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SIG 102-690_2020\101-380.24 Informes Contraloría Dptal\Riesgos\"/>
    </mc:Choice>
  </mc:AlternateContent>
  <bookViews>
    <workbookView xWindow="0" yWindow="0" windowWidth="20490" windowHeight="7665"/>
  </bookViews>
  <sheets>
    <sheet name="MATRIZ_RIESGOS " sheetId="1" r:id="rId1"/>
    <sheet name="OPORTUNIDADES" sheetId="9" r:id="rId2"/>
    <sheet name="Evaluación_oportunidad " sheetId="10" r:id="rId3"/>
    <sheet name="Tipo_impacto_riesgos" sheetId="3" r:id="rId4"/>
    <sheet name="Evaluación del impacto" sheetId="6" r:id="rId5"/>
    <sheet name="Evaluación_Respuesta." sheetId="2" r:id="rId6"/>
    <sheet name="GRAFICA" sheetId="5" r:id="rId7"/>
  </sheets>
  <externalReferences>
    <externalReference r:id="rId8"/>
  </externalReferences>
  <definedNames>
    <definedName name="_xlnm._FilterDatabase" localSheetId="6" hidden="1">GRAFICA!#REF!</definedName>
    <definedName name="_xlnm._FilterDatabase" localSheetId="0" hidden="1">'MATRIZ_RIESGOS '!$C$38:$E$38</definedName>
    <definedName name="_xlnm._FilterDatabase" localSheetId="1" hidden="1">OPORTUNIDADES!$C$38:$E$38</definedName>
    <definedName name="_xlnm.Print_Area" localSheetId="6">GRAFICA!$C$3:$H$27</definedName>
    <definedName name="EXCELENCIA_ACADÉMICA" localSheetId="6">GRAFICA!$L$3:$L$4</definedName>
    <definedName name="GESTIÓN_DE_LA_CALIDAD" localSheetId="6">GRAFICA!$L$7:$L$9</definedName>
    <definedName name="PROYECCIÓN_SOCIAL" localSheetId="6">GRAFICA!$L$5:$L$6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9" i="9" l="1"/>
  <c r="C39" i="9"/>
  <c r="AO67" i="9" l="1"/>
  <c r="AS64" i="9"/>
  <c r="AX64" i="9" s="1"/>
  <c r="AY64" i="9" s="1"/>
  <c r="AR64" i="9"/>
  <c r="AT64" i="9" s="1"/>
  <c r="AU64" i="9" s="1"/>
  <c r="BB65" i="9" s="1"/>
  <c r="AO65" i="9"/>
  <c r="Q64" i="9"/>
  <c r="Y65" i="9" s="1"/>
  <c r="M64" i="9"/>
  <c r="N64" i="9" s="1"/>
  <c r="O64" i="9" s="1"/>
  <c r="X65" i="9"/>
  <c r="AO62" i="9"/>
  <c r="AS59" i="9"/>
  <c r="AX59" i="9"/>
  <c r="AY59" i="9" s="1"/>
  <c r="AR59" i="9"/>
  <c r="AT59" i="9" s="1"/>
  <c r="AU59" i="9" s="1"/>
  <c r="AO60" i="9"/>
  <c r="Q59" i="9"/>
  <c r="Y60" i="9" s="1"/>
  <c r="M59" i="9"/>
  <c r="N59" i="9" s="1"/>
  <c r="AO57" i="9"/>
  <c r="AS54" i="9"/>
  <c r="AX54" i="9" s="1"/>
  <c r="AY54" i="9" s="1"/>
  <c r="AR54" i="9"/>
  <c r="AT54" i="9" s="1"/>
  <c r="AU54" i="9" s="1"/>
  <c r="AO55" i="9"/>
  <c r="Q54" i="9"/>
  <c r="Y55" i="9" s="1"/>
  <c r="M54" i="9"/>
  <c r="AO72" i="9"/>
  <c r="AS69" i="9"/>
  <c r="AX69" i="9" s="1"/>
  <c r="AY69" i="9" s="1"/>
  <c r="AR69" i="9"/>
  <c r="AT69" i="9" s="1"/>
  <c r="AU69" i="9" s="1"/>
  <c r="AO70" i="9"/>
  <c r="Q69" i="9"/>
  <c r="Y70" i="9" s="1"/>
  <c r="M69" i="9"/>
  <c r="N69" i="9" s="1"/>
  <c r="O69" i="9" s="1"/>
  <c r="AT54" i="1"/>
  <c r="AX51" i="1"/>
  <c r="BC51" i="1" s="1"/>
  <c r="BD51" i="1" s="1"/>
  <c r="AW51" i="1"/>
  <c r="AY51" i="1" s="1"/>
  <c r="AZ51" i="1" s="1"/>
  <c r="AT52" i="1"/>
  <c r="V51" i="1"/>
  <c r="W51" i="1" s="1"/>
  <c r="R51" i="1"/>
  <c r="AC52" i="1" s="1"/>
  <c r="AT50" i="1"/>
  <c r="AX47" i="1"/>
  <c r="BC47" i="1" s="1"/>
  <c r="BD47" i="1" s="1"/>
  <c r="AW47" i="1"/>
  <c r="AY47" i="1" s="1"/>
  <c r="AZ47" i="1" s="1"/>
  <c r="AT48" i="1"/>
  <c r="V47" i="1"/>
  <c r="AD48" i="1" s="1"/>
  <c r="R47" i="1"/>
  <c r="S47" i="1" s="1"/>
  <c r="T47" i="1" s="1"/>
  <c r="R43" i="1"/>
  <c r="S43" i="1" s="1"/>
  <c r="T43" i="1" s="1"/>
  <c r="V43" i="1"/>
  <c r="AD44" i="1" s="1"/>
  <c r="AW43" i="1"/>
  <c r="AY43" i="1" s="1"/>
  <c r="AZ43" i="1" s="1"/>
  <c r="AX43" i="1"/>
  <c r="BC43" i="1" s="1"/>
  <c r="BD43" i="1" s="1"/>
  <c r="BH44" i="1" s="1"/>
  <c r="AT44" i="1"/>
  <c r="AT46" i="1"/>
  <c r="AO52" i="9"/>
  <c r="AO50" i="9"/>
  <c r="AS49" i="9"/>
  <c r="AX49" i="9"/>
  <c r="AY49" i="9" s="1"/>
  <c r="AR49" i="9"/>
  <c r="AT49" i="9" s="1"/>
  <c r="AU49" i="9" s="1"/>
  <c r="Q49" i="9"/>
  <c r="Y50" i="9" s="1"/>
  <c r="M49" i="9"/>
  <c r="N49" i="9" s="1"/>
  <c r="O49" i="9" s="1"/>
  <c r="X50" i="9"/>
  <c r="AO47" i="9"/>
  <c r="AO45" i="9"/>
  <c r="AR44" i="9"/>
  <c r="AT44" i="9"/>
  <c r="AU44" i="9" s="1"/>
  <c r="BB45" i="9" s="1"/>
  <c r="AS44" i="9"/>
  <c r="AX44" i="9" s="1"/>
  <c r="AY44" i="9" s="1"/>
  <c r="Q44" i="9"/>
  <c r="R44" i="9" s="1"/>
  <c r="X45" i="9"/>
  <c r="Q39" i="9"/>
  <c r="R39" i="9" s="1"/>
  <c r="AO42" i="9"/>
  <c r="AO40" i="9"/>
  <c r="AS39" i="9"/>
  <c r="AX39" i="9"/>
  <c r="AY39" i="9" s="1"/>
  <c r="AZ39" i="9" s="1"/>
  <c r="AR39" i="9"/>
  <c r="AT39" i="9"/>
  <c r="AU39" i="9" s="1"/>
  <c r="M39" i="9"/>
  <c r="N39" i="9" s="1"/>
  <c r="O39" i="9" s="1"/>
  <c r="C32" i="5"/>
  <c r="AT42" i="1"/>
  <c r="AT40" i="1"/>
  <c r="C33" i="5"/>
  <c r="C31" i="5"/>
  <c r="C30" i="5"/>
  <c r="D32" i="5"/>
  <c r="E32" i="5"/>
  <c r="D33" i="5"/>
  <c r="E33" i="5"/>
  <c r="AX39" i="1"/>
  <c r="BC39" i="1" s="1"/>
  <c r="E30" i="5" s="1"/>
  <c r="AW39" i="1"/>
  <c r="AY39" i="1"/>
  <c r="D30" i="5" s="1"/>
  <c r="V39" i="1"/>
  <c r="AD40" i="1" s="1"/>
  <c r="R39" i="1"/>
  <c r="S39" i="1" s="1"/>
  <c r="T39" i="1" s="1"/>
  <c r="D31" i="5"/>
  <c r="E31" i="5"/>
  <c r="G33" i="5"/>
  <c r="G32" i="5"/>
  <c r="G31" i="5"/>
  <c r="F32" i="5" l="1"/>
  <c r="X70" i="9"/>
  <c r="AZ49" i="9"/>
  <c r="BC50" i="9"/>
  <c r="Y45" i="9"/>
  <c r="F33" i="5"/>
  <c r="X55" i="9"/>
  <c r="N54" i="9"/>
  <c r="AC40" i="1"/>
  <c r="AB39" i="1" s="1"/>
  <c r="W69" i="9"/>
  <c r="W64" i="9"/>
  <c r="BC65" i="9"/>
  <c r="AZ64" i="9"/>
  <c r="X60" i="9"/>
  <c r="W59" i="9" s="1"/>
  <c r="AD52" i="1"/>
  <c r="AB51" i="1" s="1"/>
  <c r="R54" i="9"/>
  <c r="W54" i="9"/>
  <c r="AZ54" i="9"/>
  <c r="BC55" i="9"/>
  <c r="AV54" i="9"/>
  <c r="AW54" i="9" s="1"/>
  <c r="BB55" i="9"/>
  <c r="O54" i="9"/>
  <c r="R49" i="9"/>
  <c r="W49" i="9"/>
  <c r="W44" i="9"/>
  <c r="O44" i="9"/>
  <c r="W43" i="1"/>
  <c r="F31" i="5"/>
  <c r="S51" i="1"/>
  <c r="T51" i="1" s="1"/>
  <c r="BA43" i="1"/>
  <c r="BB43" i="1" s="1"/>
  <c r="BG44" i="1"/>
  <c r="BI43" i="1" s="1"/>
  <c r="BG52" i="1"/>
  <c r="BA51" i="1"/>
  <c r="BB51" i="1" s="1"/>
  <c r="BE51" i="1"/>
  <c r="BH52" i="1"/>
  <c r="AC48" i="1"/>
  <c r="AB47" i="1" s="1"/>
  <c r="Y40" i="9"/>
  <c r="X40" i="9"/>
  <c r="W39" i="1"/>
  <c r="F30" i="5"/>
  <c r="BD39" i="1"/>
  <c r="AZ39" i="1"/>
  <c r="BE47" i="1"/>
  <c r="BH48" i="1"/>
  <c r="AZ69" i="9"/>
  <c r="BC70" i="9"/>
  <c r="BD64" i="9"/>
  <c r="AZ44" i="9"/>
  <c r="BC45" i="9"/>
  <c r="BD44" i="9" s="1"/>
  <c r="BB50" i="9"/>
  <c r="BD49" i="9" s="1"/>
  <c r="AV49" i="9"/>
  <c r="AW49" i="9" s="1"/>
  <c r="BE43" i="1"/>
  <c r="R59" i="9"/>
  <c r="O59" i="9"/>
  <c r="AV44" i="9"/>
  <c r="AW44" i="9" s="1"/>
  <c r="BB60" i="9"/>
  <c r="AV59" i="9"/>
  <c r="AW59" i="9" s="1"/>
  <c r="BC40" i="9"/>
  <c r="BB40" i="9"/>
  <c r="AV39" i="9"/>
  <c r="AW39" i="9" s="1"/>
  <c r="BG48" i="1"/>
  <c r="BA47" i="1"/>
  <c r="BB47" i="1" s="1"/>
  <c r="BB70" i="9"/>
  <c r="BD69" i="9" s="1"/>
  <c r="AV69" i="9"/>
  <c r="AW69" i="9" s="1"/>
  <c r="AZ59" i="9"/>
  <c r="BC60" i="9"/>
  <c r="AC44" i="1"/>
  <c r="AB43" i="1" s="1"/>
  <c r="W47" i="1"/>
  <c r="R69" i="9"/>
  <c r="AV64" i="9"/>
  <c r="AW64" i="9" s="1"/>
  <c r="BI51" i="1" l="1"/>
  <c r="BD54" i="9"/>
  <c r="W39" i="9"/>
  <c r="BD39" i="9"/>
  <c r="BE39" i="1"/>
  <c r="BH40" i="1"/>
  <c r="BI47" i="1"/>
  <c r="BD59" i="9"/>
  <c r="BG40" i="1"/>
  <c r="BA39" i="1"/>
  <c r="BB39" i="1" s="1"/>
  <c r="BI39" i="1" l="1"/>
  <c r="G30" i="5" s="1"/>
</calcChain>
</file>

<file path=xl/sharedStrings.xml><?xml version="1.0" encoding="utf-8"?>
<sst xmlns="http://schemas.openxmlformats.org/spreadsheetml/2006/main" count="1204" uniqueCount="371">
  <si>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</si>
  <si>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</si>
  <si>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</si>
  <si>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</si>
  <si>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</si>
  <si>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</si>
  <si>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</si>
  <si>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</si>
  <si>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</si>
  <si>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</si>
  <si>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</si>
  <si>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</si>
  <si>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</si>
  <si>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</si>
  <si>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DESCRIPCIÓN DE LOS CONTROLES</t>
  </si>
  <si>
    <t>CRITERIOS DE EVALUACIÓN DE LOS CONTROLES</t>
  </si>
  <si>
    <t>RESPONSABLE</t>
  </si>
  <si>
    <t>CRONOGRAMA</t>
  </si>
  <si>
    <t>INDICADOR</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</si>
  <si>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</si>
  <si>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</si>
  <si>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</si>
  <si>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</si>
  <si>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</si>
  <si>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</si>
  <si>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</si>
  <si>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</si>
  <si>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</si>
  <si>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</si>
  <si>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</si>
  <si>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</si>
  <si>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</si>
  <si>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</si>
  <si>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</si>
  <si>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</si>
  <si>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</si>
  <si>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</si>
  <si>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</si>
  <si>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</si>
  <si>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</si>
  <si>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</si>
  <si>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</si>
  <si>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</si>
  <si>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</si>
  <si>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</si>
  <si>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</si>
  <si>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</si>
  <si>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</si>
  <si>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</si>
  <si>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</si>
  <si>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</si>
  <si>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</si>
  <si>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</si>
  <si>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</si>
  <si>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</si>
  <si>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</si>
  <si>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</si>
  <si>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</si>
  <si>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</si>
  <si>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</si>
  <si>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</si>
  <si>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</si>
  <si>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</si>
  <si>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</si>
  <si>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</si>
  <si>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</si>
  <si>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</si>
  <si>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</si>
  <si>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</si>
  <si>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</si>
  <si>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</si>
  <si>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</si>
  <si>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</si>
  <si>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</si>
  <si>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</si>
  <si>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</si>
  <si>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</si>
  <si>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</si>
  <si>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</si>
  <si>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</si>
  <si>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</si>
  <si>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</si>
  <si>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</si>
  <si>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</si>
  <si>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</si>
  <si>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</si>
  <si>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</si>
  <si>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</si>
  <si>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</si>
  <si>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</si>
  <si>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</si>
  <si>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</si>
  <si>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</si>
  <si>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</si>
  <si>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</si>
  <si>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</si>
  <si>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</si>
  <si>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</si>
  <si>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</si>
  <si>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</si>
  <si>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</si>
  <si>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</si>
  <si>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</si>
  <si>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</si>
  <si>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</si>
  <si>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</si>
  <si>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</si>
  <si>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</si>
  <si>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</si>
  <si>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</si>
  <si>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</si>
  <si>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</si>
  <si>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</si>
  <si>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</si>
  <si>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</si>
  <si>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</si>
  <si>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</si>
  <si>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</si>
  <si>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</si>
  <si>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</si>
  <si>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</si>
  <si>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</si>
  <si>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</si>
  <si>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</si>
  <si>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</si>
  <si>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</si>
  <si>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</si>
  <si>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</si>
  <si>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</si>
  <si>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</si>
  <si>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</si>
  <si>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</si>
  <si>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</si>
  <si>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</si>
  <si>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</si>
  <si>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</si>
  <si>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</si>
  <si>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</si>
  <si>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</si>
  <si>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</si>
  <si>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</si>
  <si>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</si>
  <si>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</si>
  <si>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</si>
  <si>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</si>
  <si>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</si>
  <si>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</si>
  <si>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</si>
  <si>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</si>
  <si>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</si>
  <si>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</si>
  <si>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</si>
  <si>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</si>
  <si>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</si>
  <si>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</si>
  <si>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</si>
  <si>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</si>
  <si>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</si>
  <si>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</si>
  <si>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</si>
  <si>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</si>
  <si>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</si>
  <si>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</si>
  <si>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</si>
  <si>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</si>
  <si>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</si>
  <si>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</si>
  <si>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</si>
  <si>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</si>
  <si>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</si>
  <si>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</si>
  <si>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</si>
  <si>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</si>
  <si>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</si>
  <si>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</si>
  <si>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</si>
  <si>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</si>
  <si>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</si>
  <si>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</si>
  <si>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</si>
  <si>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</si>
  <si>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</si>
  <si>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</si>
  <si>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</si>
  <si>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</si>
  <si>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</si>
  <si>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</si>
  <si>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</si>
  <si>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</si>
  <si>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</si>
  <si>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</si>
  <si>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</si>
  <si>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</si>
  <si>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</si>
  <si>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</si>
  <si>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</si>
  <si>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</si>
  <si>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</si>
  <si>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</si>
  <si>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</si>
  <si>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</si>
  <si>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</si>
  <si>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FECHA REGISTRO (dd/mm/aaaa)</t>
  </si>
  <si>
    <t>OTRO</t>
  </si>
  <si>
    <t>DE PROCESO</t>
  </si>
  <si>
    <t>7. DESARROLLO TECNOLÓGICO</t>
  </si>
  <si>
    <t>PLANEAR LA EJECUCIÓN EFECTIVA DE LA MISIÓN INSTITUCIONAL</t>
  </si>
  <si>
    <t>6. PLANEACIÓN Y DESARROLLO ADMINISTRATIVO</t>
  </si>
  <si>
    <t>CONSTRUIR LA IDENTIDAD UNIQUINDIANA</t>
  </si>
  <si>
    <t>5. BIENESTAR Y CULTURA UNIQUINDIANA</t>
  </si>
  <si>
    <t>INTERCAMBIAR SERVICIOS ACADÉMICOS DE CALIDAD A NIVEL INTERNACIONAL</t>
  </si>
  <si>
    <t>4. INTERNACIONALIZACIÓN</t>
  </si>
  <si>
    <t>IDENTIFICAR LOS REQUISITOS Y EXPECTATIVAS DE LA SOCIEDAD PARA OFRECER SOLUCIONES QUE LOGREN SATISFACER SUS NECESIDADES</t>
  </si>
  <si>
    <t>3. ARTICULACIÓN CON EL ENTORNO</t>
  </si>
  <si>
    <t>ACREDITAR CON ALTA CALIDAD DE LA EDUCACIÓN LOS PROGRAMAS ACADÉMICOS Y LA INSTITUCIÓN</t>
  </si>
  <si>
    <t>ESTRATÉGICO Y DE PROCESO</t>
  </si>
  <si>
    <t>2. FOMENTO A LA INVESTIGACIÓN</t>
  </si>
  <si>
    <t>FORMAR Y CAPACITAR EL RECURSO HUMANO CON ÉNFASIS EN LA INVESTIGACIÓN</t>
  </si>
  <si>
    <t>1. GESTION DE LA ALTA CALIDAD DE LA EDUCACIÓN</t>
  </si>
  <si>
    <t>ENFOCAR LAS INVESTIGACIONES A LAS NECESIDADES Y POTENCIALIDADES DE LA SOCIEDAD Y LA REGIÓN</t>
  </si>
  <si>
    <t>ESTRATÉGICO</t>
  </si>
  <si>
    <t>MODERNIZAR PEDAGÓGICA Y CURRICULARMENTE LOS PROGRAMAS ACADÉMICOS PARA EDUCAR PERSONAS ÍNTEGRAS, CONSCIENTES DE LA NECESIDAD DE LA SOCIEDAD Y DE CÓMO CONTRIBUIR A LA SOLUCIÓN DE PROBLEMAS.</t>
  </si>
  <si>
    <t xml:space="preserve">CALIFICACION DE LA PROBABILIDAD </t>
  </si>
  <si>
    <t xml:space="preserve">CALIFICACION DEL IMPACTO </t>
  </si>
  <si>
    <t xml:space="preserve">ANALISIS Y OBSERVACIONES DEL COMPORTAMIENTO DEL RIESGO </t>
  </si>
  <si>
    <t>CALIFICACION DEL RIESGO (SEMAFORIZACION)</t>
  </si>
  <si>
    <t xml:space="preserve">SEMAFORIZACION </t>
  </si>
  <si>
    <t xml:space="preserve">VALOR Y UBICACIÓN DEL RIESGO EN LA MATRIZ  = PROBABILIDAD X IMPACTO </t>
  </si>
  <si>
    <t xml:space="preserve">PREVENTIVOS
</t>
  </si>
  <si>
    <t xml:space="preserve">CORRECTIVOS </t>
  </si>
  <si>
    <t xml:space="preserve">INACEPTABLE E INTOLERABLE </t>
  </si>
  <si>
    <t xml:space="preserve">NO </t>
  </si>
  <si>
    <t xml:space="preserve">TIPO DE RIESGO </t>
  </si>
  <si>
    <t xml:space="preserve">INHERENTE </t>
  </si>
  <si>
    <t xml:space="preserve">CORRUPCION </t>
  </si>
  <si>
    <t>FECHA DE EVALUACION (dd/mm/aaaa)</t>
  </si>
  <si>
    <t xml:space="preserve">ACCIONES </t>
  </si>
  <si>
    <t>Seguimiento al proceso de reconocimiento de la devolución del iva.
Interponer recurso.</t>
  </si>
  <si>
    <t xml:space="preserve">E.GC-M.F.01    </t>
  </si>
  <si>
    <t>RESULTADOS  MEDICION DE LOS INDICADORES POR PERIODO ( ANUAL)</t>
  </si>
  <si>
    <t>Versión: 08</t>
  </si>
  <si>
    <t xml:space="preserve">CONTEXTO DEL PROCESO </t>
  </si>
  <si>
    <t xml:space="preserve">NIVELES PARA CALIFICAR EL IMPACTO O CONSECUENCIAS </t>
  </si>
  <si>
    <t xml:space="preserve">Niveles para calificar el impacto </t>
  </si>
  <si>
    <t>Impacto ( consecuencias) Cuantitativo</t>
  </si>
  <si>
    <t>Impacto ( Consecuencias ) Cualitativo</t>
  </si>
  <si>
    <t>Impacto que afecte la ejecucion presupuestal en un valor &gt;= 50% 
Perdida de cobertura en la prestación de los servicios de la entidad en un valor &gt;= 50%
Pago de indemnizaciones a terceros por acciones legales que puedan afectar el presupuesto total de la entidad en un valor &gt;= 50%
PAgo de sanciones economicas por incumplimiento en la normatividad aplicable ante un ente regulador, las cuales afectan en un valor &gt;= 50%del presupuesto general de la entidad</t>
  </si>
  <si>
    <t>Impacto que afecte la ejecucion presupuestal en un valor &gt;= 20% 
Perdida de cobertura en la prestación de los servicios de la entidad en un valor &gt;= 20%
Pago de indemnizaciones a terceros por acciones legales que puedan afectar el presupuesto total de la entidad en un valor &gt;= 20%
PAgo de sanciones economicas por incumplimiento en la normatividad aplicable ante un ente regulador, las cuales afectan en un valor &gt;= 20%del presupuesto general de la entidad</t>
  </si>
  <si>
    <t>Impacto que afecte la ejecucion presupuestal en un valor &gt;= 5% 
Perdida de cobertura en la prestación de los servicios de la entidad en un valor &gt;= 5%
Pago de indemnizaciones a terceros por acciones legales que puedan afectar el presupuesto total de la entidad en un valor &gt;= 5%
PAgo de sanciones economicas por incumplimiento en la normatividad aplicable ante un ente regulador, las cuales afectan en un valor &gt;= 5%del presupuesto general de la entidad</t>
  </si>
  <si>
    <t>Impacto que afecte la ejecucion presupuestal en un valor &lt;=1% 
Perdida de cobertura en la prestación de los servicios de la entidad en un valor &lt;= 1%
Pago de indemnizaciones a terceros por acciones legales que puedan afectar el presupuesto total de la entidad en un valor &lt;= 1%
PAgo de sanciones economicas por incumplimiento en la normatividad aplicable ante un ente regulador, las cuales afectan en un valor &lt;= 1%del presupuesto general de la entidad</t>
  </si>
  <si>
    <t>Impacto que afecte la ejecucion presupuestal en un valor &lt;= 0,5% 
Perdida de cobertura en la prestación de los servicios de la entidad en un valor &lt;= 0,5%
Pago de indemnizaciones a terceros por acciones legales que puedan afectar el presupuesto total de la entidad en un valor &lt;= 0,5%
PAgo de sanciones economicas por incumplimiento en la normatividad aplicable ante un ente regulador, las cuales afectan en un valor &lt;= 0,5%del presupuesto general de la entidad</t>
  </si>
  <si>
    <t>Interrupcion de las operaciones de la entidad por mas de cinco (5) dias 
Intervencion por parte de un ente de control u otro ente regulador
Perdida de informacion critica para la entidad que no se pueda recuperar
Incumplimiento de las metas y objetivos institucionales afectando de forma grave la ejecucion presupuestal 
imagen institucional afectada en el orden nacional o regional por actos o hechos de corrupcion comprobados</t>
  </si>
  <si>
    <t>Interrupcion de las operaciones de la entidad por mas de dos (2) dias 
Perdida de informacion critica para la entidad que puede ser recuperada de forma parcial o incompleta 
Incumplimiento de las metas y objetivos institucionales afectando el cumplimiento en las metas de gobierno 
imagen institucional afectada en el orden nacional o regional por incumplimiento en la prestacion del servicio a los usuarios o ciudadanos</t>
  </si>
  <si>
    <t>Interrupcion de las operaciones de la entidad por mas de un dia (1) dia 
Reclamaciones o quejas de los usuarios que podrian implicar una denuncia ante los entes reguladores o una demanda de largo alcance para la entidad
Inoportunidad en la informacion ocasionando retrasos en la atencion a los usuarios
Reproceso de actividades y aumento de carga operativa
imagen institucional afectada en el orden nacional o regional por retrazo en la prestacion del servicio a los usuarios o ciudadanos
Investigaciones penales, fiscales o disciplinarias</t>
  </si>
  <si>
    <t xml:space="preserve">Interrupciones de las operaciones de la entidad por algunas horas
Relcamaciones o quejas de los usuarios que implican investigaciones internas disciplinarias
imagen institucional afectada localmente por retrasos en la prestacion del servicio a los usuarios o ciudadanos 
</t>
  </si>
  <si>
    <t>No hay interrupciones de las operaciones de la entidad
No se generan sanciones economicas o administrativas 
No se afecta la imagen institucional de forma significativa</t>
  </si>
  <si>
    <t>El control es Automatico</t>
  </si>
  <si>
    <t xml:space="preserve">El control es manual </t>
  </si>
  <si>
    <t xml:space="preserve">Existen manuales, instructivos o procedimientos para el manejo del control </t>
  </si>
  <si>
    <t xml:space="preserve">MAPA DE RIESGO INSTITUCIONAL </t>
  </si>
  <si>
    <t xml:space="preserve">MAPA DE RIESGO DE PROCESO </t>
  </si>
  <si>
    <t xml:space="preserve">RIESGO DEL MAPA DE PROCESOS O INSTITUCIONAL </t>
  </si>
  <si>
    <t xml:space="preserve">CLASIFICACION DEL IMPACTO RIESGOS DE CORRUPCION </t>
  </si>
  <si>
    <t>CATASTROFICO (5)</t>
  </si>
  <si>
    <t>MAYOR (4)</t>
  </si>
  <si>
    <t>MODERADO (3)</t>
  </si>
  <si>
    <t>MENOR (2)</t>
  </si>
  <si>
    <t>INSIGNIFICANTE (1)</t>
  </si>
  <si>
    <t xml:space="preserve">OPORTUNIDAD </t>
  </si>
  <si>
    <t xml:space="preserve">FACTIBILIDAD </t>
  </si>
  <si>
    <t xml:space="preserve">IDENTIFICACIÓN DE OPORTUNIDADES </t>
  </si>
  <si>
    <t xml:space="preserve">FACTIBILIDAD DE LA OPORTUNIDAD  </t>
  </si>
  <si>
    <t xml:space="preserve">Factibilidad Financiera </t>
  </si>
  <si>
    <t>Factibilidad Técnica</t>
  </si>
  <si>
    <t xml:space="preserve">Factibilidad Económica </t>
  </si>
  <si>
    <t>DESCRIPCIÓN DE LA OPORTUNIDAD</t>
  </si>
  <si>
    <t xml:space="preserve">La oportunidad solo se implementara en circunstancias excepcionales </t>
  </si>
  <si>
    <t xml:space="preserve">La oportunidad de implementara de forma inmediata </t>
  </si>
  <si>
    <t xml:space="preserve">La oportunidad se puede implementar en algún momento </t>
  </si>
  <si>
    <t xml:space="preserve">La oportunidad se podrá implementar en un periodo especifico </t>
  </si>
  <si>
    <t>La oportunidad será contemplada para implementar en un semestre</t>
  </si>
  <si>
    <t>Superior</t>
  </si>
  <si>
    <t>Si se llegara a implementar la oportunidad, tendría un impacto mínimo favorable sobre los objetivos Estratégicos y/o de calidad  de la institución</t>
  </si>
  <si>
    <t xml:space="preserve">Si se llegara a  implementar la oportunidad, tendría un impacto favorable menor sobre los objetivos estratégicos y/o de calidad  de la institución </t>
  </si>
  <si>
    <t>Si se llegara a implementar la oportunidad,  tendría un impacto favorable medio sobre los objetivos estratégicos y/o de calidad  de la institución</t>
  </si>
  <si>
    <t>Si se llegara a implementar la oportunidad,  tendría alto impacto favorable  en los objetivos  estratégicos y/o de calidad  de la entidad</t>
  </si>
  <si>
    <t xml:space="preserve">Si se llegara a implementar la oportunidad , tendría un impacto superior favorable sobre los objetivos estratégicos y/o de calidad  de la institución  </t>
  </si>
  <si>
    <t>VALORACIÓN DE LA OPORTUNIDAD</t>
  </si>
  <si>
    <t>CALIFICACION DE LA OPORTUNIDAD</t>
  </si>
  <si>
    <t xml:space="preserve">POLÍTICAS DE IMPLEMENTACION DE OPORTUNIDADES </t>
  </si>
  <si>
    <t xml:space="preserve">EFECTOS O IMPACTO DE LA IMPLEMENTACION DE LA OPORTUNIDAD </t>
  </si>
  <si>
    <t xml:space="preserve">ANÁLISIS DE LA OPORTUNIDAD </t>
  </si>
  <si>
    <t xml:space="preserve">CALIFICACIÓN DE LA FACTIBILIDAD O IMPLEMENTACION </t>
  </si>
  <si>
    <t xml:space="preserve">5 ( SUPERIOR </t>
  </si>
  <si>
    <t xml:space="preserve">RESPUESTA A LAS OPORTUNIDADES </t>
  </si>
  <si>
    <t>NARANJA ( B)</t>
  </si>
  <si>
    <t>AMARILLO  ( A)</t>
  </si>
  <si>
    <t>VERDE ( E)</t>
  </si>
  <si>
    <t>Zona Oportunidad Baja</t>
  </si>
  <si>
    <t xml:space="preserve">Zona de Oportunidad Media </t>
  </si>
  <si>
    <t xml:space="preserve">Zona de Oportunidad Alta  </t>
  </si>
  <si>
    <t>B (1)</t>
  </si>
  <si>
    <t xml:space="preserve">B (2) </t>
  </si>
  <si>
    <t xml:space="preserve">A (3) </t>
  </si>
  <si>
    <t xml:space="preserve">E (4) </t>
  </si>
  <si>
    <t xml:space="preserve">E (5) </t>
  </si>
  <si>
    <t xml:space="preserve">B (4) </t>
  </si>
  <si>
    <t xml:space="preserve">A (6) </t>
  </si>
  <si>
    <t xml:space="preserve">E (8) </t>
  </si>
  <si>
    <t xml:space="preserve">E (10) </t>
  </si>
  <si>
    <t xml:space="preserve">B (3) </t>
  </si>
  <si>
    <t xml:space="preserve">A (9) </t>
  </si>
  <si>
    <t xml:space="preserve">E (12) </t>
  </si>
  <si>
    <t xml:space="preserve">E (15) </t>
  </si>
  <si>
    <t xml:space="preserve">A (4) </t>
  </si>
  <si>
    <t xml:space="preserve">A (8) </t>
  </si>
  <si>
    <t xml:space="preserve">A ( 12) </t>
  </si>
  <si>
    <t xml:space="preserve">E (14) </t>
  </si>
  <si>
    <t xml:space="preserve">E (20) </t>
  </si>
  <si>
    <t xml:space="preserve">A (5) </t>
  </si>
  <si>
    <t xml:space="preserve">A (10) </t>
  </si>
  <si>
    <t xml:space="preserve">E (25) </t>
  </si>
  <si>
    <t xml:space="preserve">B: Zona Oportunidad Baja </t>
  </si>
  <si>
    <t xml:space="preserve">A: Zona de Oportunidad Media  </t>
  </si>
  <si>
    <t xml:space="preserve">E: Zona de Oportunidad Alta  </t>
  </si>
  <si>
    <t xml:space="preserve">Se puede implementar pero traería efectos favorables mínimos sobre los objetivos estratégicos y/o de calidad de la Institución.  No implementar </t>
  </si>
  <si>
    <t xml:space="preserve">Se puede implementar pero traería efectos favorables medios a los objetivos estratégicos y/o de calidad de la Institución.   No implementar - Implementar </t>
  </si>
  <si>
    <t xml:space="preserve">Se debe de implementar  traería efectos favorables  a los objetivos estratégicos y/o de calidad de la Institución. Implementar inmediatamente </t>
  </si>
  <si>
    <t>Para la elaboración del presupuesto se toman históricos de devolución de IVA</t>
  </si>
  <si>
    <t>El control es Automático</t>
  </si>
  <si>
    <t xml:space="preserve">Riesgo Ambiental </t>
  </si>
  <si>
    <t>IMPACTO AMBIENTAL</t>
  </si>
  <si>
    <t xml:space="preserve">IMPACTOS SIGNIFICATIVOS MODERADOS </t>
  </si>
  <si>
    <t>IMPACTOS NEGATIVOS SIGNIFICATIVOS REQUIERE UN ESTUDIO AMBIENTAL COMPLETO.</t>
  </si>
  <si>
    <t>IMPACTOS  NEGATIVOS NO SIGNIFICATIVOS, DENTRO DE LO TOLERADO Y PREVISTO POR LAS NORMAS VIGENTES.</t>
  </si>
  <si>
    <t xml:space="preserve">IMPACTO MAYOR REQUIERE MITIGACION Y CIERRE PARCIAL DE LA ZONA O LUGAR </t>
  </si>
  <si>
    <t>IMPACTO CATASTROFICO REQUIERE RECUPERACION Y CIERRE TOTAL DE LA ZONA O LUGAR</t>
  </si>
  <si>
    <t xml:space="preserve"> </t>
  </si>
  <si>
    <t>.</t>
  </si>
  <si>
    <t>3.a</t>
  </si>
  <si>
    <t xml:space="preserve">RESULTADOS  MEDICION DE LOS INDICADORES POR PERIODO </t>
  </si>
  <si>
    <t>3b</t>
  </si>
  <si>
    <t>Fecha:  2019/05/30</t>
  </si>
  <si>
    <r>
      <t>OBJETIVO ESTRÁTEGICO Y DE CALIDAD:
No. 1: Consolidar una oferta académica pertinente y de alta calidad, mediante el aseguramiento de los procesos académicos, de investigación y extensión, que garanticen la formación desde el ser, el saber y el hacer.</t>
    </r>
    <r>
      <rPr>
        <sz val="13"/>
        <color theme="1"/>
        <rFont val="Calibri"/>
        <family val="2"/>
        <scheme val="minor"/>
      </rPr>
      <t xml:space="preserve">No. 4: Fortalecer la gestión universitaria y el mejoramiento continuo, a través de la innovación y la creatividad para alcanzar y sostener la acreditación institucional.	
No. 6: Generar impacto social mediante la participación activa de los egresados en la región y el país, para el mejoramiento de su posicionamiento en el entorno.		No. 8:  Contribuir a la construcción de una sociedad sostenible y resiliente, educando para la paz en el posconflicto con  sensibilidad estética y ambiental, la cultura, la formación académica y científica para  tener un papel protagónico e influyente en la sociedad.	</t>
    </r>
    <r>
      <rPr>
        <b/>
        <sz val="13"/>
        <color theme="1"/>
        <rFont val="Calibri"/>
        <family val="2"/>
        <scheme val="minor"/>
      </rPr>
      <t xml:space="preserve">
OBJETIVO DEL MACROPROCESO:</t>
    </r>
    <r>
      <rPr>
        <sz val="13"/>
        <color theme="1"/>
        <rFont val="Calibri"/>
        <family val="2"/>
        <scheme val="minor"/>
      </rPr>
      <t xml:space="preserve">
Contribuir en la formación de profesionales íntegros a través de una oferta académica diversa y pertinente de alta calidad, consecuente con las exigencias del medio y responsable socialmente. </t>
    </r>
  </si>
  <si>
    <t>Jefe Unidad Curricular
Técnico Administrativo
Profesional de Apoyo</t>
  </si>
  <si>
    <t xml:space="preserve">• Planes de estudio desactualizados
• Desactualziación de los docentes en los procesos de evaluación, didáctica  y metodología.
•Desconocimiento y/o desactualización   de la normatividad vigente.
</t>
  </si>
  <si>
    <r>
      <t xml:space="preserve">
</t>
    </r>
    <r>
      <rPr>
        <b/>
        <sz val="12"/>
        <rFont val="Calibri"/>
        <family val="2"/>
        <scheme val="minor"/>
      </rPr>
      <t xml:space="preserve">
</t>
    </r>
    <r>
      <rPr>
        <sz val="12"/>
        <rFont val="Calibri"/>
        <family val="2"/>
        <scheme val="minor"/>
      </rPr>
      <t xml:space="preserve">
</t>
    </r>
    <r>
      <rPr>
        <b/>
        <sz val="12"/>
        <rFont val="Calibri"/>
        <family val="2"/>
        <scheme val="minor"/>
      </rPr>
      <t xml:space="preserve">
</t>
    </r>
    <r>
      <rPr>
        <b/>
        <u/>
        <sz val="12"/>
        <rFont val="Calibri"/>
        <family val="2"/>
        <scheme val="minor"/>
      </rPr>
      <t xml:space="preserve">
NORMATIVIDAD APLICABLE
</t>
    </r>
    <r>
      <rPr>
        <sz val="12"/>
        <rFont val="Calibri"/>
        <family val="2"/>
        <scheme val="minor"/>
      </rPr>
      <t xml:space="preserve">•Acuerdo 028 de 28 de Julio de 2016 . Proyecto Educativo Uniquindiano 2016 - 2025.
•Acuerdo 029 de 28 de julio 2016.  Política Académico-Curricular
</t>
    </r>
  </si>
  <si>
    <t>Desarrollo inadecuado de los procesos curriculares y pedagógicos</t>
  </si>
  <si>
    <t>Debido a Desarrollo inadecuado de los procesos curriculares y pedagógicos, , puede ocurrir que los Estudiantes  no tengan formación integral, exista 
Incumplimiento a la promesa de valor al estudiante,  Pérdida o condicionamiento del registro calificado, no acreditación institucional, Demandas  y •Afectación de la imagen institucional.</t>
  </si>
  <si>
    <t xml:space="preserve">•Afectación de la imagen institucional
•Estudiantes  sin  formación integral
•Incumplimiento a la promesa de valor al estudiante.
•Pérdida o condicionamiento del registro calificado.
•No acreditación institucional
 •Demandas
</t>
  </si>
  <si>
    <t xml:space="preserve"> Nuevos programas academicos 
rediseños de politicas academicas </t>
  </si>
  <si>
    <t>• Actualización de la política académico-curricular
• Proyecto Educativo UniQuindiano
• Establecimiento de formatos:  M.DO-F.01 Acta de concertación académica (Plan de espacio académico)-Pregrado o posgrado., M.DO-F.03 Modelo de Syllabus, M.DO-01.01.G.01 Guía para la elaboración de Proyectos Educativos de Programa PEP</t>
  </si>
  <si>
    <t xml:space="preserve"> 1. Capacitar y/o sensibilizar a los programas académicos sobre la normatividad vigente institucional relacionada con las políticas académicas curriculares. (PEU, PAC, silabos)</t>
  </si>
  <si>
    <t>1. Jefe Unidad Curricular</t>
  </si>
  <si>
    <t>1. Enero 30  de 2018 - diciembre  2019</t>
  </si>
  <si>
    <t xml:space="preserve"> # de asesorías y  capacitaciones realizadas a los programas académicos sobre normatividad vigente institucional relacionada con las políticas académicas curriculares. (PEU, PAC, Silaboss) /# total de capacitaciones a programadas  activos (34 )</t>
  </si>
  <si>
    <t>1  (JUNIO 2018)</t>
  </si>
  <si>
    <t>2 (DICIEMBRE 2018)</t>
  </si>
  <si>
    <t>3  (JUNIO 2019)</t>
  </si>
  <si>
    <r>
      <rPr>
        <b/>
        <sz val="11"/>
        <color theme="1"/>
        <rFont val="Calibri"/>
        <family val="2"/>
        <scheme val="minor"/>
      </rPr>
      <t xml:space="preserve">                      29%</t>
    </r>
    <r>
      <rPr>
        <sz val="11"/>
        <color theme="1"/>
        <rFont val="Calibri"/>
        <family val="2"/>
        <scheme val="minor"/>
      </rPr>
      <t xml:space="preserve">
De 34 programas académicos activos se capacitaron  10: Ingeniería de Sistemas y Computación, Ingeniería de Alimentos, Trabajo Social, Gerontología , Tecnología en Instrumentación Electrónica , Filosofía , Seguridad y Salud en el Trabajo, Economía, Licenciatura en Educación , Administración de Negocios </t>
    </r>
  </si>
  <si>
    <r>
      <rPr>
        <b/>
        <sz val="11"/>
        <color theme="1"/>
        <rFont val="Calibri"/>
        <family val="2"/>
        <scheme val="minor"/>
      </rPr>
      <t xml:space="preserve">                          29%</t>
    </r>
    <r>
      <rPr>
        <sz val="11"/>
        <color theme="1"/>
        <rFont val="Calibri"/>
        <family val="2"/>
        <scheme val="minor"/>
      </rPr>
      <t xml:space="preserve">
De 34 programas académicos activos se capacitaron 10: 
Física, Licenciatura en Pedagogía Infantil y Licenciatura en Pedagogía Social y Ciencias Sociales, Administración Financiera, Filosofía , Tecnología en Obras Civiles , Gerontología , Administración de Negocios , Administración Financiera, Tecnología Agroindustrial y Agropecuaria, Ciencia de la Información y la Documentació, Bibliotecología y Archivística-CIDBA</t>
    </r>
  </si>
  <si>
    <r>
      <t xml:space="preserve">
                                                                     </t>
    </r>
    <r>
      <rPr>
        <b/>
        <sz val="11"/>
        <color theme="1"/>
        <rFont val="Calibri"/>
        <family val="2"/>
        <scheme val="minor"/>
      </rPr>
      <t>88%</t>
    </r>
    <r>
      <rPr>
        <sz val="11"/>
        <color theme="1"/>
        <rFont val="Calibri"/>
        <family val="2"/>
        <scheme val="minor"/>
      </rPr>
      <t xml:space="preserve">
De 34 programas académicos activos (pregrado) se capacitaron en sílabos, PAC (modernización académica desde la proyección del modelo de admisión) y PEU a 30 programas académicos, siendo los siguientes: 1. Ingeniería de Alimentos. 2. Gerontología. 3. Administración de Negocios (Presencial) 4. Tecnología Agropecuaria. 5. Tecnología Agroindustrial. 6. Tecnología en Topografía. 7. Tecnología en Obras Civiles. 8. Licenciatura en Educación Física y Deportes. 9. Administración Financiera. 10. Gerontología. 11. Comunicación Social – Periodismo. 12. Trabajo Social. 13. Artes Visuales. 14. Contaduría Pública. 15. Filosofía. 16. Ingeniería Electrónica. 17. Enfermería. 18. Medicina.19. Seguridad y Salud en el Trabajo. 20. Economía. 21. Ing. Civil. 22. Lic. Literatura y Lengua Castellana. 23. Biología. 24. Ing. Sistemas y Computación. 25. Lic. en Ciencias Naturales y Educación Ambiental. 26. Lic. en Pedagogía Social, 27. Lic. en Ciencias Sociales con énfasis en Educación Básica, 28.  Lic. Pedagogía Infantil. 29. Física. 30. Administración de Negocios (Distancia)</t>
    </r>
  </si>
  <si>
    <t xml:space="preserve">Rediseños de politicas y acciones academicas  </t>
  </si>
  <si>
    <t xml:space="preserve">• Garantizar la formación integral y responder a la oferta academica actualizada y de alta calidad </t>
  </si>
  <si>
    <t xml:space="preserve">1. Realizar Procesos de autoevaluación con fines de acreditación o registro calificado. 
2. Analizar  los resultados de los procesos autoevaluación con fines de acreditación o registro calificado. 
3. Construir las politicas 
</t>
  </si>
  <si>
    <t xml:space="preserve">1. y 2. Programas academicos 
Procesos de Gestión y aseguramiento de la calidad 
2. y 3. Vicerrectoría Académica
</t>
  </si>
  <si>
    <t xml:space="preserve">
Anual
</t>
  </si>
  <si>
    <t>Politicas y acciones academicas  rediseñadas</t>
  </si>
  <si>
    <t>4 (DICIEMBRE DEL 2019)</t>
  </si>
  <si>
    <r>
      <rPr>
        <b/>
        <sz val="10"/>
        <color theme="1"/>
        <rFont val="Calibri"/>
        <family val="2"/>
        <scheme val="minor"/>
      </rPr>
      <t>91%
Asesoría programas de Pregrado:</t>
    </r>
    <r>
      <rPr>
        <sz val="10"/>
        <color theme="1"/>
        <rFont val="Calibri"/>
        <family val="2"/>
        <scheme val="minor"/>
      </rPr>
      <t xml:space="preserve"> De 31 programas académicos activos (pregrado) se capacitaron en sílabos, PAC (modernización académica desde la proyección del modelo de admisión) y PEU a 32 programas académicos, siendo los siguientes:1. Ingeniería de Alimentos. 2. Gerontología. 3. Administración de Negocios (Presencial) 4. Tecnología Agropecuaria. 5. Tecnología Agroindustrial. 6. Tecnología en Topografía. 7. Tecnología en Obras Civiles. 8. Licenciatura en Educación Física y Deportes. 9. Administración Financiera. 10. Gerontología. 11. Comunicación Social – Periodismo. 12. Trabajo Social. 13. Artes Visuales. 14. Contaduría Pública. 15. Filosofía. 16. Ingeniería Electrónica. 17. Enfermería. 18. Medicina.19. Seguridad y Salud en el Trabajo. 20. Economía. 21. Ing. Civil. 22. Lic. Literatura y Lengua Castellana. 23. Biología. 24. Ing. Sistemas y Computación. 25. Lic. en Ciencias Naturales y Educación Ambiental. 26. Lic. en Pedagogía Social, 27. Lic. en Ciencias Sociales con énfasis en Educación Básica, 28.  Lic. Pedagogía Infantil. 29. Física. 30. Administración de Negocios (Distancia), 31. Gerontología 
</t>
    </r>
    <r>
      <rPr>
        <b/>
        <sz val="10"/>
        <color theme="1"/>
        <rFont val="Calibri"/>
        <family val="2"/>
        <scheme val="minor"/>
      </rPr>
      <t>Asesoria programa de posgrados:</t>
    </r>
    <r>
      <rPr>
        <sz val="10"/>
        <color theme="1"/>
        <rFont val="Calibri"/>
        <family val="2"/>
        <scheme val="minor"/>
      </rPr>
      <t xml:space="preserve">  se realizo asesoria en elaboración de silabos a 6 programas de posgrado asi: 1. Maestría en Medio Ambiente. 2. Maestría en Biomatemáticas. 3. Maestría en Química. 4,  Maestría en Biología Vegetal. 5. Maestría en Ciencias de la Educación. 6. Doctorado en Ciencias de la Educación.
Programas académicos que radicaron procesos de reforma curricular en el 2019 y los que ya fueron aprobados:
Radicación (3): Administración de Negocios presencial y distancia y Gerontología.
Aprobados por el Ministerio de Educación Nacional (10):
Medicina, Trabajo Social, Tecnología en Obras Civiles, Filosofía, Tecnología en Instrumentación Electrónica, Enfermería, Tecnología en Levantamientos Topográficos, Artes Visuales, Maestría en Ciencias Biomédicas y Maestría en Administración.
Para el programa de Comunicación Social-Periodismo no fue aprobada la reforma
Las Evidencias reposan en el Plan anual de Gestión de la Vicerrectoria Académica (registros de Asistencia)</t>
    </r>
  </si>
  <si>
    <t>Programas que en el año 2019 realizaron procesos de autoevaluación con fines de renovación de registro calificado y acreditación:
1. Programas que se radicaron para registro calificado fueron 4: Gerontología, Maestría en Administración, Tecnología en Instrumentación Electrónica y Artes Visuales.
2. Programas que se radicaron para acreditación fueron 3: Licenciatura en Literatura y Lengua Castellana, Ingeniería Civil y Filosofía.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</si>
</sst>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47" x14ac:knownFonts="1">
    <font>
      <sz val="11"/>
      <color theme="1"/>
      <name val="Calibri"/>
      <family val="2"/>
      <scheme val="minor"/>
    </font>
    <font>
      <sz val="11"/>
      <color theme="1"/>
      <name val="Calibri"/>
      <family val="2"/>
      <scheme val="minor"/>
    </font>
    <font>
      <b/>
      <sz val="11"/>
      <color theme="1"/>
      <name val="Calibri"/>
      <family val="2"/>
      <scheme val="minor"/>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1"/>
      <color theme="0"/>
      <name val="Calibri"/>
      <family val="2"/>
      <scheme val="minor"/>
    </font>
    <font>
      <i/>
      <sz val="11"/>
      <color rgb="FF006600"/>
      <name val="Calibri"/>
      <family val="2"/>
      <scheme val="minor"/>
    </font>
    <font>
      <sz val="8"/>
      <color theme="1"/>
      <name val="Calibri"/>
      <family val="2"/>
      <scheme val="minor"/>
    </font>
    <font>
      <b/>
      <sz val="11"/>
      <color rgb="FF003300"/>
      <name val="Calibri"/>
      <family val="2"/>
      <scheme val="minor"/>
    </font>
    <font>
      <sz val="11"/>
      <color theme="6" tint="-0.499984740745262"/>
      <name val="Calibri"/>
      <family val="2"/>
      <scheme val="minor"/>
    </font>
    <font>
      <sz val="11"/>
      <name val="Calibri"/>
      <family val="2"/>
      <scheme val="minor"/>
    </font>
    <font>
      <sz val="10"/>
      <name val="Arial"/>
      <family val="2"/>
    </font>
    <font>
      <sz val="8"/>
      <color rgb="FF006600"/>
      <name val="Arial"/>
      <family val="2"/>
    </font>
    <font>
      <b/>
      <sz val="8"/>
      <color rgb="FF006600"/>
      <name val="Arial"/>
      <family val="2"/>
    </font>
    <font>
      <sz val="11"/>
      <color indexed="8"/>
      <name val="Calibri"/>
      <family val="2"/>
    </font>
    <font>
      <sz val="10"/>
      <color rgb="FF006600"/>
      <name val="Segoe UI"/>
      <family val="2"/>
    </font>
    <font>
      <b/>
      <sz val="10"/>
      <color rgb="FF003300"/>
      <name val="Arial"/>
      <family val="2"/>
    </font>
    <font>
      <b/>
      <sz val="12"/>
      <color rgb="FF006600"/>
      <name val="Arial"/>
      <family val="2"/>
    </font>
    <font>
      <sz val="10"/>
      <name val="MS Sans Serif"/>
      <family val="2"/>
    </font>
    <font>
      <b/>
      <sz val="11"/>
      <name val="Calibri"/>
      <family val="2"/>
      <scheme val="minor"/>
    </font>
    <font>
      <b/>
      <sz val="9"/>
      <name val="Calibri"/>
      <family val="2"/>
      <scheme val="minor"/>
    </font>
    <font>
      <b/>
      <sz val="11"/>
      <color theme="6" tint="-0.499984740745262"/>
      <name val="Calibri"/>
      <family val="2"/>
      <scheme val="minor"/>
    </font>
    <font>
      <b/>
      <sz val="16"/>
      <color theme="6" tint="-0.499984740745262"/>
      <name val="Calibri"/>
      <family val="2"/>
      <scheme val="minor"/>
    </font>
    <font>
      <b/>
      <sz val="13"/>
      <color theme="1"/>
      <name val="Calibri"/>
      <family val="2"/>
      <scheme val="minor"/>
    </font>
    <font>
      <sz val="12"/>
      <name val="Calibri"/>
      <family val="2"/>
      <scheme val="minor"/>
    </font>
    <font>
      <sz val="13"/>
      <color theme="1"/>
      <name val="Calibri"/>
      <family val="2"/>
      <scheme val="minor"/>
    </font>
    <font>
      <sz val="13"/>
      <name val="Calibri"/>
      <family val="2"/>
      <scheme val="minor"/>
    </font>
    <font>
      <b/>
      <u/>
      <sz val="12"/>
      <name val="Calibri"/>
      <family val="2"/>
      <scheme val="minor"/>
    </font>
  </fonts>
  <fills count="32">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5" tint="0.79998168889431442"/>
        <bgColor indexed="64"/>
      </patternFill>
    </fill>
    <fill>
      <gradientFill>
        <stop position="0">
          <color rgb="FFFFFFCC"/>
        </stop>
        <stop position="0.5">
          <color theme="0"/>
        </stop>
        <stop position="1">
          <color rgb="FFFFFFCC"/>
        </stop>
      </gradientFill>
    </fill>
    <fill>
      <patternFill patternType="solid">
        <fgColor indexed="1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A5A5A5"/>
      </patternFill>
    </fill>
    <fill>
      <patternFill patternType="solid">
        <fgColor theme="8" tint="0.39997558519241921"/>
        <bgColor indexed="64"/>
      </patternFill>
    </fill>
    <fill>
      <patternFill patternType="solid">
        <fgColor rgb="FF00B050"/>
        <bgColor indexed="64"/>
      </patternFill>
    </fill>
    <fill>
      <patternFill patternType="solid">
        <fgColor theme="5" tint="0.59999389629810485"/>
        <bgColor indexed="64"/>
      </patternFill>
    </fill>
    <fill>
      <patternFill patternType="solid">
        <fgColor rgb="FF00FF00"/>
        <bgColor indexed="64"/>
      </patternFill>
    </fill>
  </fills>
  <borders count="13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indexed="64"/>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indexed="64"/>
      </right>
      <top style="medium">
        <color theme="6" tint="-0.499984740745262"/>
      </top>
      <bottom style="medium">
        <color theme="6" tint="-0.499984740745262"/>
      </bottom>
      <diagonal/>
    </border>
    <border>
      <left style="thin">
        <color indexed="64"/>
      </left>
      <right style="thin">
        <color indexed="64"/>
      </right>
      <top style="medium">
        <color theme="6" tint="-0.499984740745262"/>
      </top>
      <bottom style="medium">
        <color theme="6" tint="-0.499984740745262"/>
      </bottom>
      <diagonal/>
    </border>
    <border>
      <left style="thin">
        <color indexed="64"/>
      </left>
      <right style="medium">
        <color theme="6" tint="-0.499984740745262"/>
      </right>
      <top style="medium">
        <color theme="6" tint="-0.499984740745262"/>
      </top>
      <bottom style="medium">
        <color theme="6" tint="-0.499984740745262"/>
      </bottom>
      <diagonal/>
    </border>
    <border>
      <left style="medium">
        <color theme="6" tint="-0.499984740745262"/>
      </left>
      <right style="thin">
        <color indexed="64"/>
      </right>
      <top style="medium">
        <color theme="6" tint="-0.499984740745262"/>
      </top>
      <bottom/>
      <diagonal/>
    </border>
    <border>
      <left style="thin">
        <color indexed="64"/>
      </left>
      <right style="thin">
        <color indexed="64"/>
      </right>
      <top style="medium">
        <color theme="6" tint="-0.499984740745262"/>
      </top>
      <bottom/>
      <diagonal/>
    </border>
    <border>
      <left style="medium">
        <color theme="6" tint="-0.499984740745262"/>
      </left>
      <right style="thin">
        <color indexed="64"/>
      </right>
      <top/>
      <bottom style="medium">
        <color theme="6" tint="-0.499984740745262"/>
      </bottom>
      <diagonal/>
    </border>
    <border>
      <left style="thin">
        <color indexed="64"/>
      </left>
      <right style="thin">
        <color indexed="64"/>
      </right>
      <top/>
      <bottom style="medium">
        <color theme="6" tint="-0.499984740745262"/>
      </bottom>
      <diagonal/>
    </border>
    <border>
      <left style="thin">
        <color indexed="64"/>
      </left>
      <right/>
      <top style="medium">
        <color theme="6" tint="-0.499984740745262"/>
      </top>
      <bottom/>
      <diagonal/>
    </border>
    <border>
      <left style="medium">
        <color theme="6" tint="-0.499984740745262"/>
      </left>
      <right style="thin">
        <color indexed="64"/>
      </right>
      <top style="thin">
        <color indexed="64"/>
      </top>
      <bottom style="medium">
        <color theme="6" tint="-0.499984740745262"/>
      </bottom>
      <diagonal/>
    </border>
    <border>
      <left style="thin">
        <color indexed="64"/>
      </left>
      <right style="thin">
        <color indexed="64"/>
      </right>
      <top style="thin">
        <color indexed="64"/>
      </top>
      <bottom style="medium">
        <color theme="6" tint="-0.499984740745262"/>
      </bottom>
      <diagonal/>
    </border>
    <border>
      <left style="thin">
        <color indexed="64"/>
      </left>
      <right style="medium">
        <color theme="6" tint="-0.499984740745262"/>
      </right>
      <top style="thin">
        <color indexed="64"/>
      </top>
      <bottom style="medium">
        <color theme="6" tint="-0.499984740745262"/>
      </bottom>
      <diagonal/>
    </border>
    <border>
      <left style="medium">
        <color theme="6" tint="-0.499984740745262"/>
      </left>
      <right style="thin">
        <color indexed="64"/>
      </right>
      <top style="medium">
        <color theme="6" tint="-0.499984740745262"/>
      </top>
      <bottom style="thin">
        <color indexed="64"/>
      </bottom>
      <diagonal/>
    </border>
    <border>
      <left style="thin">
        <color indexed="64"/>
      </left>
      <right style="thin">
        <color indexed="64"/>
      </right>
      <top style="medium">
        <color theme="6" tint="-0.499984740745262"/>
      </top>
      <bottom style="thin">
        <color indexed="64"/>
      </bottom>
      <diagonal/>
    </border>
    <border>
      <left style="thin">
        <color indexed="64"/>
      </left>
      <right style="medium">
        <color theme="6" tint="-0.499984740745262"/>
      </right>
      <top style="medium">
        <color theme="6" tint="-0.499984740745262"/>
      </top>
      <bottom style="thin">
        <color indexed="64"/>
      </bottom>
      <diagonal/>
    </border>
    <border>
      <left style="thin">
        <color indexed="64"/>
      </left>
      <right/>
      <top/>
      <bottom style="medium">
        <color theme="6" tint="-0.499984740745262"/>
      </bottom>
      <diagonal/>
    </border>
    <border>
      <left/>
      <right style="thin">
        <color indexed="64"/>
      </right>
      <top style="thin">
        <color indexed="64"/>
      </top>
      <bottom style="medium">
        <color theme="6" tint="-0.499984740745262"/>
      </bottom>
      <diagonal/>
    </border>
    <border>
      <left/>
      <right style="thin">
        <color indexed="64"/>
      </right>
      <top style="medium">
        <color theme="6" tint="-0.499984740745262"/>
      </top>
      <bottom style="thin">
        <color indexed="64"/>
      </bottom>
      <diagonal/>
    </border>
    <border>
      <left style="medium">
        <color theme="6" tint="-0.499984740745262"/>
      </left>
      <right style="medium">
        <color theme="6" tint="-0.499984740745262"/>
      </right>
      <top style="medium">
        <color theme="6" tint="-0.499984740745262"/>
      </top>
      <bottom style="thin">
        <color indexed="64"/>
      </bottom>
      <diagonal/>
    </border>
    <border>
      <left style="medium">
        <color theme="6" tint="-0.499984740745262"/>
      </left>
      <right style="medium">
        <color theme="6" tint="-0.499984740745262"/>
      </right>
      <top style="thin">
        <color indexed="64"/>
      </top>
      <bottom style="medium">
        <color theme="6" tint="-0.499984740745262"/>
      </bottom>
      <diagonal/>
    </border>
    <border>
      <left style="medium">
        <color theme="6" tint="-0.499984740745262"/>
      </left>
      <right style="medium">
        <color theme="6" tint="-0.499984740745262"/>
      </right>
      <top style="thin">
        <color indexed="64"/>
      </top>
      <bottom style="thin">
        <color indexed="64"/>
      </bottom>
      <diagonal/>
    </border>
    <border>
      <left style="medium">
        <color theme="6" tint="-0.499984740745262"/>
      </left>
      <right style="thin">
        <color indexed="64"/>
      </right>
      <top style="thin">
        <color indexed="64"/>
      </top>
      <bottom style="thin">
        <color indexed="64"/>
      </bottom>
      <diagonal/>
    </border>
    <border>
      <left style="thin">
        <color indexed="64"/>
      </left>
      <right style="medium">
        <color theme="6" tint="-0.499984740745262"/>
      </right>
      <top style="thin">
        <color indexed="64"/>
      </top>
      <bottom style="thin">
        <color indexed="64"/>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indexed="64"/>
      </right>
      <top style="thin">
        <color indexed="64"/>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indexed="64"/>
      </bottom>
      <diagonal/>
    </border>
    <border>
      <left style="medium">
        <color theme="6" tint="-0.499984740745262"/>
      </left>
      <right/>
      <top style="thin">
        <color indexed="64"/>
      </top>
      <bottom/>
      <diagonal/>
    </border>
    <border>
      <left style="medium">
        <color theme="6" tint="-0.499984740745262"/>
      </left>
      <right/>
      <top style="thin">
        <color indexed="64"/>
      </top>
      <bottom style="medium">
        <color theme="6" tint="-0.499984740745262"/>
      </bottom>
      <diagonal/>
    </border>
    <border>
      <left style="thin">
        <color theme="6" tint="-0.499984740745262"/>
      </left>
      <right/>
      <top/>
      <bottom/>
      <diagonal/>
    </border>
    <border>
      <left style="thin">
        <color theme="6" tint="-0.499984740745262"/>
      </left>
      <right style="thin">
        <color theme="6" tint="-0.499984740745262"/>
      </right>
      <top/>
      <bottom style="thin">
        <color theme="6" tint="-0.499984740745262"/>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medium">
        <color theme="6" tint="-0.499984740745262"/>
      </right>
      <top style="thin">
        <color theme="6" tint="-0.499984740745262"/>
      </top>
      <bottom style="thin">
        <color theme="6" tint="-0.499984740745262"/>
      </bottom>
      <diagonal/>
    </border>
    <border>
      <left style="thin">
        <color theme="6" tint="-0.499984740745262"/>
      </left>
      <right/>
      <top style="medium">
        <color theme="6" tint="-0.499984740745262"/>
      </top>
      <bottom style="thin">
        <color theme="6" tint="-0.499984740745262"/>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theme="6" tint="-0.499984740745262"/>
      </left>
      <right style="thin">
        <color theme="6" tint="-0.499984740745262"/>
      </right>
      <top style="thin">
        <color theme="6" tint="-0.499984740745262"/>
      </top>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top style="thin">
        <color theme="6" tint="-0.499984740745262"/>
      </top>
      <bottom/>
      <diagonal/>
    </border>
    <border>
      <left style="thin">
        <color theme="6" tint="-0.499984740745262"/>
      </left>
      <right style="medium">
        <color theme="6" tint="-0.499984740745262"/>
      </right>
      <top style="thin">
        <color theme="6" tint="-0.499984740745262"/>
      </top>
      <bottom/>
      <diagonal/>
    </border>
    <border>
      <left style="thin">
        <color theme="6" tint="-0.499984740745262"/>
      </left>
      <right/>
      <top/>
      <bottom style="thin">
        <color theme="6" tint="-0.499984740745262"/>
      </bottom>
      <diagonal/>
    </border>
    <border>
      <left style="thin">
        <color theme="6" tint="-0.499984740745262"/>
      </left>
      <right style="thin">
        <color theme="6" tint="-0.499984740745262"/>
      </right>
      <top style="medium">
        <color theme="6" tint="-0.499984740745262"/>
      </top>
      <bottom/>
      <diagonal/>
    </border>
    <border>
      <left style="medium">
        <color theme="6" tint="-0.499984740745262"/>
      </left>
      <right/>
      <top style="thin">
        <color theme="6" tint="-0.499984740745262"/>
      </top>
      <bottom/>
      <diagonal/>
    </border>
    <border>
      <left style="medium">
        <color theme="6" tint="-0.499984740745262"/>
      </left>
      <right/>
      <top style="thin">
        <color theme="6" tint="-0.499984740745262"/>
      </top>
      <bottom style="medium">
        <color theme="6" tint="-0.499984740745262"/>
      </bottom>
      <diagonal/>
    </border>
    <border>
      <left style="thin">
        <color indexed="64"/>
      </left>
      <right style="thin">
        <color indexed="64"/>
      </right>
      <top style="thin">
        <color indexed="64"/>
      </top>
      <bottom/>
      <diagonal/>
    </border>
    <border>
      <left style="medium">
        <color indexed="64"/>
      </left>
      <right style="medium">
        <color theme="6" tint="-0.499984740745262"/>
      </right>
      <top/>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theme="6" tint="-0.499984740745262"/>
      </left>
      <right style="medium">
        <color theme="6" tint="-0.499984740745262"/>
      </right>
      <top style="medium">
        <color indexed="64"/>
      </top>
      <bottom style="medium">
        <color indexed="64"/>
      </bottom>
      <diagonal/>
    </border>
    <border>
      <left style="medium">
        <color theme="6" tint="-0.499984740745262"/>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theme="6" tint="-0.499984740745262"/>
      </right>
      <top/>
      <bottom style="medium">
        <color indexed="64"/>
      </bottom>
      <diagonal/>
    </border>
    <border>
      <left style="medium">
        <color theme="6" tint="-0.499984740745262"/>
      </left>
      <right style="thin">
        <color indexed="64"/>
      </right>
      <top/>
      <bottom style="medium">
        <color indexed="64"/>
      </bottom>
      <diagonal/>
    </border>
    <border>
      <left style="thin">
        <color indexed="64"/>
      </left>
      <right style="medium">
        <color theme="6" tint="-0.499984740745262"/>
      </right>
      <top/>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theme="6" tint="-0.499984740745262"/>
      </left>
      <right style="medium">
        <color indexed="64"/>
      </right>
      <top/>
      <bottom/>
      <diagonal/>
    </border>
    <border>
      <left style="medium">
        <color indexed="64"/>
      </left>
      <right style="medium">
        <color theme="6" tint="-0.499984740745262"/>
      </right>
      <top/>
      <bottom style="medium">
        <color indexed="64"/>
      </bottom>
      <diagonal/>
    </border>
    <border>
      <left style="medium">
        <color theme="6" tint="-0.499984740745262"/>
      </left>
      <right style="medium">
        <color indexed="64"/>
      </right>
      <top/>
      <bottom style="medium">
        <color indexed="64"/>
      </bottom>
      <diagonal/>
    </border>
    <border>
      <left style="medium">
        <color theme="6" tint="-0.499984740745262"/>
      </left>
      <right/>
      <top/>
      <bottom style="medium">
        <color indexed="64"/>
      </bottom>
      <diagonal/>
    </border>
    <border>
      <left style="double">
        <color rgb="FF3F3F3F"/>
      </left>
      <right style="double">
        <color rgb="FF3F3F3F"/>
      </right>
      <top style="double">
        <color rgb="FF3F3F3F"/>
      </top>
      <bottom/>
      <diagonal/>
    </border>
    <border>
      <left style="double">
        <color rgb="FF3F3F3F"/>
      </left>
      <right style="double">
        <color rgb="FF3F3F3F"/>
      </right>
      <top/>
      <bottom style="double">
        <color rgb="FF3F3F3F"/>
      </bottom>
      <diagonal/>
    </border>
    <border>
      <left style="medium">
        <color theme="6" tint="-0.499984740745262"/>
      </left>
      <right style="thin">
        <color indexed="64"/>
      </right>
      <top/>
      <bottom style="thin">
        <color indexed="64"/>
      </bottom>
      <diagonal/>
    </border>
    <border>
      <left style="medium">
        <color theme="6" tint="-0.499984740745262"/>
      </left>
      <right/>
      <top/>
      <bottom style="thin">
        <color indexed="64"/>
      </bottom>
      <diagonal/>
    </border>
    <border>
      <left style="medium">
        <color theme="6" tint="-0.499984740745262"/>
      </left>
      <right style="medium">
        <color theme="6" tint="-0.499984740745262"/>
      </right>
      <top/>
      <bottom style="thin">
        <color indexed="64"/>
      </bottom>
      <diagonal/>
    </border>
    <border>
      <left/>
      <right style="thin">
        <color indexed="64"/>
      </right>
      <top/>
      <bottom style="thin">
        <color indexed="64"/>
      </bottom>
      <diagonal/>
    </border>
    <border>
      <left style="thin">
        <color indexed="64"/>
      </left>
      <right style="medium">
        <color theme="6" tint="-0.499984740745262"/>
      </right>
      <top/>
      <bottom style="thin">
        <color indexed="64"/>
      </bottom>
      <diagonal/>
    </border>
    <border>
      <left style="medium">
        <color theme="6" tint="-0.499984740745262"/>
      </left>
      <right style="thin">
        <color indexed="64"/>
      </right>
      <top/>
      <bottom/>
      <diagonal/>
    </border>
    <border>
      <left style="medium">
        <color theme="6" tint="-0.499984740745262"/>
      </left>
      <right style="thin">
        <color theme="6" tint="-0.499984740745262"/>
      </right>
      <top/>
      <bottom style="thin">
        <color theme="6" tint="-0.499984740745262"/>
      </bottom>
      <diagonal/>
    </border>
    <border>
      <left style="thin">
        <color theme="6" tint="-0.499984740745262"/>
      </left>
      <right style="medium">
        <color theme="6" tint="-0.499984740745262"/>
      </right>
      <top/>
      <bottom style="thin">
        <color theme="6" tint="-0.499984740745262"/>
      </bottom>
      <diagonal/>
    </border>
    <border>
      <left style="medium">
        <color theme="6" tint="-0.499984740745262"/>
      </left>
      <right style="thin">
        <color indexed="64"/>
      </right>
      <top style="medium">
        <color indexed="64"/>
      </top>
      <bottom style="medium">
        <color indexed="64"/>
      </bottom>
      <diagonal/>
    </border>
    <border>
      <left style="thin">
        <color indexed="64"/>
      </left>
      <right style="medium">
        <color theme="6" tint="-0.499984740745262"/>
      </right>
      <top style="medium">
        <color indexed="64"/>
      </top>
      <bottom style="medium">
        <color indexed="64"/>
      </bottom>
      <diagonal/>
    </border>
    <border>
      <left style="thin">
        <color indexed="64"/>
      </left>
      <right style="thin">
        <color indexed="64"/>
      </right>
      <top style="medium">
        <color indexed="64"/>
      </top>
      <bottom/>
      <diagonal/>
    </border>
    <border>
      <left/>
      <right style="thin">
        <color theme="6" tint="-0.499984740745262"/>
      </right>
      <top style="thin">
        <color theme="6" tint="-0.499984740745262"/>
      </top>
      <bottom style="medium">
        <color theme="6" tint="-0.499984740745262"/>
      </bottom>
      <diagonal/>
    </border>
    <border>
      <left style="medium">
        <color theme="6" tint="-0.499984740745262"/>
      </left>
      <right style="thin">
        <color theme="6" tint="-0.499984740745262"/>
      </right>
      <top style="medium">
        <color theme="6" tint="-0.499984740745262"/>
      </top>
      <bottom/>
      <diagonal/>
    </border>
    <border>
      <left style="thin">
        <color indexed="64"/>
      </left>
      <right style="medium">
        <color theme="6" tint="-0.499984740745262"/>
      </right>
      <top style="medium">
        <color theme="6" tint="-0.499984740745262"/>
      </top>
      <bottom/>
      <diagonal/>
    </border>
    <border>
      <left style="thin">
        <color indexed="64"/>
      </left>
      <right style="medium">
        <color theme="6" tint="-0.499984740745262"/>
      </right>
      <top/>
      <bottom style="medium">
        <color theme="6" tint="-0.499984740745262"/>
      </bottom>
      <diagonal/>
    </border>
    <border>
      <left style="medium">
        <color indexed="64"/>
      </left>
      <right style="medium">
        <color theme="6" tint="-0.499984740745262"/>
      </right>
      <top style="medium">
        <color theme="6" tint="-0.499984740745262"/>
      </top>
      <bottom/>
      <diagonal/>
    </border>
    <border>
      <left style="medium">
        <color indexed="64"/>
      </left>
      <right style="medium">
        <color theme="6" tint="-0.499984740745262"/>
      </right>
      <top/>
      <bottom style="medium">
        <color theme="6" tint="-0.499984740745262"/>
      </bottom>
      <diagonal/>
    </border>
    <border>
      <left/>
      <right style="medium">
        <color indexed="64"/>
      </right>
      <top style="medium">
        <color theme="6" tint="-0.499984740745262"/>
      </top>
      <bottom/>
      <diagonal/>
    </border>
    <border>
      <left/>
      <right style="medium">
        <color indexed="64"/>
      </right>
      <top/>
      <bottom style="medium">
        <color theme="6" tint="-0.499984740745262"/>
      </bottom>
      <diagonal/>
    </border>
    <border>
      <left style="medium">
        <color rgb="FF003300"/>
      </left>
      <right style="medium">
        <color rgb="FF003300"/>
      </right>
      <top style="medium">
        <color rgb="FF003300"/>
      </top>
      <bottom style="medium">
        <color rgb="FF003300"/>
      </bottom>
      <diagonal/>
    </border>
    <border>
      <left style="medium">
        <color theme="6" tint="-0.499984740745262"/>
      </left>
      <right style="medium">
        <color theme="6" tint="-0.499984740745262"/>
      </right>
      <top style="medium">
        <color indexed="64"/>
      </top>
      <bottom/>
      <diagonal/>
    </border>
    <border>
      <left style="medium">
        <color theme="6" tint="-0.499984740745262"/>
      </left>
      <right style="medium">
        <color indexed="64"/>
      </right>
      <top style="medium">
        <color theme="6" tint="-0.499984740745262"/>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15">
    <xf numFmtId="0" fontId="0" fillId="0" borderId="0"/>
    <xf numFmtId="0" fontId="1" fillId="2" borderId="0" applyNumberFormat="0" applyBorder="0" applyAlignment="0" applyProtection="0"/>
    <xf numFmtId="0" fontId="1" fillId="3" borderId="0" applyNumberFormat="0" applyBorder="0" applyAlignment="0" applyProtection="0"/>
    <xf numFmtId="9" fontId="1" fillId="0" borderId="0" applyFont="0" applyFill="0" applyBorder="0" applyAlignment="0" applyProtection="0"/>
    <xf numFmtId="0" fontId="30" fillId="0" borderId="0"/>
    <xf numFmtId="0" fontId="33" fillId="0" borderId="0"/>
    <xf numFmtId="0" fontId="30" fillId="0" borderId="0" applyFont="0" applyFill="0" applyBorder="0" applyAlignment="0" applyProtection="0"/>
    <xf numFmtId="164" fontId="30" fillId="0" borderId="0" applyFont="0" applyFill="0" applyBorder="0" applyAlignment="0" applyProtection="0"/>
    <xf numFmtId="164" fontId="37" fillId="0" borderId="0" applyFont="0" applyFill="0" applyBorder="0" applyAlignment="0" applyProtection="0"/>
    <xf numFmtId="0" fontId="1" fillId="0" borderId="0"/>
    <xf numFmtId="0" fontId="30" fillId="0" borderId="0"/>
    <xf numFmtId="0" fontId="37" fillId="0" borderId="0"/>
    <xf numFmtId="9" fontId="30" fillId="22" borderId="6" applyNumberFormat="0" applyFont="0" applyFill="0" applyBorder="0" applyAlignment="0" applyProtection="0">
      <alignment vertical="center"/>
    </xf>
    <xf numFmtId="9" fontId="37" fillId="0" borderId="0" applyFont="0" applyFill="0" applyBorder="0" applyAlignment="0" applyProtection="0"/>
    <xf numFmtId="0" fontId="19" fillId="27" borderId="100" applyNumberFormat="0" applyAlignment="0" applyProtection="0"/>
  </cellStyleXfs>
  <cellXfs count="721">
    <xf numFmtId="0" fontId="0" fillId="0" borderId="0" xfId="0"/>
    <xf numFmtId="0" fontId="0" fillId="0" borderId="0" xfId="0" applyBorder="1"/>
    <xf numFmtId="0" fontId="0" fillId="0" borderId="0" xfId="0"/>
    <xf numFmtId="0" fontId="0" fillId="0" borderId="0" xfId="0"/>
    <xf numFmtId="0" fontId="4" fillId="6" borderId="6"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9"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0" borderId="1" xfId="0" applyFont="1" applyBorder="1" applyAlignment="1">
      <alignment horizontal="center"/>
    </xf>
    <xf numFmtId="0" fontId="11" fillId="8" borderId="3"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2" fillId="0" borderId="0" xfId="0" applyFont="1"/>
    <xf numFmtId="0" fontId="4" fillId="5" borderId="11" xfId="0" applyFont="1" applyFill="1" applyBorder="1" applyAlignment="1">
      <alignment horizontal="center" vertical="center" wrapText="1"/>
    </xf>
    <xf numFmtId="0" fontId="12" fillId="6" borderId="0" xfId="0" applyFont="1" applyFill="1"/>
    <xf numFmtId="0" fontId="12" fillId="7" borderId="0" xfId="0" applyFont="1" applyFill="1"/>
    <xf numFmtId="0" fontId="12" fillId="9" borderId="0" xfId="0" applyFont="1" applyFill="1"/>
    <xf numFmtId="0" fontId="12" fillId="8" borderId="0" xfId="0" applyFont="1" applyFill="1"/>
    <xf numFmtId="0" fontId="4"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7" fillId="13" borderId="36" xfId="0" applyFont="1" applyFill="1" applyBorder="1" applyAlignment="1">
      <alignment horizontal="center" vertical="center" wrapText="1"/>
    </xf>
    <xf numFmtId="0" fontId="7" fillId="13" borderId="32" xfId="0" applyFont="1" applyFill="1" applyBorder="1" applyAlignment="1">
      <alignment horizontal="center" vertical="center" wrapText="1"/>
    </xf>
    <xf numFmtId="0" fontId="13"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1" fillId="4" borderId="46" xfId="0" applyFont="1" applyFill="1" applyBorder="1" applyAlignment="1">
      <alignment horizontal="center" vertical="center" wrapText="1"/>
    </xf>
    <xf numFmtId="0" fontId="11" fillId="4" borderId="48" xfId="0" applyFont="1" applyFill="1" applyBorder="1" applyAlignment="1">
      <alignment horizontal="center" vertical="center" wrapText="1"/>
    </xf>
    <xf numFmtId="0" fontId="11" fillId="4" borderId="47"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4" fillId="6" borderId="40"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4" fillId="7" borderId="41" xfId="0" applyFont="1" applyFill="1" applyBorder="1" applyAlignment="1">
      <alignment horizontal="center" vertical="center" wrapText="1"/>
    </xf>
    <xf numFmtId="0" fontId="4" fillId="9" borderId="41" xfId="0" applyFont="1" applyFill="1" applyBorder="1" applyAlignment="1">
      <alignment horizontal="center" vertical="center" wrapText="1"/>
    </xf>
    <xf numFmtId="0" fontId="4" fillId="9" borderId="42" xfId="0" applyFont="1" applyFill="1" applyBorder="1" applyAlignment="1">
      <alignment horizontal="center" vertical="center" wrapText="1"/>
    </xf>
    <xf numFmtId="0" fontId="4" fillId="6" borderId="49" xfId="0" applyFont="1" applyFill="1" applyBorder="1" applyAlignment="1">
      <alignment horizontal="center" vertical="center" wrapText="1"/>
    </xf>
    <xf numFmtId="0" fontId="4" fillId="8" borderId="50" xfId="0" applyFont="1" applyFill="1" applyBorder="1" applyAlignment="1">
      <alignment horizontal="center" vertical="center" wrapText="1"/>
    </xf>
    <xf numFmtId="0" fontId="4" fillId="7" borderId="49" xfId="0" applyFont="1" applyFill="1" applyBorder="1" applyAlignment="1">
      <alignment horizontal="center" vertical="center" wrapText="1"/>
    </xf>
    <xf numFmtId="0" fontId="4" fillId="9" borderId="37" xfId="0" applyFont="1" applyFill="1" applyBorder="1" applyAlignment="1">
      <alignment horizontal="center" vertical="center" wrapText="1"/>
    </xf>
    <xf numFmtId="0" fontId="4" fillId="9" borderId="38" xfId="0" applyFont="1" applyFill="1" applyBorder="1" applyAlignment="1">
      <alignment horizontal="center" vertical="center" wrapText="1"/>
    </xf>
    <xf numFmtId="0" fontId="4" fillId="8" borderId="38" xfId="0" applyFont="1" applyFill="1" applyBorder="1" applyAlignment="1">
      <alignment horizontal="center" vertical="center" wrapText="1"/>
    </xf>
    <xf numFmtId="0" fontId="4" fillId="8" borderId="39" xfId="0" applyFont="1" applyFill="1" applyBorder="1" applyAlignment="1">
      <alignment horizontal="center" vertical="center" wrapText="1"/>
    </xf>
    <xf numFmtId="0" fontId="16" fillId="0" borderId="0" xfId="0" applyFont="1" applyFill="1" applyBorder="1" applyAlignment="1">
      <alignment vertical="center"/>
    </xf>
    <xf numFmtId="0" fontId="16" fillId="0" borderId="0" xfId="0" applyFont="1" applyFill="1" applyBorder="1" applyAlignment="1"/>
    <xf numFmtId="0" fontId="7" fillId="13" borderId="17" xfId="0" applyFont="1" applyFill="1" applyBorder="1" applyAlignment="1">
      <alignment horizontal="center" vertical="center" wrapText="1"/>
    </xf>
    <xf numFmtId="0" fontId="14" fillId="12" borderId="19" xfId="2" applyFont="1" applyFill="1" applyBorder="1" applyAlignment="1">
      <alignment horizontal="center"/>
    </xf>
    <xf numFmtId="0" fontId="6" fillId="12" borderId="19" xfId="1" applyFont="1" applyFill="1" applyBorder="1" applyAlignment="1">
      <alignment horizontal="center"/>
    </xf>
    <xf numFmtId="0" fontId="0" fillId="0" borderId="51" xfId="0" applyBorder="1"/>
    <xf numFmtId="0" fontId="2" fillId="13" borderId="51" xfId="0" applyFont="1" applyFill="1" applyBorder="1" applyAlignment="1">
      <alignment horizontal="center"/>
    </xf>
    <xf numFmtId="0" fontId="0" fillId="0" borderId="51" xfId="0" applyBorder="1" applyAlignment="1">
      <alignment horizontal="center"/>
    </xf>
    <xf numFmtId="0" fontId="20" fillId="0" borderId="0" xfId="0" applyFont="1"/>
    <xf numFmtId="0" fontId="7" fillId="13" borderId="25" xfId="0" applyFont="1" applyFill="1" applyBorder="1" applyAlignment="1">
      <alignment horizontal="center" vertical="center" wrapText="1"/>
    </xf>
    <xf numFmtId="0" fontId="7" fillId="13" borderId="29"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23" fillId="16" borderId="14" xfId="0" applyFont="1" applyFill="1" applyBorder="1" applyAlignment="1">
      <alignment horizontal="center" vertical="center" wrapText="1"/>
    </xf>
    <xf numFmtId="0" fontId="22" fillId="16" borderId="18" xfId="0" applyFont="1" applyFill="1" applyBorder="1" applyAlignment="1">
      <alignment horizontal="center" vertical="center" wrapText="1"/>
    </xf>
    <xf numFmtId="0" fontId="19" fillId="14" borderId="14" xfId="0" applyFont="1" applyFill="1" applyBorder="1" applyAlignment="1">
      <alignment horizontal="center" vertical="center" wrapText="1"/>
    </xf>
    <xf numFmtId="0" fontId="4" fillId="5" borderId="53" xfId="0" applyFont="1" applyFill="1" applyBorder="1" applyAlignment="1">
      <alignment horizontal="center" vertical="center" wrapText="1"/>
    </xf>
    <xf numFmtId="0" fontId="4" fillId="5" borderId="54"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7" fillId="13" borderId="33"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7" fillId="13" borderId="15" xfId="0" applyFont="1" applyFill="1" applyBorder="1" applyAlignment="1">
      <alignment horizontal="center" vertical="center" wrapText="1"/>
    </xf>
    <xf numFmtId="0" fontId="7" fillId="0" borderId="25" xfId="0" applyFont="1" applyBorder="1" applyAlignment="1">
      <alignment horizontal="center" vertical="center" wrapText="1"/>
    </xf>
    <xf numFmtId="0" fontId="3" fillId="4" borderId="0" xfId="0" applyFont="1" applyFill="1"/>
    <xf numFmtId="0" fontId="0" fillId="4" borderId="0" xfId="0" applyFill="1" applyBorder="1"/>
    <xf numFmtId="0" fontId="24" fillId="4" borderId="0" xfId="0" applyFont="1" applyFill="1"/>
    <xf numFmtId="0" fontId="24" fillId="0" borderId="0" xfId="0" applyFont="1"/>
    <xf numFmtId="0" fontId="27" fillId="19" borderId="51" xfId="0" applyFont="1" applyFill="1" applyBorder="1" applyAlignment="1" applyProtection="1">
      <alignment horizontal="center" vertical="center"/>
      <protection locked="0"/>
    </xf>
    <xf numFmtId="0" fontId="0" fillId="4" borderId="58" xfId="0" applyFill="1" applyBorder="1"/>
    <xf numFmtId="0" fontId="28" fillId="0" borderId="0" xfId="0" applyFont="1"/>
    <xf numFmtId="0" fontId="29" fillId="0" borderId="0" xfId="0" applyFont="1"/>
    <xf numFmtId="0" fontId="29" fillId="4" borderId="0" xfId="0" applyFont="1" applyFill="1"/>
    <xf numFmtId="0" fontId="3" fillId="0" borderId="0" xfId="0" applyFont="1"/>
    <xf numFmtId="0" fontId="3" fillId="0" borderId="0" xfId="0" applyFont="1" applyBorder="1"/>
    <xf numFmtId="0" fontId="3" fillId="0" borderId="0" xfId="0" applyFont="1" applyFill="1" applyBorder="1"/>
    <xf numFmtId="0" fontId="31" fillId="0" borderId="0" xfId="4" applyFont="1" applyFill="1" applyBorder="1" applyAlignment="1" applyProtection="1">
      <alignment vertical="top" wrapText="1"/>
    </xf>
    <xf numFmtId="0" fontId="32" fillId="4" borderId="0" xfId="4" applyFont="1" applyFill="1" applyBorder="1" applyAlignment="1" applyProtection="1">
      <alignment vertical="center"/>
    </xf>
    <xf numFmtId="0" fontId="32" fillId="0" borderId="0" xfId="4" applyFont="1" applyFill="1" applyBorder="1" applyAlignment="1" applyProtection="1">
      <alignment vertical="center"/>
    </xf>
    <xf numFmtId="0" fontId="24" fillId="0" borderId="0" xfId="0" applyFont="1" applyBorder="1" applyAlignment="1">
      <alignment vertical="center"/>
    </xf>
    <xf numFmtId="0" fontId="3" fillId="0" borderId="0" xfId="0" applyFont="1" applyBorder="1" applyAlignment="1">
      <alignment vertical="center"/>
    </xf>
    <xf numFmtId="0" fontId="3" fillId="4" borderId="0" xfId="0" applyFont="1" applyFill="1" applyBorder="1" applyAlignment="1">
      <alignment vertical="center"/>
    </xf>
    <xf numFmtId="0" fontId="34" fillId="0" borderId="0" xfId="0" applyFont="1" applyAlignment="1">
      <alignment horizontal="left" vertical="center"/>
    </xf>
    <xf numFmtId="0" fontId="35" fillId="4" borderId="0" xfId="5" applyFont="1" applyFill="1" applyBorder="1" applyAlignment="1">
      <alignment horizontal="center" vertical="center" wrapText="1"/>
    </xf>
    <xf numFmtId="9" fontId="26" fillId="0" borderId="51" xfId="3" applyFont="1" applyBorder="1" applyAlignment="1" applyProtection="1">
      <alignment horizontal="left" vertical="center" wrapText="1"/>
      <protection locked="0"/>
    </xf>
    <xf numFmtId="0" fontId="27" fillId="19" borderId="59" xfId="0" applyFont="1" applyFill="1" applyBorder="1" applyAlignment="1" applyProtection="1">
      <alignment horizontal="center" vertical="center"/>
      <protection locked="0"/>
    </xf>
    <xf numFmtId="9" fontId="26" fillId="0" borderId="59" xfId="3" applyFont="1" applyBorder="1" applyAlignment="1" applyProtection="1">
      <alignment horizontal="left" vertical="center" wrapText="1"/>
      <protection locked="0"/>
    </xf>
    <xf numFmtId="0" fontId="3" fillId="19" borderId="0" xfId="0" applyFont="1" applyFill="1" applyBorder="1" applyAlignment="1">
      <alignment horizontal="left" vertical="center"/>
    </xf>
    <xf numFmtId="14" fontId="3" fillId="4" borderId="0" xfId="0" applyNumberFormat="1" applyFont="1" applyFill="1" applyBorder="1" applyAlignment="1">
      <alignment horizontal="left" vertical="center"/>
    </xf>
    <xf numFmtId="0" fontId="0" fillId="4" borderId="24" xfId="0" applyFill="1" applyBorder="1"/>
    <xf numFmtId="0" fontId="0" fillId="4" borderId="25" xfId="0" applyFill="1" applyBorder="1"/>
    <xf numFmtId="0" fontId="16" fillId="0" borderId="25" xfId="0" applyFont="1" applyFill="1" applyBorder="1" applyAlignment="1">
      <alignment vertical="center"/>
    </xf>
    <xf numFmtId="0" fontId="34" fillId="0" borderId="25" xfId="0" applyFont="1" applyBorder="1" applyAlignment="1">
      <alignment horizontal="left" vertical="center"/>
    </xf>
    <xf numFmtId="0" fontId="3" fillId="4" borderId="25" xfId="0" applyFont="1" applyFill="1" applyBorder="1" applyAlignment="1">
      <alignment vertical="center"/>
    </xf>
    <xf numFmtId="0" fontId="3" fillId="0" borderId="25" xfId="0" applyFont="1" applyBorder="1" applyAlignment="1">
      <alignment vertical="center"/>
    </xf>
    <xf numFmtId="0" fontId="24" fillId="4" borderId="26" xfId="0" applyFont="1" applyFill="1" applyBorder="1" applyAlignment="1">
      <alignment vertical="center"/>
    </xf>
    <xf numFmtId="0" fontId="0" fillId="4" borderId="27" xfId="0" applyFill="1" applyBorder="1"/>
    <xf numFmtId="0" fontId="34" fillId="0" borderId="0" xfId="0" applyFont="1" applyBorder="1" applyAlignment="1">
      <alignment horizontal="left" vertical="center"/>
    </xf>
    <xf numFmtId="0" fontId="24" fillId="4" borderId="28" xfId="0" applyFont="1" applyFill="1" applyBorder="1" applyAlignment="1">
      <alignment vertical="center"/>
    </xf>
    <xf numFmtId="0" fontId="0" fillId="0" borderId="0" xfId="0" applyBorder="1" applyAlignment="1"/>
    <xf numFmtId="0" fontId="0" fillId="4" borderId="23" xfId="0" applyFill="1" applyBorder="1"/>
    <xf numFmtId="0" fontId="0" fillId="4" borderId="21" xfId="0" applyFill="1" applyBorder="1"/>
    <xf numFmtId="0" fontId="16" fillId="0" borderId="21" xfId="0" applyFont="1" applyFill="1" applyBorder="1" applyAlignment="1">
      <alignment vertical="center"/>
    </xf>
    <xf numFmtId="0" fontId="34" fillId="0" borderId="21" xfId="0" applyFont="1" applyBorder="1" applyAlignment="1">
      <alignment horizontal="left" vertical="center"/>
    </xf>
    <xf numFmtId="0" fontId="3" fillId="0" borderId="21" xfId="0" applyFont="1" applyBorder="1" applyAlignment="1">
      <alignment vertical="center"/>
    </xf>
    <xf numFmtId="0" fontId="3" fillId="4" borderId="21" xfId="0" applyFont="1" applyFill="1" applyBorder="1" applyAlignment="1">
      <alignment vertical="center"/>
    </xf>
    <xf numFmtId="0" fontId="24" fillId="4" borderId="22" xfId="0" applyFont="1" applyFill="1" applyBorder="1" applyAlignment="1">
      <alignment vertical="center"/>
    </xf>
    <xf numFmtId="0" fontId="5" fillId="0" borderId="63" xfId="0" applyFont="1" applyBorder="1" applyAlignment="1">
      <alignment horizontal="center" vertical="center"/>
    </xf>
    <xf numFmtId="0" fontId="5" fillId="19" borderId="64" xfId="0" applyFont="1" applyFill="1" applyBorder="1" applyAlignment="1">
      <alignment horizontal="center" vertical="center" wrapText="1"/>
    </xf>
    <xf numFmtId="0" fontId="5" fillId="4" borderId="63" xfId="0" applyFont="1" applyFill="1" applyBorder="1" applyAlignment="1">
      <alignment horizontal="center" vertical="center"/>
    </xf>
    <xf numFmtId="0" fontId="38" fillId="4" borderId="15" xfId="0" applyFont="1" applyFill="1" applyBorder="1" applyAlignment="1">
      <alignment horizontal="center" vertical="center" wrapText="1"/>
    </xf>
    <xf numFmtId="0" fontId="38" fillId="18" borderId="15" xfId="0" applyFont="1" applyFill="1" applyBorder="1" applyAlignment="1">
      <alignment horizontal="center" vertical="center" wrapText="1"/>
    </xf>
    <xf numFmtId="0" fontId="38" fillId="23" borderId="15" xfId="0" applyFont="1" applyFill="1" applyBorder="1" applyAlignment="1">
      <alignment horizontal="center" vertical="center" wrapText="1"/>
    </xf>
    <xf numFmtId="0" fontId="38" fillId="14" borderId="15" xfId="0" applyFont="1" applyFill="1" applyBorder="1" applyAlignment="1">
      <alignment horizontal="center" vertical="center" wrapText="1"/>
    </xf>
    <xf numFmtId="0" fontId="3" fillId="19" borderId="24" xfId="0" applyFont="1" applyFill="1" applyBorder="1" applyAlignment="1">
      <alignment horizontal="center" vertical="center"/>
    </xf>
    <xf numFmtId="0" fontId="0" fillId="15" borderId="24" xfId="0" applyFill="1" applyBorder="1"/>
    <xf numFmtId="0" fontId="0" fillId="15" borderId="27" xfId="0" applyFill="1" applyBorder="1"/>
    <xf numFmtId="0" fontId="0" fillId="15" borderId="23" xfId="0" applyFill="1" applyBorder="1"/>
    <xf numFmtId="1" fontId="38" fillId="19" borderId="65" xfId="0" applyNumberFormat="1" applyFont="1" applyFill="1" applyBorder="1" applyAlignment="1" applyProtection="1">
      <alignment horizontal="center" vertical="center" wrapText="1"/>
      <protection locked="0"/>
    </xf>
    <xf numFmtId="10" fontId="39" fillId="19" borderId="62" xfId="0" applyNumberFormat="1" applyFont="1" applyFill="1" applyBorder="1" applyAlignment="1" applyProtection="1">
      <alignment horizontal="left" vertical="center" wrapText="1"/>
      <protection locked="0"/>
    </xf>
    <xf numFmtId="10" fontId="39" fillId="19" borderId="64" xfId="0" applyNumberFormat="1" applyFont="1" applyFill="1" applyBorder="1" applyAlignment="1" applyProtection="1">
      <alignment horizontal="left" vertical="center" wrapText="1"/>
      <protection locked="0"/>
    </xf>
    <xf numFmtId="0" fontId="7" fillId="0" borderId="28" xfId="0" applyFont="1" applyBorder="1" applyAlignment="1">
      <alignment vertical="center" wrapText="1"/>
    </xf>
    <xf numFmtId="0" fontId="7" fillId="0" borderId="22" xfId="0" applyFont="1" applyBorder="1" applyAlignment="1">
      <alignment vertical="center" wrapText="1"/>
    </xf>
    <xf numFmtId="0" fontId="15" fillId="14" borderId="14" xfId="0" applyFont="1" applyFill="1" applyBorder="1" applyAlignment="1">
      <alignment horizontal="center"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vertical="center"/>
    </xf>
    <xf numFmtId="0" fontId="14" fillId="12" borderId="21" xfId="2" applyFont="1" applyFill="1" applyBorder="1" applyAlignment="1">
      <alignment horizontal="center" vertical="center"/>
    </xf>
    <xf numFmtId="0" fontId="7" fillId="13" borderId="25" xfId="0" applyFont="1" applyFill="1" applyBorder="1" applyAlignment="1">
      <alignment horizontal="center" vertical="center" wrapText="1"/>
    </xf>
    <xf numFmtId="0" fontId="6" fillId="12" borderId="25" xfId="1" applyFont="1" applyFill="1" applyBorder="1" applyAlignment="1">
      <alignment horizontal="center"/>
    </xf>
    <xf numFmtId="0" fontId="15" fillId="14" borderId="0" xfId="0" applyFont="1" applyFill="1" applyBorder="1" applyAlignment="1" applyProtection="1">
      <alignment horizontal="center" vertical="center"/>
      <protection locked="0"/>
    </xf>
    <xf numFmtId="0" fontId="2" fillId="0" borderId="0" xfId="0" applyFont="1"/>
    <xf numFmtId="0" fontId="19" fillId="14" borderId="25" xfId="0" applyFont="1" applyFill="1" applyBorder="1" applyAlignment="1">
      <alignment horizontal="center" vertical="center" wrapText="1"/>
    </xf>
    <xf numFmtId="0" fontId="5" fillId="4" borderId="69" xfId="0" applyFont="1" applyFill="1" applyBorder="1" applyAlignment="1">
      <alignment horizontal="center" vertical="center"/>
    </xf>
    <xf numFmtId="0" fontId="5" fillId="19" borderId="72" xfId="0" applyFont="1" applyFill="1" applyBorder="1" applyAlignment="1">
      <alignment horizontal="center" vertical="center" wrapText="1"/>
    </xf>
    <xf numFmtId="1" fontId="38" fillId="19" borderId="73" xfId="0" applyNumberFormat="1" applyFont="1" applyFill="1" applyBorder="1" applyAlignment="1" applyProtection="1">
      <alignment horizontal="center" vertical="center" wrapText="1"/>
      <protection locked="0"/>
    </xf>
    <xf numFmtId="14" fontId="40" fillId="16" borderId="51" xfId="0" applyNumberFormat="1" applyFont="1" applyFill="1" applyBorder="1" applyAlignment="1" applyProtection="1">
      <alignment horizontal="center" vertical="center" wrapText="1"/>
      <protection locked="0"/>
    </xf>
    <xf numFmtId="1" fontId="40" fillId="16" borderId="51" xfId="0" applyNumberFormat="1" applyFont="1" applyFill="1" applyBorder="1" applyAlignment="1" applyProtection="1">
      <alignment horizontal="center" vertical="center" wrapText="1"/>
      <protection locked="0"/>
    </xf>
    <xf numFmtId="1" fontId="40" fillId="20" borderId="51" xfId="0" applyNumberFormat="1" applyFont="1" applyFill="1" applyBorder="1" applyAlignment="1" applyProtection="1">
      <alignment horizontal="center" vertical="center" wrapText="1"/>
      <protection locked="0"/>
    </xf>
    <xf numFmtId="1" fontId="40" fillId="19" borderId="61" xfId="0" applyNumberFormat="1" applyFont="1" applyFill="1" applyBorder="1" applyAlignment="1" applyProtection="1">
      <alignment horizontal="center" vertical="center" wrapText="1"/>
      <protection locked="0"/>
    </xf>
    <xf numFmtId="14" fontId="40" fillId="16" borderId="70" xfId="0" applyNumberFormat="1" applyFont="1" applyFill="1" applyBorder="1" applyAlignment="1" applyProtection="1">
      <alignment horizontal="center" vertical="center" wrapText="1"/>
      <protection locked="0"/>
    </xf>
    <xf numFmtId="1" fontId="40" fillId="16" borderId="70" xfId="0" applyNumberFormat="1" applyFont="1" applyFill="1" applyBorder="1" applyAlignment="1" applyProtection="1">
      <alignment horizontal="center" vertical="center" wrapText="1"/>
      <protection locked="0"/>
    </xf>
    <xf numFmtId="1" fontId="40" fillId="20" borderId="70" xfId="0" applyNumberFormat="1" applyFont="1" applyFill="1" applyBorder="1" applyAlignment="1" applyProtection="1">
      <alignment horizontal="center" vertical="center" wrapText="1"/>
      <protection locked="0"/>
    </xf>
    <xf numFmtId="0" fontId="40" fillId="0" borderId="60" xfId="0" applyFont="1" applyBorder="1" applyAlignment="1">
      <alignment horizontal="center" vertical="center"/>
    </xf>
    <xf numFmtId="14" fontId="40" fillId="16" borderId="61" xfId="0" applyNumberFormat="1" applyFont="1" applyFill="1" applyBorder="1" applyAlignment="1" applyProtection="1">
      <alignment horizontal="center" vertical="center" wrapText="1"/>
      <protection locked="0"/>
    </xf>
    <xf numFmtId="0" fontId="40" fillId="16" borderId="61" xfId="0" applyNumberFormat="1" applyFont="1" applyFill="1" applyBorder="1" applyAlignment="1" applyProtection="1">
      <alignment horizontal="center" vertical="center" wrapText="1"/>
      <protection locked="0"/>
    </xf>
    <xf numFmtId="1" fontId="40" fillId="20" borderId="61" xfId="0" applyNumberFormat="1" applyFont="1" applyFill="1" applyBorder="1" applyAlignment="1" applyProtection="1">
      <alignment horizontal="center" vertical="center" wrapText="1"/>
      <protection locked="0"/>
    </xf>
    <xf numFmtId="0" fontId="40" fillId="0" borderId="63" xfId="0" applyFont="1" applyBorder="1" applyAlignment="1">
      <alignment horizontal="center" vertical="center"/>
    </xf>
    <xf numFmtId="1" fontId="38" fillId="19" borderId="58" xfId="0" applyNumberFormat="1" applyFont="1" applyFill="1" applyBorder="1" applyAlignment="1" applyProtection="1">
      <alignment horizontal="center" vertical="center" wrapText="1"/>
      <protection locked="0"/>
    </xf>
    <xf numFmtId="1" fontId="40" fillId="16" borderId="71" xfId="0" applyNumberFormat="1" applyFont="1" applyFill="1" applyBorder="1" applyAlignment="1" applyProtection="1">
      <alignment horizontal="center" vertical="center" wrapText="1"/>
      <protection locked="0"/>
    </xf>
    <xf numFmtId="1" fontId="40" fillId="19" borderId="74" xfId="0" applyNumberFormat="1" applyFont="1" applyFill="1" applyBorder="1" applyAlignment="1" applyProtection="1">
      <alignment horizontal="center" vertical="center" wrapText="1"/>
      <protection locked="0"/>
    </xf>
    <xf numFmtId="1" fontId="40" fillId="20" borderId="6" xfId="0" applyNumberFormat="1" applyFont="1" applyFill="1" applyBorder="1" applyAlignment="1" applyProtection="1">
      <alignment horizontal="center" vertical="center" wrapText="1"/>
      <protection locked="0"/>
    </xf>
    <xf numFmtId="1" fontId="40" fillId="19" borderId="6" xfId="0" applyNumberFormat="1" applyFont="1" applyFill="1" applyBorder="1" applyAlignment="1" applyProtection="1">
      <alignment horizontal="center" vertical="center" wrapText="1"/>
      <protection locked="0"/>
    </xf>
    <xf numFmtId="1" fontId="38" fillId="19" borderId="6" xfId="0" applyNumberFormat="1" applyFont="1" applyFill="1" applyBorder="1" applyAlignment="1" applyProtection="1">
      <alignment horizontal="center" vertical="center" wrapText="1"/>
      <protection locked="0"/>
    </xf>
    <xf numFmtId="0" fontId="5" fillId="19" borderId="6" xfId="0" applyFont="1" applyFill="1" applyBorder="1" applyAlignment="1">
      <alignment horizontal="center" vertical="center" wrapText="1"/>
    </xf>
    <xf numFmtId="0" fontId="5" fillId="4" borderId="75" xfId="0" applyFont="1" applyFill="1" applyBorder="1" applyAlignment="1">
      <alignment horizontal="center" vertical="center"/>
    </xf>
    <xf numFmtId="0" fontId="5" fillId="4" borderId="76" xfId="0" applyFont="1" applyFill="1" applyBorder="1" applyAlignment="1">
      <alignment horizontal="center" vertical="center"/>
    </xf>
    <xf numFmtId="1" fontId="40" fillId="20" borderId="77" xfId="0" applyNumberFormat="1" applyFont="1" applyFill="1" applyBorder="1" applyAlignment="1" applyProtection="1">
      <alignment horizontal="center" vertical="center" wrapText="1"/>
      <protection locked="0"/>
    </xf>
    <xf numFmtId="1" fontId="38" fillId="19" borderId="77" xfId="0" applyNumberFormat="1" applyFont="1" applyFill="1" applyBorder="1" applyAlignment="1" applyProtection="1">
      <alignment horizontal="center" vertical="center" wrapText="1"/>
      <protection locked="0"/>
    </xf>
    <xf numFmtId="0" fontId="5" fillId="19" borderId="77" xfId="0" applyFont="1" applyFill="1" applyBorder="1" applyAlignment="1">
      <alignment horizontal="center" vertical="center" wrapText="1"/>
    </xf>
    <xf numFmtId="14" fontId="40" fillId="16" borderId="6" xfId="0" applyNumberFormat="1" applyFont="1" applyFill="1" applyBorder="1" applyAlignment="1" applyProtection="1">
      <alignment horizontal="center" vertical="center" wrapText="1"/>
      <protection locked="0"/>
    </xf>
    <xf numFmtId="1" fontId="40" fillId="16" borderId="6" xfId="0" applyNumberFormat="1" applyFont="1" applyFill="1" applyBorder="1" applyAlignment="1" applyProtection="1">
      <alignment horizontal="center" vertical="center" wrapText="1"/>
      <protection locked="0"/>
    </xf>
    <xf numFmtId="1" fontId="5" fillId="19" borderId="6" xfId="0" applyNumberFormat="1" applyFont="1" applyFill="1" applyBorder="1" applyAlignment="1" applyProtection="1">
      <alignment horizontal="center" vertical="center" wrapText="1"/>
      <protection locked="0"/>
    </xf>
    <xf numFmtId="0" fontId="41" fillId="0" borderId="60" xfId="0" applyFont="1" applyBorder="1" applyAlignment="1">
      <alignment horizontal="center" vertical="center"/>
    </xf>
    <xf numFmtId="0" fontId="41" fillId="0" borderId="61" xfId="0" applyFont="1" applyBorder="1" applyAlignment="1">
      <alignment horizontal="center" vertical="center"/>
    </xf>
    <xf numFmtId="0" fontId="41" fillId="0" borderId="62" xfId="0" applyFont="1" applyBorder="1" applyAlignment="1">
      <alignment horizontal="center" vertical="center"/>
    </xf>
    <xf numFmtId="0" fontId="2" fillId="0" borderId="79" xfId="0" applyFont="1" applyBorder="1" applyAlignment="1">
      <alignment horizontal="center" vertical="center"/>
    </xf>
    <xf numFmtId="0" fontId="2" fillId="0" borderId="80" xfId="0" applyFont="1" applyBorder="1" applyAlignment="1">
      <alignment horizontal="center" vertical="center"/>
    </xf>
    <xf numFmtId="0" fontId="2" fillId="0" borderId="81" xfId="0" applyFont="1" applyBorder="1" applyAlignment="1">
      <alignment horizontal="center" vertical="center"/>
    </xf>
    <xf numFmtId="0" fontId="14" fillId="12" borderId="25" xfId="2" applyFont="1" applyFill="1" applyBorder="1" applyAlignment="1">
      <alignment horizontal="center"/>
    </xf>
    <xf numFmtId="0" fontId="23" fillId="16" borderId="28" xfId="0" applyFont="1" applyFill="1" applyBorder="1" applyAlignment="1">
      <alignment horizontal="center" vertical="center" wrapText="1"/>
    </xf>
    <xf numFmtId="0" fontId="23" fillId="25" borderId="14" xfId="0" applyFont="1" applyFill="1" applyBorder="1" applyAlignment="1">
      <alignment horizontal="center" vertical="center" wrapText="1"/>
    </xf>
    <xf numFmtId="0" fontId="23" fillId="25" borderId="28" xfId="0" applyFont="1" applyFill="1" applyBorder="1" applyAlignment="1">
      <alignment horizontal="center" vertical="center" wrapText="1"/>
    </xf>
    <xf numFmtId="0" fontId="22" fillId="25" borderId="18" xfId="0" applyFont="1" applyFill="1" applyBorder="1" applyAlignment="1">
      <alignment horizontal="center" vertical="center" wrapText="1"/>
    </xf>
    <xf numFmtId="0" fontId="5" fillId="12" borderId="21" xfId="2" applyFont="1" applyFill="1" applyBorder="1" applyAlignment="1">
      <alignment horizontal="center"/>
    </xf>
    <xf numFmtId="0" fontId="7" fillId="13" borderId="23"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3" xfId="0" applyFont="1" applyFill="1" applyBorder="1" applyAlignment="1">
      <alignment horizontal="center" vertical="center" wrapText="1"/>
    </xf>
    <xf numFmtId="0" fontId="7" fillId="17" borderId="96" xfId="0" applyFont="1" applyFill="1" applyBorder="1" applyAlignment="1">
      <alignment horizontal="center" vertical="center" wrapText="1"/>
    </xf>
    <xf numFmtId="0" fontId="7" fillId="17" borderId="97" xfId="0" applyFont="1" applyFill="1" applyBorder="1" applyAlignment="1">
      <alignment horizontal="center" vertical="center" wrapText="1"/>
    </xf>
    <xf numFmtId="0" fontId="7" fillId="25" borderId="98" xfId="0" applyFont="1" applyFill="1" applyBorder="1" applyAlignment="1">
      <alignment horizontal="center" vertical="center" wrapText="1"/>
    </xf>
    <xf numFmtId="0" fontId="7" fillId="25" borderId="95" xfId="0" applyFont="1" applyFill="1" applyBorder="1" applyAlignment="1">
      <alignment horizontal="center" vertical="center" wrapText="1"/>
    </xf>
    <xf numFmtId="0" fontId="7" fillId="25" borderId="10"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99"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xf>
    <xf numFmtId="0" fontId="7" fillId="13" borderId="25"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19" fillId="14" borderId="25" xfId="0" applyFont="1" applyFill="1" applyBorder="1" applyAlignment="1">
      <alignment horizontal="center" vertical="center" wrapText="1"/>
    </xf>
    <xf numFmtId="0" fontId="14" fillId="18" borderId="67" xfId="2" applyFont="1" applyFill="1" applyBorder="1" applyAlignment="1">
      <alignment horizontal="center" vertical="center"/>
    </xf>
    <xf numFmtId="0" fontId="14" fillId="18" borderId="10" xfId="2" applyFont="1" applyFill="1" applyBorder="1" applyAlignment="1">
      <alignment horizontal="center" vertical="center"/>
    </xf>
    <xf numFmtId="0" fontId="14" fillId="12" borderId="19" xfId="2" applyFont="1" applyFill="1" applyBorder="1" applyAlignment="1"/>
    <xf numFmtId="0" fontId="14" fillId="12" borderId="25" xfId="2" applyFont="1" applyFill="1" applyBorder="1" applyAlignment="1"/>
    <xf numFmtId="0" fontId="5" fillId="12" borderId="18" xfId="2" applyFont="1" applyFill="1" applyBorder="1" applyAlignment="1"/>
    <xf numFmtId="0" fontId="5" fillId="12" borderId="19" xfId="2" applyFont="1" applyFill="1" applyBorder="1" applyAlignment="1"/>
    <xf numFmtId="0" fontId="5" fillId="12" borderId="20" xfId="2" applyFont="1" applyFill="1" applyBorder="1" applyAlignment="1"/>
    <xf numFmtId="0" fontId="4" fillId="29" borderId="38" xfId="0" applyFont="1" applyFill="1" applyBorder="1" applyAlignment="1">
      <alignment horizontal="center" vertical="center" wrapText="1"/>
    </xf>
    <xf numFmtId="0" fontId="4" fillId="29" borderId="39" xfId="0" applyFont="1" applyFill="1" applyBorder="1" applyAlignment="1">
      <alignment horizontal="center" vertical="center" wrapText="1"/>
    </xf>
    <xf numFmtId="0" fontId="4" fillId="29" borderId="6" xfId="0" applyFont="1" applyFill="1" applyBorder="1" applyAlignment="1">
      <alignment horizontal="center" vertical="center" wrapText="1"/>
    </xf>
    <xf numFmtId="0" fontId="4" fillId="29" borderId="50" xfId="0" applyFont="1" applyFill="1" applyBorder="1" applyAlignment="1">
      <alignment horizontal="center" vertical="center" wrapText="1"/>
    </xf>
    <xf numFmtId="0" fontId="4" fillId="29" borderId="41" xfId="0" applyFont="1" applyFill="1" applyBorder="1" applyAlignment="1">
      <alignment horizontal="center" vertical="center" wrapText="1"/>
    </xf>
    <xf numFmtId="0" fontId="4" fillId="29" borderId="42" xfId="0" applyFont="1" applyFill="1" applyBorder="1" applyAlignment="1">
      <alignment horizontal="center" vertical="center" wrapText="1"/>
    </xf>
    <xf numFmtId="0" fontId="4" fillId="7" borderId="37"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9" borderId="40" xfId="0" applyFont="1" applyFill="1" applyBorder="1" applyAlignment="1">
      <alignment horizontal="center" vertical="center" wrapText="1"/>
    </xf>
    <xf numFmtId="0" fontId="4" fillId="9" borderId="49" xfId="0" applyFont="1" applyFill="1" applyBorder="1" applyAlignment="1">
      <alignment horizontal="center" vertical="center" wrapText="1"/>
    </xf>
    <xf numFmtId="0" fontId="11" fillId="29" borderId="3" xfId="0" applyFont="1" applyFill="1" applyBorder="1" applyAlignment="1">
      <alignment horizontal="center" vertical="center" wrapText="1"/>
    </xf>
    <xf numFmtId="0" fontId="2" fillId="7" borderId="1" xfId="0" applyFont="1" applyFill="1" applyBorder="1" applyAlignment="1">
      <alignment horizontal="center" vertical="center"/>
    </xf>
    <xf numFmtId="0" fontId="2" fillId="9" borderId="1" xfId="0" applyFont="1" applyFill="1" applyBorder="1" applyAlignment="1">
      <alignment horizontal="center" vertical="center"/>
    </xf>
    <xf numFmtId="0" fontId="12" fillId="0" borderId="0" xfId="0" applyFont="1" applyFill="1"/>
    <xf numFmtId="0" fontId="2" fillId="29" borderId="10" xfId="0" applyFont="1" applyFill="1" applyBorder="1" applyAlignment="1">
      <alignment horizontal="center" vertical="center"/>
    </xf>
    <xf numFmtId="0" fontId="12" fillId="29" borderId="0" xfId="0" applyFont="1" applyFill="1"/>
    <xf numFmtId="0" fontId="7" fillId="26" borderId="101" xfId="0" applyFont="1" applyFill="1" applyBorder="1" applyAlignment="1">
      <alignment horizontal="center" vertical="center" wrapText="1"/>
    </xf>
    <xf numFmtId="0" fontId="7" fillId="26" borderId="102" xfId="0" applyFont="1" applyFill="1" applyBorder="1" applyAlignment="1">
      <alignment horizontal="center" vertical="center" wrapText="1"/>
    </xf>
    <xf numFmtId="0" fontId="7" fillId="26" borderId="103" xfId="0" applyFont="1" applyFill="1" applyBorder="1" applyAlignment="1">
      <alignment horizontal="center" vertical="center" wrapText="1"/>
    </xf>
    <xf numFmtId="0" fontId="7" fillId="24" borderId="101" xfId="0" applyFont="1" applyFill="1" applyBorder="1" applyAlignment="1">
      <alignment horizontal="center" vertical="center" wrapText="1"/>
    </xf>
    <xf numFmtId="0" fontId="7" fillId="24" borderId="102" xfId="0" applyFont="1" applyFill="1" applyBorder="1" applyAlignment="1">
      <alignment horizontal="center" vertical="center" wrapText="1"/>
    </xf>
    <xf numFmtId="0" fontId="7" fillId="24" borderId="103" xfId="0" applyFont="1" applyFill="1" applyBorder="1" applyAlignment="1">
      <alignment horizontal="center" vertical="center" wrapText="1"/>
    </xf>
    <xf numFmtId="0" fontId="7" fillId="19" borderId="7" xfId="0" applyFont="1" applyFill="1" applyBorder="1" applyAlignment="1">
      <alignment horizontal="center" vertical="center" wrapText="1"/>
    </xf>
    <xf numFmtId="0" fontId="7" fillId="19" borderId="104" xfId="0" applyFont="1" applyFill="1" applyBorder="1" applyAlignment="1">
      <alignment horizontal="center" vertical="center" wrapText="1"/>
    </xf>
    <xf numFmtId="0" fontId="7" fillId="19" borderId="103" xfId="0" applyFont="1" applyFill="1" applyBorder="1" applyAlignment="1">
      <alignment horizontal="center" vertical="center" wrapText="1"/>
    </xf>
    <xf numFmtId="0" fontId="7" fillId="19" borderId="4" xfId="0" applyFont="1" applyFill="1" applyBorder="1" applyAlignment="1">
      <alignment horizontal="center" vertical="center" wrapText="1"/>
    </xf>
    <xf numFmtId="0" fontId="7" fillId="17" borderId="101"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7" borderId="1"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2" fillId="19" borderId="29" xfId="0" applyFont="1" applyFill="1" applyBorder="1" applyAlignment="1">
      <alignment horizontal="center" vertical="center" wrapText="1"/>
    </xf>
    <xf numFmtId="0" fontId="2" fillId="19" borderId="30" xfId="0" applyFont="1" applyFill="1" applyBorder="1" applyAlignment="1">
      <alignment horizontal="center" vertical="center" wrapText="1"/>
    </xf>
    <xf numFmtId="0" fontId="2" fillId="19" borderId="31" xfId="0" applyFont="1" applyFill="1" applyBorder="1" applyAlignment="1">
      <alignment horizontal="center" vertical="center" wrapText="1"/>
    </xf>
    <xf numFmtId="0" fontId="11" fillId="19" borderId="46" xfId="0" applyFont="1" applyFill="1" applyBorder="1" applyAlignment="1">
      <alignment horizontal="center" vertical="center" wrapText="1"/>
    </xf>
    <xf numFmtId="0" fontId="11" fillId="19" borderId="48" xfId="0" applyFont="1" applyFill="1" applyBorder="1" applyAlignment="1">
      <alignment horizontal="center" vertical="center" wrapText="1"/>
    </xf>
    <xf numFmtId="0" fontId="11" fillId="19" borderId="47" xfId="0" applyFont="1" applyFill="1" applyBorder="1" applyAlignment="1">
      <alignment horizontal="center" vertical="center" wrapText="1"/>
    </xf>
    <xf numFmtId="0" fontId="10" fillId="19" borderId="7" xfId="0" applyFont="1" applyFill="1" applyBorder="1" applyAlignment="1">
      <alignment horizontal="center" vertical="center" wrapText="1"/>
    </xf>
    <xf numFmtId="0" fontId="10" fillId="19" borderId="1" xfId="0" applyFont="1" applyFill="1" applyBorder="1" applyAlignment="1">
      <alignment horizontal="center"/>
    </xf>
    <xf numFmtId="0" fontId="23" fillId="25" borderId="15" xfId="0" applyFont="1" applyFill="1" applyBorder="1" applyAlignment="1">
      <alignment horizontal="center" vertical="center" wrapText="1"/>
    </xf>
    <xf numFmtId="0" fontId="22" fillId="25" borderId="24" xfId="0" applyFont="1" applyFill="1" applyBorder="1" applyAlignment="1">
      <alignment horizontal="center" vertical="center" wrapText="1"/>
    </xf>
    <xf numFmtId="0" fontId="0" fillId="14" borderId="27" xfId="0" applyFill="1" applyBorder="1"/>
    <xf numFmtId="0" fontId="0" fillId="14" borderId="0" xfId="0" applyFill="1" applyBorder="1"/>
    <xf numFmtId="0" fontId="0" fillId="14" borderId="28" xfId="0" applyFill="1" applyBorder="1"/>
    <xf numFmtId="0" fontId="7" fillId="0" borderId="0" xfId="0" applyFont="1" applyBorder="1" applyAlignment="1">
      <alignment horizontal="center" vertical="center" wrapText="1"/>
    </xf>
    <xf numFmtId="0" fontId="15" fillId="14" borderId="17" xfId="0" applyFont="1" applyFill="1" applyBorder="1" applyAlignment="1">
      <alignment horizontal="center" vertical="center" wrapText="1"/>
    </xf>
    <xf numFmtId="0" fontId="19" fillId="14" borderId="0" xfId="0" applyFont="1" applyFill="1" applyBorder="1" applyAlignment="1">
      <alignment horizontal="center" vertical="center" wrapText="1"/>
    </xf>
    <xf numFmtId="0" fontId="13" fillId="5" borderId="66" xfId="0" applyNumberFormat="1" applyFont="1" applyFill="1" applyBorder="1" applyAlignment="1">
      <alignment vertical="center" wrapText="1"/>
    </xf>
    <xf numFmtId="0" fontId="41" fillId="0" borderId="117" xfId="0" applyFont="1" applyBorder="1" applyAlignment="1">
      <alignment horizontal="center" vertical="center"/>
    </xf>
    <xf numFmtId="0" fontId="41" fillId="0" borderId="59" xfId="0" applyFont="1" applyBorder="1" applyAlignment="1">
      <alignment horizontal="center" vertical="center"/>
    </xf>
    <xf numFmtId="0" fontId="41" fillId="0" borderId="118" xfId="0" applyFont="1" applyBorder="1" applyAlignment="1">
      <alignment horizontal="center" vertical="center"/>
    </xf>
    <xf numFmtId="0" fontId="7" fillId="13" borderId="8" xfId="0" applyFont="1" applyFill="1" applyBorder="1" applyAlignment="1">
      <alignment horizontal="center" vertical="center" wrapText="1"/>
    </xf>
    <xf numFmtId="0" fontId="7" fillId="19" borderId="8"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04" xfId="0" applyFont="1" applyFill="1" applyBorder="1" applyAlignment="1">
      <alignment horizontal="center" vertical="center" wrapText="1"/>
    </xf>
    <xf numFmtId="0" fontId="7" fillId="13" borderId="93"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0" fillId="13" borderId="8" xfId="0" applyFill="1" applyBorder="1"/>
    <xf numFmtId="0" fontId="7" fillId="13" borderId="120" xfId="0" applyFont="1" applyFill="1" applyBorder="1" applyAlignment="1">
      <alignment horizontal="center" vertical="center" wrapText="1"/>
    </xf>
    <xf numFmtId="0" fontId="0" fillId="0" borderId="51" xfId="0" applyBorder="1" applyAlignment="1">
      <alignment wrapText="1"/>
    </xf>
    <xf numFmtId="0" fontId="0" fillId="0" borderId="51" xfId="0" applyBorder="1" applyAlignment="1">
      <alignment horizontal="center" vertical="center"/>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8" borderId="67" xfId="0" applyFont="1" applyFill="1" applyBorder="1" applyAlignment="1">
      <alignment horizontal="center" vertical="center" wrapText="1"/>
    </xf>
    <xf numFmtId="0" fontId="7" fillId="24" borderId="121" xfId="0" applyFont="1" applyFill="1" applyBorder="1" applyAlignment="1">
      <alignment horizontal="center" vertical="center" wrapText="1"/>
    </xf>
    <xf numFmtId="0" fontId="0" fillId="0" borderId="122" xfId="0" applyFont="1" applyBorder="1" applyAlignment="1">
      <alignment horizontal="center" vertical="justify" wrapText="1"/>
    </xf>
    <xf numFmtId="0" fontId="41" fillId="0" borderId="123" xfId="0" applyFont="1" applyBorder="1" applyAlignment="1">
      <alignment horizontal="center" vertical="center"/>
    </xf>
    <xf numFmtId="0" fontId="41" fillId="0" borderId="74" xfId="0" applyFont="1" applyBorder="1" applyAlignment="1">
      <alignment horizontal="center" vertical="center"/>
    </xf>
    <xf numFmtId="0" fontId="0" fillId="0" borderId="6" xfId="0" applyFont="1" applyBorder="1" applyAlignment="1">
      <alignment horizontal="center" vertical="center" wrapText="1"/>
    </xf>
    <xf numFmtId="0" fontId="2" fillId="0" borderId="6" xfId="0" applyFont="1" applyBorder="1" applyAlignment="1">
      <alignment horizontal="center" vertical="center" wrapText="1"/>
    </xf>
    <xf numFmtId="0" fontId="7" fillId="17" borderId="102"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0" borderId="28" xfId="0" applyFont="1" applyFill="1" applyBorder="1" applyAlignment="1">
      <alignment vertical="center" wrapText="1"/>
    </xf>
    <xf numFmtId="0" fontId="7" fillId="0" borderId="28" xfId="0" applyFont="1" applyBorder="1" applyAlignment="1">
      <alignment horizontal="justify" vertical="center" wrapText="1"/>
    </xf>
    <xf numFmtId="0" fontId="0" fillId="4" borderId="26" xfId="0" applyFill="1" applyBorder="1"/>
    <xf numFmtId="0" fontId="0" fillId="4" borderId="28" xfId="0" applyFill="1" applyBorder="1"/>
    <xf numFmtId="0" fontId="0" fillId="4" borderId="22" xfId="0" applyFill="1" applyBorder="1"/>
    <xf numFmtId="0" fontId="0" fillId="0" borderId="79" xfId="0" applyFont="1" applyBorder="1" applyAlignment="1">
      <alignment horizontal="justify" vertical="center" wrapText="1"/>
    </xf>
    <xf numFmtId="0" fontId="7" fillId="4" borderId="22" xfId="0" applyFont="1" applyFill="1" applyBorder="1" applyAlignment="1">
      <alignment vertical="center" wrapText="1"/>
    </xf>
    <xf numFmtId="0" fontId="2" fillId="0" borderId="79" xfId="0" applyFont="1" applyBorder="1" applyAlignment="1">
      <alignment horizontal="center" vertical="center" wrapText="1"/>
    </xf>
    <xf numFmtId="0" fontId="0" fillId="4" borderId="79" xfId="0" applyFont="1" applyFill="1" applyBorder="1" applyAlignment="1">
      <alignment horizontal="justify" vertical="center" wrapText="1"/>
    </xf>
    <xf numFmtId="0" fontId="7" fillId="0" borderId="6" xfId="0" applyFont="1" applyBorder="1" applyAlignment="1">
      <alignment vertical="center" wrapText="1"/>
    </xf>
    <xf numFmtId="0" fontId="14" fillId="4" borderId="91" xfId="0" applyFont="1" applyFill="1" applyBorder="1" applyAlignment="1">
      <alignment horizontal="center" vertical="center"/>
    </xf>
    <xf numFmtId="0" fontId="0" fillId="0" borderId="92" xfId="0" applyBorder="1" applyAlignment="1">
      <alignment horizontal="justify" vertical="center" wrapText="1"/>
    </xf>
    <xf numFmtId="0" fontId="14" fillId="4" borderId="133" xfId="0" applyFont="1" applyFill="1" applyBorder="1" applyAlignment="1">
      <alignment horizontal="center" vertical="center"/>
    </xf>
    <xf numFmtId="0" fontId="0" fillId="0" borderId="134" xfId="0" applyBorder="1" applyAlignment="1">
      <alignment horizontal="justify" vertical="center" wrapText="1"/>
    </xf>
    <xf numFmtId="0" fontId="14" fillId="4" borderId="6" xfId="0" applyFont="1" applyFill="1" applyBorder="1" applyAlignment="1">
      <alignment horizontal="center" vertical="center"/>
    </xf>
    <xf numFmtId="0" fontId="0" fillId="0" borderId="36" xfId="0" applyBorder="1" applyAlignment="1">
      <alignment horizontal="center" vertical="center" wrapText="1"/>
    </xf>
    <xf numFmtId="0" fontId="0" fillId="0" borderId="26" xfId="0" applyBorder="1" applyAlignment="1">
      <alignment horizontal="center" vertical="center" wrapText="1"/>
    </xf>
    <xf numFmtId="0" fontId="0" fillId="0" borderId="43" xfId="0" applyBorder="1" applyAlignment="1">
      <alignment horizontal="center" vertical="center" wrapText="1"/>
    </xf>
    <xf numFmtId="0" fontId="0" fillId="0" borderId="22" xfId="0" applyBorder="1" applyAlignment="1">
      <alignment horizontal="center" vertical="center" wrapText="1"/>
    </xf>
    <xf numFmtId="0" fontId="13" fillId="10" borderId="15" xfId="0" applyNumberFormat="1" applyFont="1" applyFill="1" applyBorder="1" applyAlignment="1">
      <alignment horizontal="center" vertical="center" wrapText="1"/>
    </xf>
    <xf numFmtId="0" fontId="13" fillId="10" borderId="17" xfId="0" applyNumberFormat="1" applyFont="1" applyFill="1" applyBorder="1" applyAlignment="1">
      <alignment horizontal="center" vertical="center" wrapText="1"/>
    </xf>
    <xf numFmtId="0" fontId="13" fillId="10" borderId="32" xfId="0" applyNumberFormat="1" applyFont="1" applyFill="1" applyBorder="1" applyAlignment="1">
      <alignment horizontal="center" vertical="center" wrapText="1"/>
    </xf>
    <xf numFmtId="0" fontId="13" fillId="10" borderId="34" xfId="0" applyNumberFormat="1" applyFont="1" applyFill="1" applyBorder="1" applyAlignment="1">
      <alignment horizontal="center" vertical="center" wrapText="1"/>
    </xf>
    <xf numFmtId="0" fontId="0" fillId="0" borderId="13" xfId="0" applyBorder="1" applyAlignment="1">
      <alignment horizontal="center" vertical="center" wrapText="1"/>
    </xf>
    <xf numFmtId="0" fontId="0" fillId="0" borderId="28" xfId="0" applyBorder="1" applyAlignment="1">
      <alignment horizontal="center" vertical="center" wrapText="1"/>
    </xf>
    <xf numFmtId="14" fontId="0" fillId="0" borderId="36" xfId="0" applyNumberFormat="1" applyBorder="1" applyAlignment="1">
      <alignment horizontal="center" vertical="center" wrapText="1"/>
    </xf>
    <xf numFmtId="0" fontId="0" fillId="0" borderId="15" xfId="0" applyBorder="1" applyAlignment="1">
      <alignment horizontal="center" vertical="center" wrapText="1"/>
    </xf>
    <xf numFmtId="0" fontId="0" fillId="0" borderId="27" xfId="0" applyBorder="1" applyAlignment="1">
      <alignment horizontal="center" vertical="center" wrapText="1"/>
    </xf>
    <xf numFmtId="0" fontId="19" fillId="14" borderId="19" xfId="0" applyFont="1" applyFill="1" applyBorder="1" applyAlignment="1">
      <alignment horizontal="center" vertical="center" wrapText="1"/>
    </xf>
    <xf numFmtId="0" fontId="19" fillId="14" borderId="20" xfId="0" applyFont="1" applyFill="1" applyBorder="1" applyAlignment="1">
      <alignment horizontal="center" vertical="center" wrapText="1"/>
    </xf>
    <xf numFmtId="0" fontId="7" fillId="13" borderId="18" xfId="0" applyFont="1" applyFill="1" applyBorder="1" applyAlignment="1">
      <alignment horizontal="center" vertical="center" wrapText="1"/>
    </xf>
    <xf numFmtId="0" fontId="7" fillId="13" borderId="19" xfId="0" applyFont="1" applyFill="1" applyBorder="1" applyAlignment="1">
      <alignment horizontal="center" vertical="center" wrapText="1"/>
    </xf>
    <xf numFmtId="0" fontId="7" fillId="13" borderId="20" xfId="0" applyFont="1" applyFill="1" applyBorder="1" applyAlignment="1">
      <alignment horizontal="center" vertical="center" wrapText="1"/>
    </xf>
    <xf numFmtId="0" fontId="13" fillId="17" borderId="26" xfId="0" applyFont="1" applyFill="1" applyBorder="1" applyAlignment="1">
      <alignment horizontal="center" vertical="center" wrapText="1"/>
    </xf>
    <xf numFmtId="0" fontId="13" fillId="17" borderId="28" xfId="0" applyFont="1" applyFill="1" applyBorder="1" applyAlignment="1">
      <alignment horizontal="center" vertical="center" wrapText="1"/>
    </xf>
    <xf numFmtId="0" fontId="13" fillId="0" borderId="40"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5" xfId="0" applyFont="1" applyBorder="1" applyAlignment="1">
      <alignment horizontal="center" vertical="center"/>
    </xf>
    <xf numFmtId="0" fontId="13" fillId="0" borderId="57" xfId="0" applyFont="1" applyBorder="1" applyAlignment="1">
      <alignment horizontal="center" vertical="center"/>
    </xf>
    <xf numFmtId="0" fontId="9"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4" xfId="0" applyFont="1" applyBorder="1" applyAlignment="1">
      <alignment horizontal="center" vertical="center" wrapText="1"/>
    </xf>
    <xf numFmtId="0" fontId="0" fillId="0" borderId="42" xfId="0" applyBorder="1" applyAlignment="1">
      <alignment horizontal="center" vertical="center" wrapText="1"/>
    </xf>
    <xf numFmtId="0" fontId="0" fillId="0" borderId="39" xfId="0" applyBorder="1" applyAlignment="1">
      <alignment horizontal="center" vertical="center" wrapText="1"/>
    </xf>
    <xf numFmtId="0" fontId="13" fillId="0" borderId="32" xfId="0" applyFont="1" applyBorder="1" applyAlignment="1">
      <alignment horizontal="center" vertical="center"/>
    </xf>
    <xf numFmtId="0" fontId="13" fillId="0" borderId="34" xfId="0" applyFont="1" applyBorder="1" applyAlignment="1">
      <alignment horizontal="center" vertical="center"/>
    </xf>
    <xf numFmtId="0" fontId="0" fillId="0" borderId="33" xfId="0" applyBorder="1" applyAlignment="1">
      <alignment horizontal="center" vertical="center" wrapText="1"/>
    </xf>
    <xf numFmtId="0" fontId="0" fillId="0" borderId="35" xfId="0" applyBorder="1" applyAlignment="1">
      <alignment horizontal="center" vertical="center" wrapText="1"/>
    </xf>
    <xf numFmtId="0" fontId="13" fillId="25" borderId="16" xfId="0" applyFont="1" applyFill="1" applyBorder="1" applyAlignment="1">
      <alignment horizontal="center" vertical="center"/>
    </xf>
    <xf numFmtId="0" fontId="13" fillId="25" borderId="17" xfId="0" applyFont="1" applyFill="1" applyBorder="1" applyAlignment="1">
      <alignment horizontal="center" vertical="center"/>
    </xf>
    <xf numFmtId="0" fontId="0" fillId="25" borderId="0" xfId="0" applyFill="1" applyBorder="1" applyAlignment="1">
      <alignment horizontal="center" vertical="center" wrapText="1"/>
    </xf>
    <xf numFmtId="0" fontId="0" fillId="25" borderId="21" xfId="0" applyFill="1" applyBorder="1" applyAlignment="1">
      <alignment horizontal="center" vertical="center" wrapText="1"/>
    </xf>
    <xf numFmtId="0" fontId="0" fillId="25" borderId="27" xfId="0" applyFill="1" applyBorder="1" applyAlignment="1">
      <alignment horizontal="center" vertical="center" wrapText="1"/>
    </xf>
    <xf numFmtId="0" fontId="0" fillId="25" borderId="23" xfId="0" applyFill="1" applyBorder="1" applyAlignment="1">
      <alignment horizontal="center" vertical="center" wrapText="1"/>
    </xf>
    <xf numFmtId="0" fontId="0" fillId="25" borderId="68" xfId="0" applyFill="1" applyBorder="1" applyAlignment="1">
      <alignment horizontal="center" vertical="center" wrapText="1"/>
    </xf>
    <xf numFmtId="0" fontId="0" fillId="25" borderId="10" xfId="0" applyFill="1" applyBorder="1" applyAlignment="1">
      <alignment horizontal="center" vertical="center" wrapText="1"/>
    </xf>
    <xf numFmtId="0" fontId="8" fillId="12" borderId="66" xfId="0" applyFont="1" applyFill="1" applyBorder="1" applyAlignment="1">
      <alignment horizontal="center" vertical="center" wrapText="1"/>
    </xf>
    <xf numFmtId="0" fontId="8" fillId="12" borderId="5" xfId="0" applyFont="1" applyFill="1" applyBorder="1" applyAlignment="1">
      <alignment horizontal="center" vertical="center" wrapText="1"/>
    </xf>
    <xf numFmtId="0" fontId="13" fillId="12" borderId="26" xfId="0" applyFont="1" applyFill="1" applyBorder="1" applyAlignment="1">
      <alignment horizontal="center" vertical="center" wrapText="1"/>
    </xf>
    <xf numFmtId="0" fontId="13" fillId="12" borderId="28" xfId="0" applyFont="1" applyFill="1" applyBorder="1" applyAlignment="1">
      <alignment horizontal="center" vertical="center" wrapText="1"/>
    </xf>
    <xf numFmtId="0" fontId="13" fillId="12" borderId="22" xfId="0" applyFont="1" applyFill="1" applyBorder="1" applyAlignment="1">
      <alignment horizontal="center" vertical="center" wrapText="1"/>
    </xf>
    <xf numFmtId="0" fontId="13" fillId="11" borderId="15" xfId="0" applyNumberFormat="1" applyFont="1" applyFill="1" applyBorder="1" applyAlignment="1">
      <alignment horizontal="center" vertical="center" wrapText="1"/>
    </xf>
    <xf numFmtId="0" fontId="13" fillId="11" borderId="16" xfId="0" applyNumberFormat="1" applyFont="1" applyFill="1" applyBorder="1" applyAlignment="1">
      <alignment horizontal="center" vertical="center" wrapText="1"/>
    </xf>
    <xf numFmtId="0" fontId="13" fillId="11" borderId="17" xfId="0" applyNumberFormat="1" applyFont="1" applyFill="1" applyBorder="1" applyAlignment="1">
      <alignment horizontal="center" vertical="center" wrapText="1"/>
    </xf>
    <xf numFmtId="0" fontId="13" fillId="16" borderId="15" xfId="0" applyFont="1" applyFill="1" applyBorder="1" applyAlignment="1">
      <alignment horizontal="center" vertical="center" wrapText="1"/>
    </xf>
    <xf numFmtId="0" fontId="13" fillId="16" borderId="16" xfId="0"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3" xfId="0" applyFont="1" applyBorder="1" applyAlignment="1">
      <alignment horizontal="center" vertical="center" wrapText="1"/>
    </xf>
    <xf numFmtId="14" fontId="9" fillId="4" borderId="130" xfId="0" applyNumberFormat="1"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82" xfId="0" applyFont="1" applyBorder="1" applyAlignment="1">
      <alignment horizontal="center" vertical="center" wrapText="1"/>
    </xf>
    <xf numFmtId="0" fontId="9" fillId="0" borderId="83" xfId="0" applyFont="1" applyBorder="1" applyAlignment="1">
      <alignment horizontal="center" vertical="center" wrapText="1"/>
    </xf>
    <xf numFmtId="0" fontId="42" fillId="0" borderId="121" xfId="0" applyFont="1" applyBorder="1" applyAlignment="1">
      <alignment horizontal="justify" vertical="center" wrapText="1"/>
    </xf>
    <xf numFmtId="0" fontId="42" fillId="0" borderId="82" xfId="0" applyFont="1" applyBorder="1" applyAlignment="1">
      <alignment horizontal="justify" vertical="center" wrapText="1"/>
    </xf>
    <xf numFmtId="0" fontId="42" fillId="0" borderId="83" xfId="0" applyFont="1" applyBorder="1" applyAlignment="1">
      <alignment horizontal="justify" vertical="center" wrapText="1"/>
    </xf>
    <xf numFmtId="0" fontId="9" fillId="26" borderId="121" xfId="0" applyFont="1" applyFill="1" applyBorder="1" applyAlignment="1">
      <alignment horizontal="justify" vertical="center" wrapText="1"/>
    </xf>
    <xf numFmtId="0" fontId="9" fillId="26" borderId="82" xfId="0" applyFont="1" applyFill="1" applyBorder="1" applyAlignment="1">
      <alignment horizontal="justify" vertical="center" wrapText="1"/>
    </xf>
    <xf numFmtId="0" fontId="9" fillId="26" borderId="83" xfId="0" applyFont="1" applyFill="1" applyBorder="1" applyAlignment="1">
      <alignment horizontal="justify" vertical="center" wrapText="1"/>
    </xf>
    <xf numFmtId="0" fontId="9" fillId="0" borderId="25" xfId="0" applyFont="1" applyBorder="1" applyAlignment="1">
      <alignment horizontal="center" vertical="center" wrapText="1"/>
    </xf>
    <xf numFmtId="0" fontId="9" fillId="0" borderId="0" xfId="0" applyFont="1" applyBorder="1" applyAlignment="1">
      <alignment horizontal="center" vertical="center" wrapText="1"/>
    </xf>
    <xf numFmtId="0" fontId="9" fillId="0" borderId="21" xfId="0" applyFont="1" applyBorder="1" applyAlignment="1">
      <alignment horizontal="center" vertical="center" wrapText="1"/>
    </xf>
    <xf numFmtId="0" fontId="44" fillId="0" borderId="121" xfId="0" applyFont="1" applyBorder="1" applyAlignment="1">
      <alignment horizontal="justify" vertical="center" wrapText="1"/>
    </xf>
    <xf numFmtId="0" fontId="44" fillId="0" borderId="82" xfId="0" applyFont="1" applyBorder="1" applyAlignment="1">
      <alignment horizontal="justify" vertical="center" wrapText="1"/>
    </xf>
    <xf numFmtId="0" fontId="44" fillId="0" borderId="83" xfId="0" applyFont="1" applyBorder="1" applyAlignment="1">
      <alignment horizontal="justify" vertical="center" wrapText="1"/>
    </xf>
    <xf numFmtId="0" fontId="9" fillId="26" borderId="15" xfId="0" applyFont="1" applyFill="1" applyBorder="1" applyAlignment="1">
      <alignment horizontal="center" vertical="center" wrapText="1"/>
    </xf>
    <xf numFmtId="0" fontId="9" fillId="26" borderId="16" xfId="0" applyFont="1" applyFill="1" applyBorder="1" applyAlignment="1">
      <alignment horizontal="center" vertical="center" wrapText="1"/>
    </xf>
    <xf numFmtId="0" fontId="9" fillId="26" borderId="17" xfId="0" applyFont="1" applyFill="1" applyBorder="1" applyAlignment="1">
      <alignment horizontal="center" vertical="center" wrapText="1"/>
    </xf>
    <xf numFmtId="0" fontId="43" fillId="0" borderId="130" xfId="0" applyFont="1" applyBorder="1" applyAlignment="1">
      <alignment horizontal="justify" vertical="center" wrapText="1"/>
    </xf>
    <xf numFmtId="0" fontId="9" fillId="12" borderId="26" xfId="0" applyFont="1" applyFill="1" applyBorder="1" applyAlignment="1">
      <alignment horizontal="center" vertical="center" wrapText="1"/>
    </xf>
    <xf numFmtId="0" fontId="9" fillId="12" borderId="28" xfId="0" applyFont="1" applyFill="1" applyBorder="1" applyAlignment="1">
      <alignment horizontal="center" vertical="center" wrapText="1"/>
    </xf>
    <xf numFmtId="0" fontId="9" fillId="12" borderId="22" xfId="0" applyFont="1" applyFill="1" applyBorder="1" applyAlignment="1">
      <alignment horizontal="center" vertical="center" wrapText="1"/>
    </xf>
    <xf numFmtId="0" fontId="9" fillId="17" borderId="16" xfId="0" applyFont="1" applyFill="1" applyBorder="1" applyAlignment="1">
      <alignment horizontal="center" vertical="center" wrapText="1"/>
    </xf>
    <xf numFmtId="0" fontId="9" fillId="17" borderId="17" xfId="0" applyFont="1" applyFill="1" applyBorder="1" applyAlignment="1">
      <alignment horizontal="center" vertical="center" wrapText="1"/>
    </xf>
    <xf numFmtId="0" fontId="9" fillId="17" borderId="0" xfId="0" applyFont="1" applyFill="1" applyBorder="1" applyAlignment="1">
      <alignment horizontal="center" vertical="center" wrapText="1"/>
    </xf>
    <xf numFmtId="0" fontId="9" fillId="17" borderId="21" xfId="0" applyFont="1" applyFill="1" applyBorder="1" applyAlignment="1">
      <alignment horizontal="center" vertical="center" wrapText="1"/>
    </xf>
    <xf numFmtId="0" fontId="0" fillId="17" borderId="0" xfId="0" applyFill="1" applyBorder="1" applyAlignment="1">
      <alignment horizontal="center" vertical="center" wrapText="1"/>
    </xf>
    <xf numFmtId="0" fontId="0" fillId="17" borderId="21" xfId="0" applyFill="1" applyBorder="1" applyAlignment="1">
      <alignment horizontal="center" vertical="center" wrapText="1"/>
    </xf>
    <xf numFmtId="0" fontId="45" fillId="0" borderId="121" xfId="0" applyFont="1" applyBorder="1" applyAlignment="1">
      <alignment horizontal="justify" vertical="center" wrapText="1"/>
    </xf>
    <xf numFmtId="0" fontId="45" fillId="0" borderId="82" xfId="0" applyFont="1" applyBorder="1" applyAlignment="1">
      <alignment horizontal="justify" vertical="center" wrapText="1"/>
    </xf>
    <xf numFmtId="0" fontId="45" fillId="0" borderId="83" xfId="0" applyFont="1" applyBorder="1" applyAlignment="1">
      <alignment horizontal="justify" vertical="center" wrapText="1"/>
    </xf>
    <xf numFmtId="0" fontId="9" fillId="26" borderId="0" xfId="0" applyFont="1" applyFill="1" applyBorder="1" applyAlignment="1">
      <alignment horizontal="center" vertical="center" wrapText="1"/>
    </xf>
    <xf numFmtId="0" fontId="9" fillId="26" borderId="21" xfId="0" applyFont="1" applyFill="1" applyBorder="1" applyAlignment="1">
      <alignment horizontal="center" vertical="center" wrapText="1"/>
    </xf>
    <xf numFmtId="0" fontId="9" fillId="26" borderId="131" xfId="0" applyFont="1" applyFill="1" applyBorder="1" applyAlignment="1">
      <alignment horizontal="justify" vertical="center" wrapText="1"/>
    </xf>
    <xf numFmtId="0" fontId="9" fillId="26" borderId="16" xfId="0" applyFont="1" applyFill="1" applyBorder="1" applyAlignment="1">
      <alignment horizontal="justify" vertical="center" wrapText="1"/>
    </xf>
    <xf numFmtId="0" fontId="9" fillId="26" borderId="17" xfId="0" applyFont="1" applyFill="1" applyBorder="1" applyAlignment="1">
      <alignment horizontal="justify" vertical="center" wrapText="1"/>
    </xf>
    <xf numFmtId="0" fontId="14" fillId="12" borderId="86" xfId="2" applyFont="1" applyFill="1" applyBorder="1" applyAlignment="1">
      <alignment horizontal="center" vertical="center"/>
    </xf>
    <xf numFmtId="0" fontId="14" fillId="12" borderId="84" xfId="2" applyFont="1" applyFill="1" applyBorder="1" applyAlignment="1">
      <alignment horizontal="center" vertical="center"/>
    </xf>
    <xf numFmtId="0" fontId="14" fillId="12" borderId="2" xfId="2" applyFont="1" applyFill="1" applyBorder="1" applyAlignment="1">
      <alignment horizontal="center" vertical="center"/>
    </xf>
    <xf numFmtId="0" fontId="14" fillId="12" borderId="3" xfId="2" applyFont="1" applyFill="1" applyBorder="1" applyAlignment="1">
      <alignment horizontal="center" vertical="center"/>
    </xf>
    <xf numFmtId="0" fontId="14" fillId="12" borderId="4" xfId="2" applyFont="1" applyFill="1" applyBorder="1" applyAlignment="1">
      <alignment horizontal="center" vertical="center"/>
    </xf>
    <xf numFmtId="0" fontId="14" fillId="12" borderId="5" xfId="2" applyFont="1" applyFill="1" applyBorder="1" applyAlignment="1">
      <alignment horizontal="center" vertical="center"/>
    </xf>
    <xf numFmtId="0" fontId="7" fillId="13" borderId="34"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7" fillId="13" borderId="31" xfId="0" applyFont="1" applyFill="1" applyBorder="1" applyAlignment="1">
      <alignment horizontal="center" vertical="center" wrapText="1"/>
    </xf>
    <xf numFmtId="0" fontId="0" fillId="0" borderId="87" xfId="0" applyBorder="1" applyAlignment="1">
      <alignment horizontal="justify" vertical="center" wrapText="1"/>
    </xf>
    <xf numFmtId="0" fontId="0" fillId="0" borderId="91" xfId="0" applyBorder="1" applyAlignment="1">
      <alignment horizontal="justify" vertical="center" wrapText="1"/>
    </xf>
    <xf numFmtId="0" fontId="0" fillId="0" borderId="89" xfId="0" applyBorder="1" applyAlignment="1">
      <alignment horizontal="justify" vertical="center" wrapText="1"/>
    </xf>
    <xf numFmtId="0" fontId="0" fillId="0" borderId="92" xfId="0" applyBorder="1" applyAlignment="1">
      <alignment horizontal="justify"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xf>
    <xf numFmtId="0" fontId="5" fillId="12" borderId="18" xfId="2" applyFont="1" applyFill="1" applyBorder="1" applyAlignment="1">
      <alignment horizontal="center"/>
    </xf>
    <xf numFmtId="0" fontId="5" fillId="12" borderId="19" xfId="2" applyFont="1" applyFill="1" applyBorder="1" applyAlignment="1">
      <alignment horizontal="center"/>
    </xf>
    <xf numFmtId="0" fontId="5" fillId="12" borderId="20" xfId="2" applyFont="1" applyFill="1" applyBorder="1" applyAlignment="1">
      <alignment horizontal="center"/>
    </xf>
    <xf numFmtId="0" fontId="0" fillId="4" borderId="24" xfId="0" applyFill="1" applyBorder="1" applyAlignment="1">
      <alignment horizontal="center"/>
    </xf>
    <xf numFmtId="0" fontId="0" fillId="4" borderId="26"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0" borderId="0" xfId="0" applyAlignment="1">
      <alignment horizontal="center" vertical="center" wrapText="1"/>
    </xf>
    <xf numFmtId="0" fontId="9" fillId="0" borderId="91" xfId="0" applyFont="1" applyBorder="1" applyAlignment="1">
      <alignment horizontal="justify" vertical="center" wrapText="1"/>
    </xf>
    <xf numFmtId="0" fontId="9" fillId="0" borderId="6" xfId="0" applyFont="1" applyBorder="1" applyAlignment="1">
      <alignment horizontal="justify" vertical="center" wrapText="1"/>
    </xf>
    <xf numFmtId="0" fontId="9" fillId="0" borderId="92" xfId="0" applyFont="1" applyBorder="1" applyAlignment="1">
      <alignment horizontal="justify" vertical="center" wrapText="1"/>
    </xf>
    <xf numFmtId="0" fontId="7" fillId="25" borderId="95" xfId="0" applyFont="1" applyFill="1" applyBorder="1" applyAlignment="1">
      <alignment horizontal="center" vertical="center" wrapText="1"/>
    </xf>
    <xf numFmtId="0" fontId="7" fillId="25" borderId="96" xfId="0" applyFont="1" applyFill="1" applyBorder="1" applyAlignment="1">
      <alignment horizontal="center" vertical="center" wrapText="1"/>
    </xf>
    <xf numFmtId="0" fontId="7" fillId="13" borderId="25" xfId="0" applyFont="1" applyFill="1" applyBorder="1" applyAlignment="1">
      <alignment horizontal="center" vertical="center" wrapText="1"/>
    </xf>
    <xf numFmtId="0" fontId="14" fillId="12" borderId="18" xfId="2" applyFont="1" applyFill="1" applyBorder="1" applyAlignment="1">
      <alignment horizontal="center"/>
    </xf>
    <xf numFmtId="0" fontId="5" fillId="17" borderId="7" xfId="1" applyFont="1" applyFill="1" applyBorder="1" applyAlignment="1">
      <alignment horizontal="center"/>
    </xf>
    <xf numFmtId="0" fontId="5" fillId="17" borderId="8" xfId="1" applyFont="1" applyFill="1" applyBorder="1" applyAlignment="1">
      <alignment horizontal="center"/>
    </xf>
    <xf numFmtId="0" fontId="5" fillId="17" borderId="9" xfId="1" applyFont="1" applyFill="1" applyBorder="1" applyAlignment="1">
      <alignment horizontal="center"/>
    </xf>
    <xf numFmtId="0" fontId="14" fillId="9" borderId="7" xfId="2" applyFont="1" applyFill="1" applyBorder="1" applyAlignment="1">
      <alignment horizontal="center"/>
    </xf>
    <xf numFmtId="0" fontId="14" fillId="9" borderId="8" xfId="2" applyFont="1" applyFill="1" applyBorder="1" applyAlignment="1">
      <alignment horizontal="center"/>
    </xf>
    <xf numFmtId="0" fontId="14" fillId="9" borderId="9" xfId="2" applyFont="1" applyFill="1" applyBorder="1" applyAlignment="1">
      <alignment horizontal="center"/>
    </xf>
    <xf numFmtId="0" fontId="6" fillId="25" borderId="7" xfId="1" applyFont="1" applyFill="1" applyBorder="1" applyAlignment="1">
      <alignment horizontal="center"/>
    </xf>
    <xf numFmtId="0" fontId="6" fillId="25" borderId="8" xfId="1" applyFont="1" applyFill="1" applyBorder="1" applyAlignment="1">
      <alignment horizontal="center"/>
    </xf>
    <xf numFmtId="0" fontId="6" fillId="25" borderId="9" xfId="1" applyFont="1" applyFill="1" applyBorder="1" applyAlignment="1">
      <alignment horizontal="center"/>
    </xf>
    <xf numFmtId="0" fontId="9" fillId="12" borderId="17" xfId="0" applyFont="1" applyFill="1" applyBorder="1" applyAlignment="1">
      <alignment horizontal="center" vertical="center" wrapText="1"/>
    </xf>
    <xf numFmtId="14" fontId="9" fillId="0" borderId="91" xfId="0" applyNumberFormat="1" applyFont="1" applyBorder="1" applyAlignment="1">
      <alignment horizontal="center" vertical="center" wrapText="1"/>
    </xf>
    <xf numFmtId="0" fontId="9" fillId="0" borderId="92" xfId="0" applyFont="1" applyBorder="1" applyAlignment="1">
      <alignment horizontal="center" vertical="center" wrapText="1"/>
    </xf>
    <xf numFmtId="14" fontId="9" fillId="0" borderId="6" xfId="0" applyNumberFormat="1" applyFont="1" applyBorder="1" applyAlignment="1">
      <alignment horizontal="center" vertical="center" wrapText="1"/>
    </xf>
    <xf numFmtId="14" fontId="9" fillId="0" borderId="92" xfId="0" applyNumberFormat="1" applyFont="1" applyBorder="1" applyAlignment="1">
      <alignment horizontal="center" vertical="center" wrapText="1"/>
    </xf>
    <xf numFmtId="0" fontId="9" fillId="0" borderId="91" xfId="0" applyFont="1" applyBorder="1" applyAlignment="1">
      <alignment horizontal="center" vertical="center" wrapText="1"/>
    </xf>
    <xf numFmtId="0" fontId="15" fillId="14" borderId="23" xfId="0" applyFont="1" applyFill="1" applyBorder="1" applyAlignment="1" applyProtection="1">
      <alignment horizontal="center" vertical="center"/>
      <protection locked="0"/>
    </xf>
    <xf numFmtId="0" fontId="15" fillId="14" borderId="21" xfId="0" applyFont="1" applyFill="1" applyBorder="1" applyAlignment="1" applyProtection="1">
      <alignment horizontal="center" vertical="center"/>
      <protection locked="0"/>
    </xf>
    <xf numFmtId="0" fontId="15" fillId="14" borderId="22" xfId="0" applyFont="1" applyFill="1" applyBorder="1" applyAlignment="1" applyProtection="1">
      <alignment horizontal="center" vertical="center"/>
      <protection locked="0"/>
    </xf>
    <xf numFmtId="0" fontId="15" fillId="14" borderId="18" xfId="0" applyFont="1" applyFill="1" applyBorder="1" applyAlignment="1" applyProtection="1">
      <alignment horizontal="center" vertical="center"/>
      <protection locked="0"/>
    </xf>
    <xf numFmtId="0" fontId="14" fillId="24" borderId="86" xfId="2" applyFont="1" applyFill="1" applyBorder="1" applyAlignment="1">
      <alignment horizontal="center" vertical="center"/>
    </xf>
    <xf numFmtId="0" fontId="14" fillId="24" borderId="84" xfId="2" applyFont="1" applyFill="1" applyBorder="1" applyAlignment="1">
      <alignment horizontal="center" vertical="center"/>
    </xf>
    <xf numFmtId="0" fontId="14" fillId="24" borderId="2" xfId="2" applyFont="1" applyFill="1" applyBorder="1" applyAlignment="1">
      <alignment horizontal="center" vertical="center"/>
    </xf>
    <xf numFmtId="0" fontId="14" fillId="24" borderId="3" xfId="2" applyFont="1" applyFill="1" applyBorder="1" applyAlignment="1">
      <alignment horizontal="center" vertical="center"/>
    </xf>
    <xf numFmtId="0" fontId="14" fillId="24" borderId="4" xfId="2" applyFont="1" applyFill="1" applyBorder="1" applyAlignment="1">
      <alignment horizontal="center" vertical="center"/>
    </xf>
    <xf numFmtId="0" fontId="14" fillId="24" borderId="5" xfId="2" applyFont="1" applyFill="1" applyBorder="1" applyAlignment="1">
      <alignment horizontal="center" vertical="center"/>
    </xf>
    <xf numFmtId="0" fontId="7" fillId="13" borderId="24" xfId="0" applyFont="1" applyFill="1" applyBorder="1" applyAlignment="1">
      <alignment horizontal="center" vertical="center" wrapText="1"/>
    </xf>
    <xf numFmtId="0" fontId="7" fillId="13" borderId="26" xfId="0" applyFont="1" applyFill="1" applyBorder="1" applyAlignment="1">
      <alignment horizontal="center" vertical="center" wrapText="1"/>
    </xf>
    <xf numFmtId="0" fontId="43" fillId="26" borderId="121" xfId="0" applyFont="1" applyFill="1" applyBorder="1" applyAlignment="1">
      <alignment horizontal="justify" vertical="center" wrapText="1"/>
    </xf>
    <xf numFmtId="0" fontId="43" fillId="26" borderId="82" xfId="0" applyFont="1" applyFill="1" applyBorder="1" applyAlignment="1">
      <alignment horizontal="justify" vertical="center" wrapText="1"/>
    </xf>
    <xf numFmtId="0" fontId="43" fillId="26" borderId="83" xfId="0" applyFont="1" applyFill="1" applyBorder="1" applyAlignment="1">
      <alignment horizontal="justify"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9" fillId="17" borderId="15" xfId="0" applyFont="1" applyFill="1" applyBorder="1" applyAlignment="1">
      <alignment horizontal="center" vertical="center" wrapText="1"/>
    </xf>
    <xf numFmtId="0" fontId="0" fillId="17" borderId="15" xfId="0" applyFill="1" applyBorder="1" applyAlignment="1">
      <alignment horizontal="center" vertical="center" wrapText="1"/>
    </xf>
    <xf numFmtId="0" fontId="0" fillId="17" borderId="16" xfId="0" applyFill="1" applyBorder="1" applyAlignment="1">
      <alignment horizontal="center" vertical="center" wrapText="1"/>
    </xf>
    <xf numFmtId="0" fontId="0" fillId="17" borderId="17" xfId="0" applyFill="1" applyBorder="1" applyAlignment="1">
      <alignment horizontal="center" vertical="center" wrapText="1"/>
    </xf>
    <xf numFmtId="0" fontId="13" fillId="25" borderId="15" xfId="0" applyFont="1" applyFill="1" applyBorder="1" applyAlignment="1">
      <alignment horizontal="center" vertical="center"/>
    </xf>
    <xf numFmtId="0" fontId="0" fillId="25" borderId="15" xfId="0" applyFill="1" applyBorder="1" applyAlignment="1">
      <alignment horizontal="center" vertical="center" wrapText="1"/>
    </xf>
    <xf numFmtId="0" fontId="0" fillId="25" borderId="16" xfId="0" applyFill="1" applyBorder="1" applyAlignment="1">
      <alignment horizontal="center" vertical="center" wrapText="1"/>
    </xf>
    <xf numFmtId="0" fontId="0" fillId="25" borderId="17" xfId="0" applyFill="1" applyBorder="1" applyAlignment="1">
      <alignment horizontal="center" vertical="center" wrapText="1"/>
    </xf>
    <xf numFmtId="14" fontId="0" fillId="4" borderId="15" xfId="0" applyNumberFormat="1" applyFill="1" applyBorder="1" applyAlignment="1">
      <alignment horizontal="center" vertical="center" wrapText="1"/>
    </xf>
    <xf numFmtId="14" fontId="0" fillId="4" borderId="17" xfId="0" applyNumberFormat="1" applyFill="1" applyBorder="1" applyAlignment="1">
      <alignment horizontal="center" vertical="center" wrapText="1"/>
    </xf>
    <xf numFmtId="0" fontId="0" fillId="4" borderId="24" xfId="0" applyFill="1" applyBorder="1" applyAlignment="1">
      <alignment horizontal="center" vertical="center" wrapText="1"/>
    </xf>
    <xf numFmtId="0" fontId="0" fillId="4" borderId="23" xfId="0" applyFill="1" applyBorder="1" applyAlignment="1">
      <alignment horizontal="center" vertical="center" wrapText="1"/>
    </xf>
    <xf numFmtId="0" fontId="0" fillId="25" borderId="24" xfId="0" applyFill="1" applyBorder="1" applyAlignment="1">
      <alignment horizontal="center" vertical="center" wrapText="1"/>
    </xf>
    <xf numFmtId="0" fontId="0" fillId="25" borderId="128" xfId="0" applyFill="1" applyBorder="1" applyAlignment="1">
      <alignment horizontal="center" vertical="center" wrapText="1"/>
    </xf>
    <xf numFmtId="0" fontId="0" fillId="25" borderId="66" xfId="0" applyFill="1" applyBorder="1" applyAlignment="1">
      <alignment horizontal="center" vertical="center" wrapText="1"/>
    </xf>
    <xf numFmtId="0" fontId="0" fillId="25" borderId="129" xfId="0" applyFill="1" applyBorder="1" applyAlignment="1">
      <alignment horizontal="center" vertical="center" wrapText="1"/>
    </xf>
    <xf numFmtId="0" fontId="0" fillId="25" borderId="67" xfId="0" applyFill="1" applyBorder="1" applyAlignment="1">
      <alignment horizontal="center" vertical="center" wrapText="1"/>
    </xf>
    <xf numFmtId="0" fontId="8" fillId="12" borderId="67" xfId="0" applyFont="1" applyFill="1" applyBorder="1" applyAlignment="1">
      <alignment horizontal="center" vertical="center" wrapText="1"/>
    </xf>
    <xf numFmtId="0" fontId="8" fillId="12" borderId="68"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13" fillId="12" borderId="126" xfId="0" applyFont="1" applyFill="1" applyBorder="1" applyAlignment="1">
      <alignment horizontal="center" vertical="center" wrapText="1"/>
    </xf>
    <xf numFmtId="0" fontId="13" fillId="12" borderId="78" xfId="0" applyFont="1" applyFill="1" applyBorder="1" applyAlignment="1">
      <alignment horizontal="center" vertical="center" wrapText="1"/>
    </xf>
    <xf numFmtId="0" fontId="13" fillId="12" borderId="127" xfId="0" applyFont="1" applyFill="1" applyBorder="1" applyAlignment="1">
      <alignment horizontal="center" vertical="center" wrapText="1"/>
    </xf>
    <xf numFmtId="0" fontId="19" fillId="14" borderId="18" xfId="0" applyFont="1" applyFill="1" applyBorder="1" applyAlignment="1">
      <alignment horizontal="center" vertical="center" wrapText="1"/>
    </xf>
    <xf numFmtId="0" fontId="0" fillId="0" borderId="36" xfId="0" applyBorder="1" applyAlignment="1">
      <alignment horizontal="justify" vertical="center" wrapText="1"/>
    </xf>
    <xf numFmtId="0" fontId="0" fillId="0" borderId="26" xfId="0" applyBorder="1" applyAlignment="1">
      <alignment horizontal="justify" vertical="center" wrapText="1"/>
    </xf>
    <xf numFmtId="0" fontId="0" fillId="0" borderId="43" xfId="0" applyBorder="1" applyAlignment="1">
      <alignment horizontal="justify" vertical="center" wrapText="1"/>
    </xf>
    <xf numFmtId="0" fontId="0" fillId="0" borderId="22" xfId="0" applyBorder="1" applyAlignment="1">
      <alignment horizontal="justify"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9" fillId="0" borderId="15"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4" xfId="0" applyFont="1" applyBorder="1" applyAlignment="1">
      <alignment horizontal="center" vertical="center" wrapText="1"/>
    </xf>
    <xf numFmtId="0" fontId="0" fillId="0" borderId="124" xfId="0" applyBorder="1" applyAlignment="1">
      <alignment horizontal="center" vertical="center" wrapText="1"/>
    </xf>
    <xf numFmtId="0" fontId="0" fillId="0" borderId="125" xfId="0" applyBorder="1" applyAlignment="1">
      <alignment horizontal="center" vertical="center" wrapText="1"/>
    </xf>
    <xf numFmtId="0" fontId="13" fillId="16" borderId="17" xfId="0" applyFont="1" applyFill="1" applyBorder="1" applyAlignment="1">
      <alignment horizontal="center" vertical="center" wrapText="1"/>
    </xf>
    <xf numFmtId="0" fontId="13" fillId="17" borderId="15" xfId="0" applyFont="1" applyFill="1" applyBorder="1" applyAlignment="1">
      <alignment horizontal="center" vertical="center" wrapText="1"/>
    </xf>
    <xf numFmtId="0" fontId="13" fillId="17"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7" xfId="0" applyFont="1" applyBorder="1" applyAlignment="1">
      <alignment horizontal="center" vertical="center" wrapText="1"/>
    </xf>
    <xf numFmtId="0" fontId="0" fillId="4" borderId="15" xfId="0" applyFill="1" applyBorder="1" applyAlignment="1">
      <alignment horizontal="justify" vertical="center" wrapText="1"/>
    </xf>
    <xf numFmtId="0" fontId="0" fillId="4" borderId="17" xfId="0" applyFill="1" applyBorder="1" applyAlignment="1">
      <alignment horizontal="justify" vertical="center" wrapText="1"/>
    </xf>
    <xf numFmtId="0" fontId="0" fillId="0" borderId="15" xfId="0" applyBorder="1" applyAlignment="1">
      <alignment horizontal="justify" vertical="center" wrapText="1"/>
    </xf>
    <xf numFmtId="0" fontId="0" fillId="0" borderId="17" xfId="0" applyBorder="1" applyAlignment="1">
      <alignment horizontal="justify" vertical="center" wrapText="1"/>
    </xf>
    <xf numFmtId="0" fontId="0" fillId="0" borderId="24" xfId="0" applyBorder="1" applyAlignment="1">
      <alignment horizontal="center"/>
    </xf>
    <xf numFmtId="0" fontId="0" fillId="0" borderId="25" xfId="0" applyBorder="1" applyAlignment="1">
      <alignment horizontal="center"/>
    </xf>
    <xf numFmtId="0" fontId="0" fillId="0" borderId="27" xfId="0" applyBorder="1" applyAlignment="1">
      <alignment horizontal="center"/>
    </xf>
    <xf numFmtId="0" fontId="0" fillId="0" borderId="0" xfId="0" applyAlignment="1">
      <alignment horizontal="center"/>
    </xf>
    <xf numFmtId="0" fontId="0" fillId="0" borderId="16" xfId="0" applyBorder="1" applyAlignment="1">
      <alignment horizontal="center" vertical="center" wrapText="1"/>
    </xf>
    <xf numFmtId="0" fontId="0" fillId="0" borderId="13" xfId="0" applyBorder="1" applyAlignment="1">
      <alignment horizontal="justify" vertical="center" wrapText="1"/>
    </xf>
    <xf numFmtId="0" fontId="0" fillId="0" borderId="28" xfId="0" applyBorder="1" applyAlignment="1">
      <alignment horizontal="justify" vertical="center" wrapText="1"/>
    </xf>
    <xf numFmtId="0" fontId="9" fillId="26" borderId="27" xfId="0" applyFont="1" applyFill="1" applyBorder="1" applyAlignment="1">
      <alignment horizontal="center" vertical="center" wrapText="1"/>
    </xf>
    <xf numFmtId="14" fontId="10" fillId="26" borderId="16" xfId="0" applyNumberFormat="1" applyFont="1" applyFill="1" applyBorder="1" applyAlignment="1">
      <alignment horizontal="center" vertical="center" wrapText="1"/>
    </xf>
    <xf numFmtId="0" fontId="10" fillId="26" borderId="16" xfId="0" applyFont="1" applyFill="1" applyBorder="1" applyAlignment="1">
      <alignment horizontal="center" vertical="center" wrapText="1"/>
    </xf>
    <xf numFmtId="0" fontId="10" fillId="26" borderId="0" xfId="0" applyFont="1" applyFill="1" applyAlignment="1">
      <alignment horizontal="center" vertical="center" wrapText="1"/>
    </xf>
    <xf numFmtId="0" fontId="0" fillId="19" borderId="0" xfId="0" applyFill="1" applyBorder="1" applyAlignment="1">
      <alignment horizontal="center" vertical="center" wrapText="1"/>
    </xf>
    <xf numFmtId="0" fontId="9" fillId="12" borderId="132" xfId="0" applyFont="1" applyFill="1" applyBorder="1" applyAlignment="1">
      <alignment horizontal="center" vertical="center" wrapText="1"/>
    </xf>
    <xf numFmtId="0" fontId="9" fillId="12" borderId="105" xfId="0" applyFont="1" applyFill="1" applyBorder="1" applyAlignment="1">
      <alignment horizontal="center" vertical="center" wrapText="1"/>
    </xf>
    <xf numFmtId="0" fontId="9" fillId="12" borderId="107" xfId="0" applyFont="1" applyFill="1" applyBorder="1" applyAlignment="1">
      <alignment horizontal="center" vertical="center" wrapText="1"/>
    </xf>
    <xf numFmtId="0" fontId="9" fillId="19" borderId="78" xfId="0" applyFont="1" applyFill="1" applyBorder="1" applyAlignment="1">
      <alignment horizontal="center" vertical="center" wrapText="1"/>
    </xf>
    <xf numFmtId="0" fontId="9" fillId="19" borderId="0" xfId="0" applyFont="1" applyFill="1" applyBorder="1" applyAlignment="1">
      <alignment horizontal="center" vertical="center" wrapText="1"/>
    </xf>
    <xf numFmtId="0" fontId="9" fillId="19" borderId="105" xfId="0" applyFont="1" applyFill="1" applyBorder="1" applyAlignment="1">
      <alignment horizontal="center" vertical="center" wrapText="1"/>
    </xf>
    <xf numFmtId="0" fontId="19" fillId="27" borderId="100" xfId="14" applyNumberFormat="1" applyAlignment="1">
      <alignment horizontal="center" vertical="center" wrapText="1"/>
    </xf>
    <xf numFmtId="0" fontId="19" fillId="27" borderId="109" xfId="14" applyNumberFormat="1" applyBorder="1" applyAlignment="1">
      <alignment horizontal="center" vertical="center" wrapText="1"/>
    </xf>
    <xf numFmtId="0" fontId="13" fillId="17" borderId="78" xfId="0" applyFont="1" applyFill="1" applyBorder="1" applyAlignment="1">
      <alignment horizontal="center" vertical="center"/>
    </xf>
    <xf numFmtId="0" fontId="0" fillId="17" borderId="27" xfId="0" applyFill="1" applyBorder="1" applyAlignment="1">
      <alignment horizontal="center" vertical="center" wrapText="1"/>
    </xf>
    <xf numFmtId="0" fontId="0" fillId="17" borderId="68" xfId="0" applyFill="1" applyBorder="1" applyAlignment="1">
      <alignment horizontal="center" vertical="center" wrapText="1"/>
    </xf>
    <xf numFmtId="0" fontId="14" fillId="18" borderId="86" xfId="2" applyFont="1" applyFill="1" applyBorder="1" applyAlignment="1">
      <alignment horizontal="center" vertical="center"/>
    </xf>
    <xf numFmtId="0" fontId="14" fillId="18" borderId="84" xfId="2" applyFont="1" applyFill="1" applyBorder="1" applyAlignment="1">
      <alignment horizontal="center" vertical="center"/>
    </xf>
    <xf numFmtId="0" fontId="14" fillId="18" borderId="2" xfId="2" applyFont="1" applyFill="1" applyBorder="1" applyAlignment="1">
      <alignment horizontal="center" vertical="center"/>
    </xf>
    <xf numFmtId="0" fontId="14" fillId="18" borderId="3" xfId="2" applyFont="1" applyFill="1" applyBorder="1" applyAlignment="1">
      <alignment horizontal="center" vertical="center"/>
    </xf>
    <xf numFmtId="0" fontId="14" fillId="18" borderId="4" xfId="2" applyFont="1" applyFill="1" applyBorder="1" applyAlignment="1">
      <alignment horizontal="center" vertical="center"/>
    </xf>
    <xf numFmtId="0" fontId="14" fillId="18" borderId="5" xfId="2" applyFont="1" applyFill="1" applyBorder="1" applyAlignment="1">
      <alignment horizontal="center" vertical="center"/>
    </xf>
    <xf numFmtId="0" fontId="14" fillId="28" borderId="7" xfId="2" applyFont="1" applyFill="1" applyBorder="1" applyAlignment="1">
      <alignment horizontal="center"/>
    </xf>
    <xf numFmtId="0" fontId="14" fillId="28" borderId="8" xfId="2" applyFont="1" applyFill="1" applyBorder="1" applyAlignment="1">
      <alignment horizontal="center"/>
    </xf>
    <xf numFmtId="0" fontId="14" fillId="28" borderId="9" xfId="2" applyFont="1" applyFill="1" applyBorder="1" applyAlignment="1">
      <alignment horizontal="center"/>
    </xf>
    <xf numFmtId="0" fontId="7" fillId="13" borderId="7" xfId="1" applyFont="1" applyFill="1" applyBorder="1" applyAlignment="1">
      <alignment horizontal="center" vertical="center"/>
    </xf>
    <xf numFmtId="0" fontId="7" fillId="13" borderId="8" xfId="1" applyFont="1" applyFill="1" applyBorder="1" applyAlignment="1">
      <alignment horizontal="center" vertical="center"/>
    </xf>
    <xf numFmtId="0" fontId="7" fillId="13" borderId="9" xfId="1" applyFont="1" applyFill="1" applyBorder="1" applyAlignment="1">
      <alignment horizontal="center" vertical="center"/>
    </xf>
    <xf numFmtId="0" fontId="7" fillId="30" borderId="7" xfId="1" applyFont="1" applyFill="1" applyBorder="1" applyAlignment="1">
      <alignment horizontal="center" vertical="center"/>
    </xf>
    <xf numFmtId="0" fontId="7" fillId="30" borderId="8" xfId="1" applyFont="1" applyFill="1" applyBorder="1" applyAlignment="1">
      <alignment horizontal="center" vertical="center"/>
    </xf>
    <xf numFmtId="0" fontId="7" fillId="30" borderId="9" xfId="1" applyFont="1" applyFill="1" applyBorder="1" applyAlignment="1">
      <alignment horizontal="center" vertical="center"/>
    </xf>
    <xf numFmtId="0" fontId="14" fillId="12" borderId="26" xfId="2" applyFont="1" applyFill="1" applyBorder="1" applyAlignment="1">
      <alignment horizontal="center"/>
    </xf>
    <xf numFmtId="0" fontId="14" fillId="12" borderId="22" xfId="2" applyFont="1" applyFill="1" applyBorder="1" applyAlignment="1">
      <alignment horizontal="center"/>
    </xf>
    <xf numFmtId="0" fontId="7" fillId="17" borderId="102" xfId="0" applyFont="1" applyFill="1" applyBorder="1" applyAlignment="1">
      <alignment horizontal="center" vertical="center" wrapText="1"/>
    </xf>
    <xf numFmtId="0" fontId="7" fillId="17" borderId="104" xfId="0" applyFont="1" applyFill="1" applyBorder="1" applyAlignment="1">
      <alignment horizontal="center" vertical="center" wrapText="1"/>
    </xf>
    <xf numFmtId="0" fontId="14" fillId="12" borderId="24" xfId="2" applyFont="1" applyFill="1" applyBorder="1" applyAlignment="1">
      <alignment horizontal="center" vertical="center" wrapText="1"/>
    </xf>
    <xf numFmtId="0" fontId="14" fillId="12" borderId="23" xfId="2"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9" fillId="26" borderId="23" xfId="0" applyFont="1" applyFill="1" applyBorder="1" applyAlignment="1">
      <alignment horizontal="center" vertical="center" wrapText="1"/>
    </xf>
    <xf numFmtId="14" fontId="9" fillId="0" borderId="130" xfId="0" applyNumberFormat="1" applyFont="1" applyBorder="1" applyAlignment="1">
      <alignment horizontal="center" vertical="center" wrapText="1"/>
    </xf>
    <xf numFmtId="0" fontId="10" fillId="26" borderId="16" xfId="0" applyFont="1" applyFill="1" applyBorder="1" applyAlignment="1">
      <alignment horizontal="justify" vertical="center" wrapText="1"/>
    </xf>
    <xf numFmtId="0" fontId="9" fillId="12" borderId="27" xfId="0" applyFont="1" applyFill="1" applyBorder="1" applyAlignment="1">
      <alignment horizontal="center" vertical="center" wrapText="1"/>
    </xf>
    <xf numFmtId="0" fontId="9" fillId="12" borderId="23" xfId="0" applyFont="1" applyFill="1" applyBorder="1" applyAlignment="1">
      <alignment horizontal="center" vertical="center" wrapText="1"/>
    </xf>
    <xf numFmtId="0" fontId="9" fillId="19" borderId="106" xfId="0" applyFont="1" applyFill="1" applyBorder="1" applyAlignment="1">
      <alignment horizontal="center" vertical="center" wrapText="1"/>
    </xf>
    <xf numFmtId="0" fontId="9" fillId="19" borderId="4" xfId="0" applyFont="1" applyFill="1" applyBorder="1" applyAlignment="1">
      <alignment horizontal="center" vertical="center" wrapText="1"/>
    </xf>
    <xf numFmtId="0" fontId="9" fillId="19" borderId="107" xfId="0" applyFont="1" applyFill="1" applyBorder="1" applyAlignment="1">
      <alignment horizontal="center" vertical="center" wrapText="1"/>
    </xf>
    <xf numFmtId="0" fontId="0" fillId="19" borderId="21" xfId="0" applyFill="1" applyBorder="1" applyAlignment="1">
      <alignment horizontal="center" vertical="center" wrapText="1"/>
    </xf>
    <xf numFmtId="0" fontId="13" fillId="17" borderId="106" xfId="0" applyFont="1" applyFill="1" applyBorder="1" applyAlignment="1">
      <alignment horizontal="center" vertical="center"/>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38" fillId="27" borderId="110" xfId="14" applyNumberFormat="1" applyFont="1" applyBorder="1" applyAlignment="1">
      <alignment horizontal="center" vertical="center" wrapText="1"/>
    </xf>
    <xf numFmtId="0" fontId="38" fillId="27" borderId="100" xfId="14" applyNumberFormat="1" applyFont="1" applyAlignment="1">
      <alignment horizontal="center" vertical="center" wrapText="1"/>
    </xf>
    <xf numFmtId="0" fontId="19" fillId="14" borderId="21" xfId="0" applyFont="1" applyFill="1" applyBorder="1" applyAlignment="1">
      <alignment horizontal="center" vertical="center" wrapText="1"/>
    </xf>
    <xf numFmtId="0" fontId="19" fillId="14" borderId="22" xfId="0" applyFont="1" applyFill="1" applyBorder="1" applyAlignment="1">
      <alignment horizontal="center" vertical="center" wrapText="1"/>
    </xf>
    <xf numFmtId="0" fontId="13" fillId="0" borderId="111" xfId="0" applyFont="1" applyBorder="1" applyAlignment="1">
      <alignment horizontal="center" vertical="center" wrapText="1"/>
    </xf>
    <xf numFmtId="0" fontId="9" fillId="17" borderId="4" xfId="0" applyFont="1" applyFill="1" applyBorder="1" applyAlignment="1">
      <alignment horizontal="center" vertical="center" wrapText="1"/>
    </xf>
    <xf numFmtId="0" fontId="0" fillId="17" borderId="108" xfId="0" applyFill="1" applyBorder="1" applyAlignment="1">
      <alignment horizontal="center" vertical="center" wrapText="1"/>
    </xf>
    <xf numFmtId="0" fontId="0" fillId="17" borderId="4" xfId="0" applyFill="1" applyBorder="1" applyAlignment="1">
      <alignment horizontal="center" vertical="center" wrapText="1"/>
    </xf>
    <xf numFmtId="0" fontId="0" fillId="17" borderId="10" xfId="0" applyFill="1" applyBorder="1" applyAlignment="1">
      <alignment horizontal="center" vertical="center" wrapText="1"/>
    </xf>
    <xf numFmtId="0" fontId="2" fillId="4" borderId="36" xfId="0" applyFont="1" applyFill="1" applyBorder="1" applyAlignment="1">
      <alignment horizontal="justify" vertical="center" wrapText="1"/>
    </xf>
    <xf numFmtId="0" fontId="2" fillId="4" borderId="26" xfId="0" applyFont="1" applyFill="1" applyBorder="1" applyAlignment="1">
      <alignment horizontal="justify" vertical="center" wrapText="1"/>
    </xf>
    <xf numFmtId="0" fontId="2" fillId="4" borderId="13" xfId="0" applyFont="1" applyFill="1" applyBorder="1" applyAlignment="1">
      <alignment horizontal="justify" vertical="center" wrapText="1"/>
    </xf>
    <xf numFmtId="0" fontId="2" fillId="4" borderId="28" xfId="0" applyFont="1" applyFill="1" applyBorder="1" applyAlignment="1">
      <alignment horizontal="justify" vertical="center" wrapText="1"/>
    </xf>
    <xf numFmtId="0" fontId="2" fillId="0" borderId="36"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36"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3" fillId="0" borderId="116" xfId="0" applyFont="1" applyBorder="1" applyAlignment="1">
      <alignment horizontal="center" vertical="center"/>
    </xf>
    <xf numFmtId="0" fontId="0" fillId="0" borderId="82" xfId="0" applyBorder="1" applyAlignment="1">
      <alignment horizontal="center" vertical="center" wrapText="1"/>
    </xf>
    <xf numFmtId="0" fontId="13" fillId="10" borderId="16" xfId="0" applyNumberFormat="1" applyFont="1" applyFill="1" applyBorder="1" applyAlignment="1">
      <alignment horizontal="center" vertical="center" wrapText="1"/>
    </xf>
    <xf numFmtId="0" fontId="13" fillId="10" borderId="116" xfId="0" applyNumberFormat="1" applyFont="1" applyFill="1" applyBorder="1" applyAlignment="1">
      <alignment horizontal="center" vertical="center" wrapText="1"/>
    </xf>
    <xf numFmtId="0" fontId="13" fillId="0" borderId="112" xfId="0" applyFont="1" applyBorder="1" applyAlignment="1">
      <alignment horizontal="center" vertical="center" wrapText="1"/>
    </xf>
    <xf numFmtId="0" fontId="13" fillId="0" borderId="112" xfId="0" applyFont="1" applyBorder="1" applyAlignment="1">
      <alignment horizontal="center" vertical="center"/>
    </xf>
    <xf numFmtId="0" fontId="9" fillId="0" borderId="113" xfId="0" applyFont="1" applyBorder="1" applyAlignment="1">
      <alignment horizontal="center" vertical="center" wrapText="1"/>
    </xf>
    <xf numFmtId="0" fontId="9" fillId="0" borderId="114" xfId="0" applyFont="1" applyBorder="1" applyAlignment="1">
      <alignment horizontal="center" vertical="center" wrapText="1"/>
    </xf>
    <xf numFmtId="0" fontId="0" fillId="0" borderId="115" xfId="0" applyBorder="1" applyAlignment="1">
      <alignment horizontal="center" vertical="center" wrapText="1"/>
    </xf>
    <xf numFmtId="0" fontId="10" fillId="4" borderId="16" xfId="0" applyFont="1" applyFill="1" applyBorder="1" applyAlignment="1">
      <alignment horizontal="justify" vertical="center" wrapText="1"/>
    </xf>
    <xf numFmtId="14" fontId="2" fillId="4" borderId="36" xfId="0" applyNumberFormat="1"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0" borderId="26" xfId="0" applyFont="1" applyBorder="1" applyAlignment="1">
      <alignment horizontal="justify" vertical="center" wrapText="1"/>
    </xf>
    <xf numFmtId="0" fontId="2" fillId="0" borderId="28" xfId="0" applyFont="1" applyBorder="1" applyAlignment="1">
      <alignment horizontal="justify" vertical="center" wrapText="1"/>
    </xf>
    <xf numFmtId="0" fontId="9" fillId="4" borderId="16" xfId="0" applyFont="1" applyFill="1" applyBorder="1" applyAlignment="1">
      <alignment horizontal="center" vertical="center" wrapText="1"/>
    </xf>
    <xf numFmtId="0" fontId="9" fillId="4" borderId="17" xfId="0" applyFont="1" applyFill="1" applyBorder="1" applyAlignment="1">
      <alignment horizontal="center" vertical="center" wrapText="1"/>
    </xf>
    <xf numFmtId="14" fontId="9" fillId="26" borderId="16" xfId="0" applyNumberFormat="1" applyFont="1" applyFill="1" applyBorder="1" applyAlignment="1">
      <alignment horizontal="center" vertical="center" wrapText="1"/>
    </xf>
    <xf numFmtId="14" fontId="9" fillId="26" borderId="27" xfId="0" applyNumberFormat="1" applyFont="1" applyFill="1" applyBorder="1" applyAlignment="1">
      <alignment horizontal="center" vertical="center" wrapText="1"/>
    </xf>
    <xf numFmtId="0" fontId="9" fillId="26" borderId="77" xfId="0" applyFont="1" applyFill="1" applyBorder="1" applyAlignment="1">
      <alignment horizontal="center" vertical="center" wrapText="1"/>
    </xf>
    <xf numFmtId="0" fontId="9" fillId="26" borderId="82" xfId="0" applyFont="1" applyFill="1" applyBorder="1" applyAlignment="1">
      <alignment horizontal="center" vertical="center" wrapText="1"/>
    </xf>
    <xf numFmtId="0" fontId="9" fillId="26" borderId="83" xfId="0" applyFont="1" applyFill="1" applyBorder="1" applyAlignment="1">
      <alignment horizontal="center" vertical="center" wrapText="1"/>
    </xf>
    <xf numFmtId="0" fontId="0" fillId="26" borderId="82" xfId="0" applyFont="1" applyFill="1" applyBorder="1" applyAlignment="1">
      <alignment horizontal="center" vertical="center" wrapText="1"/>
    </xf>
    <xf numFmtId="0" fontId="0" fillId="26" borderId="83" xfId="0" applyFont="1" applyFill="1" applyBorder="1" applyAlignment="1">
      <alignment horizontal="center" vertical="center" wrapText="1"/>
    </xf>
    <xf numFmtId="14" fontId="2" fillId="31" borderId="36" xfId="0" applyNumberFormat="1" applyFont="1" applyFill="1" applyBorder="1" applyAlignment="1">
      <alignment horizontal="justify" vertical="center" wrapText="1"/>
    </xf>
    <xf numFmtId="0" fontId="2" fillId="31" borderId="13" xfId="0" applyFont="1" applyFill="1" applyBorder="1" applyAlignment="1">
      <alignment horizontal="justify" vertical="center" wrapText="1"/>
    </xf>
    <xf numFmtId="14" fontId="0" fillId="0" borderId="13" xfId="0" applyNumberFormat="1" applyBorder="1" applyAlignment="1">
      <alignment horizontal="center" vertical="center" wrapText="1"/>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0" fillId="19" borderId="7" xfId="0" applyFont="1" applyFill="1" applyBorder="1" applyAlignment="1">
      <alignment horizontal="center"/>
    </xf>
    <xf numFmtId="0" fontId="10" fillId="19" borderId="9" xfId="0" applyFont="1" applyFill="1" applyBorder="1" applyAlignment="1">
      <alignment horizontal="center"/>
    </xf>
    <xf numFmtId="0" fontId="2" fillId="9" borderId="7"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29" borderId="4" xfId="0" applyFont="1" applyFill="1" applyBorder="1" applyAlignment="1">
      <alignment horizontal="center" vertical="center" wrapText="1"/>
    </xf>
    <xf numFmtId="0" fontId="2" fillId="29" borderId="5" xfId="0" applyFont="1" applyFill="1" applyBorder="1" applyAlignment="1">
      <alignment horizontal="center" vertical="center" wrapText="1"/>
    </xf>
    <xf numFmtId="0" fontId="19" fillId="15" borderId="18" xfId="0" applyFont="1" applyFill="1" applyBorder="1" applyAlignment="1">
      <alignment horizontal="center"/>
    </xf>
    <xf numFmtId="0" fontId="19" fillId="15" borderId="19" xfId="0" applyFont="1" applyFill="1" applyBorder="1" applyAlignment="1">
      <alignment horizontal="center"/>
    </xf>
    <xf numFmtId="0" fontId="19" fillId="15" borderId="20" xfId="0" applyFont="1" applyFill="1" applyBorder="1" applyAlignment="1">
      <alignment horizontal="center"/>
    </xf>
    <xf numFmtId="0" fontId="2" fillId="13" borderId="86"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2" fillId="13" borderId="5" xfId="0" applyFont="1" applyFill="1" applyBorder="1" applyAlignment="1">
      <alignment horizontal="center" vertical="center" wrapText="1"/>
    </xf>
    <xf numFmtId="0" fontId="2" fillId="13" borderId="87" xfId="0" applyFont="1" applyFill="1" applyBorder="1" applyAlignment="1">
      <alignment horizontal="center" vertical="center"/>
    </xf>
    <xf numFmtId="0" fontId="2" fillId="13" borderId="91" xfId="0" applyFont="1" applyFill="1" applyBorder="1" applyAlignment="1">
      <alignment horizontal="center" vertical="center"/>
    </xf>
    <xf numFmtId="0" fontId="2" fillId="13" borderId="88" xfId="0" applyFont="1" applyFill="1" applyBorder="1" applyAlignment="1">
      <alignment horizontal="center" vertical="center"/>
    </xf>
    <xf numFmtId="0" fontId="2" fillId="13" borderId="89" xfId="0" applyFont="1" applyFill="1" applyBorder="1" applyAlignment="1">
      <alignment horizontal="center" vertical="center"/>
    </xf>
    <xf numFmtId="0" fontId="2" fillId="13" borderId="92" xfId="0" applyFont="1" applyFill="1" applyBorder="1" applyAlignment="1">
      <alignment horizontal="center" vertical="center"/>
    </xf>
    <xf numFmtId="0" fontId="2" fillId="13" borderId="90" xfId="0" applyFont="1" applyFill="1" applyBorder="1" applyAlignment="1">
      <alignment horizontal="center" vertical="center"/>
    </xf>
    <xf numFmtId="0" fontId="15" fillId="15" borderId="7" xfId="0" applyFont="1" applyFill="1" applyBorder="1" applyAlignment="1">
      <alignment horizontal="center" vertical="center"/>
    </xf>
    <xf numFmtId="0" fontId="15" fillId="15" borderId="8" xfId="0" applyFont="1" applyFill="1" applyBorder="1" applyAlignment="1">
      <alignment horizontal="center" vertical="center"/>
    </xf>
    <xf numFmtId="0" fontId="15" fillId="15" borderId="9" xfId="0" applyFont="1" applyFill="1" applyBorder="1" applyAlignment="1">
      <alignment horizontal="center" vertical="center"/>
    </xf>
    <xf numFmtId="0" fontId="2" fillId="19" borderId="86" xfId="0" applyFont="1" applyFill="1" applyBorder="1" applyAlignment="1">
      <alignment horizontal="center" vertical="center"/>
    </xf>
    <xf numFmtId="0" fontId="2" fillId="19" borderId="2" xfId="0" applyFont="1" applyFill="1" applyBorder="1" applyAlignment="1">
      <alignment horizontal="center" vertical="center"/>
    </xf>
    <xf numFmtId="0" fontId="2" fillId="19" borderId="85" xfId="0" applyFont="1" applyFill="1" applyBorder="1" applyAlignment="1">
      <alignment horizontal="center" vertical="center"/>
    </xf>
    <xf numFmtId="0" fontId="2" fillId="19" borderId="66" xfId="0" applyFont="1" applyFill="1" applyBorder="1" applyAlignment="1">
      <alignment horizontal="center" vertical="center"/>
    </xf>
    <xf numFmtId="0" fontId="2" fillId="19" borderId="3" xfId="0" applyFont="1" applyFill="1" applyBorder="1" applyAlignment="1">
      <alignment horizontal="center" vertical="center"/>
    </xf>
    <xf numFmtId="0" fontId="2" fillId="19" borderId="5" xfId="0" applyFont="1" applyFill="1" applyBorder="1" applyAlignment="1">
      <alignment horizontal="center" vertical="center"/>
    </xf>
    <xf numFmtId="0" fontId="0" fillId="0" borderId="86" xfId="0" applyBorder="1" applyAlignment="1">
      <alignment horizontal="center" vertical="center" wrapText="1"/>
    </xf>
    <xf numFmtId="0" fontId="0" fillId="0" borderId="84" xfId="0" applyBorder="1" applyAlignment="1">
      <alignment horizontal="center" vertical="center"/>
    </xf>
    <xf numFmtId="0" fontId="0" fillId="0" borderId="2" xfId="0" applyBorder="1" applyAlignment="1">
      <alignment horizontal="center" vertical="center"/>
    </xf>
    <xf numFmtId="0" fontId="0" fillId="0" borderId="85" xfId="0" applyBorder="1" applyAlignment="1">
      <alignment horizontal="center" vertical="center"/>
    </xf>
    <xf numFmtId="0" fontId="0" fillId="0" borderId="0" xfId="0" applyBorder="1" applyAlignment="1">
      <alignment horizontal="center" vertical="center"/>
    </xf>
    <xf numFmtId="0" fontId="0" fillId="0" borderId="66"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86" xfId="0" applyBorder="1" applyAlignment="1">
      <alignment horizontal="center" wrapText="1"/>
    </xf>
    <xf numFmtId="0" fontId="0" fillId="0" borderId="84" xfId="0" applyBorder="1" applyAlignment="1">
      <alignment horizontal="center"/>
    </xf>
    <xf numFmtId="0" fontId="0" fillId="0" borderId="2" xfId="0" applyBorder="1" applyAlignment="1">
      <alignment horizontal="center"/>
    </xf>
    <xf numFmtId="0" fontId="0" fillId="0" borderId="85" xfId="0" applyBorder="1" applyAlignment="1">
      <alignment horizontal="center"/>
    </xf>
    <xf numFmtId="0" fontId="0" fillId="0" borderId="0" xfId="0" applyBorder="1" applyAlignment="1">
      <alignment horizontal="center"/>
    </xf>
    <xf numFmtId="0" fontId="0" fillId="0" borderId="66"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84" xfId="0" applyBorder="1" applyAlignment="1">
      <alignment horizontal="center" vertical="center" wrapText="1"/>
    </xf>
    <xf numFmtId="0" fontId="0" fillId="0" borderId="2" xfId="0" applyBorder="1" applyAlignment="1">
      <alignment horizontal="center" vertical="center" wrapText="1"/>
    </xf>
    <xf numFmtId="0" fontId="0" fillId="0" borderId="85" xfId="0" applyBorder="1" applyAlignment="1">
      <alignment horizontal="center" vertical="center" wrapText="1"/>
    </xf>
    <xf numFmtId="0" fontId="0" fillId="0" borderId="0" xfId="0" applyBorder="1" applyAlignment="1">
      <alignment horizontal="center" vertical="center" wrapText="1"/>
    </xf>
    <xf numFmtId="0" fontId="0" fillId="0" borderId="66"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84" xfId="0" applyBorder="1" applyAlignment="1">
      <alignment horizontal="center" wrapText="1"/>
    </xf>
    <xf numFmtId="0" fontId="0" fillId="0" borderId="2" xfId="0" applyBorder="1" applyAlignment="1">
      <alignment horizontal="center" wrapText="1"/>
    </xf>
    <xf numFmtId="0" fontId="0" fillId="0" borderId="85" xfId="0" applyBorder="1" applyAlignment="1">
      <alignment horizontal="center" wrapText="1"/>
    </xf>
    <xf numFmtId="0" fontId="0" fillId="0" borderId="0" xfId="0" applyBorder="1" applyAlignment="1">
      <alignment horizontal="center" wrapText="1"/>
    </xf>
    <xf numFmtId="0" fontId="0" fillId="0" borderId="66"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10" fillId="0" borderId="7" xfId="0" applyFont="1" applyBorder="1" applyAlignment="1">
      <alignment horizontal="center"/>
    </xf>
    <xf numFmtId="0" fontId="10"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5" fillId="4" borderId="0" xfId="0" applyFont="1" applyFill="1" applyBorder="1" applyAlignment="1">
      <alignment horizontal="center" vertical="center"/>
    </xf>
    <xf numFmtId="0" fontId="25" fillId="4" borderId="0" xfId="0" applyFont="1" applyFill="1" applyBorder="1" applyAlignment="1">
      <alignment horizontal="center" vertical="center" wrapText="1"/>
    </xf>
    <xf numFmtId="0" fontId="26" fillId="0" borderId="51" xfId="0" applyFont="1" applyBorder="1" applyAlignment="1" applyProtection="1">
      <alignment horizontal="left" vertical="center" wrapText="1"/>
      <protection locked="0"/>
    </xf>
    <xf numFmtId="0" fontId="0" fillId="21" borderId="0" xfId="0" applyFill="1" applyBorder="1" applyAlignment="1">
      <alignment horizontal="center"/>
    </xf>
    <xf numFmtId="0" fontId="36" fillId="4" borderId="25" xfId="5" applyFont="1" applyFill="1" applyBorder="1" applyAlignment="1">
      <alignment horizontal="right" vertical="center" wrapText="1"/>
    </xf>
    <xf numFmtId="0" fontId="36" fillId="4" borderId="0" xfId="5" applyFont="1" applyFill="1" applyBorder="1" applyAlignment="1">
      <alignment horizontal="right" vertical="center" wrapText="1"/>
    </xf>
    <xf numFmtId="0" fontId="27" fillId="4" borderId="0" xfId="0" applyFont="1" applyFill="1" applyBorder="1" applyAlignment="1">
      <alignment horizontal="center" vertical="top" wrapText="1"/>
    </xf>
    <xf numFmtId="0" fontId="35" fillId="4" borderId="0" xfId="5" applyFont="1" applyFill="1" applyBorder="1" applyAlignment="1">
      <alignment horizontal="center" vertical="center" wrapText="1"/>
    </xf>
    <xf numFmtId="0" fontId="26" fillId="0" borderId="59" xfId="0" applyFont="1" applyBorder="1" applyAlignment="1" applyProtection="1">
      <alignment horizontal="left" vertical="center" wrapText="1"/>
      <protection locked="0"/>
    </xf>
    <xf numFmtId="0" fontId="4" fillId="4" borderId="6" xfId="0" applyFont="1" applyFill="1" applyBorder="1" applyAlignment="1">
      <alignment vertical="center" wrapText="1"/>
    </xf>
  </cellXfs>
  <cellStyles count="15">
    <cellStyle name="20% - Énfasis3" xfId="1" builtinId="38"/>
    <cellStyle name="40% - Énfasis3" xfId="2" builtinId="39"/>
    <cellStyle name="Celda de comprobación" xfId="14" builtinId="23"/>
    <cellStyle name="Millares 3 2 2" xfId="6"/>
    <cellStyle name="Millares 3 3" xfId="7"/>
    <cellStyle name="Millares 4_Indicadores de Gestion Investigacion" xfId="8"/>
    <cellStyle name="Normal" xfId="0" builtinId="0"/>
    <cellStyle name="Normal 2" xfId="9"/>
    <cellStyle name="Normal 2 24" xfId="10"/>
    <cellStyle name="Normal 3 2" xfId="4"/>
    <cellStyle name="Normal 4" xfId="11"/>
    <cellStyle name="Normal_Hoja1" xfId="5"/>
    <cellStyle name="Porcentaje" xfId="3" builtinId="5"/>
    <cellStyle name="Porcentual 4 2" xfId="12"/>
    <cellStyle name="Porcentual 5" xfId="13"/>
  </cellStyles>
  <dxfs count="193">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s>
  <tableStyles count="0" defaultTableStyle="TableStyleMedium2" defaultPivotStyle="PivotStyleLight16"/>
  <colors>
    <mruColors>
      <color rgb="FF00FF00"/>
      <color rgb="FF000099"/>
      <color rgb="FF003399"/>
      <color rgb="FF33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5"/>
          <c:order val="1"/>
          <c:tx>
            <c:strRef>
              <c:f>GRAFICA!$F$29</c:f>
              <c:strCache>
                <c:ptCount val="1"/>
                <c:pt idx="0">
                  <c:v>VALOR Y UBICACIÓN DEL RIESGO EN LA MATRIZ  = PROBABILIDAD X IMPACTO </c:v>
                </c:pt>
              </c:strCache>
            </c:strRef>
          </c:tx>
          <c:spPr>
            <a:ln>
              <a:solidFill>
                <a:srgbClr val="006600"/>
              </a:solidFill>
            </a:ln>
            <a:effectLst>
              <a:outerShdw blurRad="40000" dist="23000" dir="5400000" rotWithShape="0">
                <a:srgbClr val="000000">
                  <a:alpha val="35000"/>
                </a:srgbClr>
              </a:outerShdw>
            </a:effectLst>
          </c:spPr>
          <c:val>
            <c:numRef>
              <c:f>GRAFICA!$F$30:$F$64</c:f>
              <c:numCache>
                <c:formatCode>0</c:formatCode>
                <c:ptCount val="35"/>
                <c:pt idx="0">
                  <c:v>5</c:v>
                </c:pt>
                <c:pt idx="1">
                  <c:v>0</c:v>
                </c:pt>
                <c:pt idx="2">
                  <c:v>0</c:v>
                </c:pt>
                <c:pt idx="3">
                  <c:v>0</c:v>
                </c:pt>
              </c:numCache>
            </c:numRef>
          </c:val>
          <c:smooth val="0"/>
          <c:extLst>
            <c:ext xmlns:c16="http://schemas.microsoft.com/office/drawing/2014/chart" uri="{C3380CC4-5D6E-409C-BE32-E72D297353CC}">
              <c16:uniqueId val="{00000000-6D1E-4B30-9054-C37DF1CF0FB0}"/>
            </c:ext>
          </c:extLst>
        </c:ser>
        <c:ser>
          <c:idx val="1"/>
          <c:order val="0"/>
          <c:tx>
            <c:strRef>
              <c:f>GRAFICA!$F$29</c:f>
              <c:strCache>
                <c:ptCount val="1"/>
                <c:pt idx="0">
                  <c:v>VALOR Y UBICACIÓN DEL RIESGO EN LA MATRIZ  = PROBABILIDAD X IMPACTO </c:v>
                </c:pt>
              </c:strCache>
            </c:strRef>
          </c:tx>
          <c:spPr>
            <a:ln>
              <a:solidFill>
                <a:srgbClr val="006600"/>
              </a:solidFill>
            </a:ln>
            <a:effectLst>
              <a:outerShdw blurRad="40000" dist="23000" dir="5400000" rotWithShape="0">
                <a:srgbClr val="000000">
                  <a:alpha val="35000"/>
                </a:srgbClr>
              </a:outerShdw>
            </a:effectLst>
          </c:spPr>
          <c:marker>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solidFill>
                  <a:srgbClr val="006600"/>
                </a:soli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val>
            <c:numRef>
              <c:f>GRAFICA!$F$30:$F$64</c:f>
              <c:numCache>
                <c:formatCode>0</c:formatCode>
                <c:ptCount val="35"/>
                <c:pt idx="0">
                  <c:v>5</c:v>
                </c:pt>
                <c:pt idx="1">
                  <c:v>0</c:v>
                </c:pt>
                <c:pt idx="2">
                  <c:v>0</c:v>
                </c:pt>
                <c:pt idx="3">
                  <c:v>0</c:v>
                </c:pt>
              </c:numCache>
            </c:numRef>
          </c:val>
          <c:smooth val="0"/>
          <c:extLst>
            <c:ext xmlns:c16="http://schemas.microsoft.com/office/drawing/2014/chart" uri="{C3380CC4-5D6E-409C-BE32-E72D297353CC}">
              <c16:uniqueId val="{00000001-6D1E-4B30-9054-C37DF1CF0FB0}"/>
            </c:ext>
          </c:extLst>
        </c:ser>
        <c:dLbls>
          <c:showLegendKey val="0"/>
          <c:showVal val="0"/>
          <c:showCatName val="0"/>
          <c:showSerName val="0"/>
          <c:showPercent val="0"/>
          <c:showBubbleSize val="0"/>
        </c:dLbls>
        <c:marker val="1"/>
        <c:smooth val="0"/>
        <c:axId val="272998368"/>
        <c:axId val="272996688"/>
      </c:lineChart>
      <c:catAx>
        <c:axId val="272998368"/>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272996688"/>
        <c:crosses val="autoZero"/>
        <c:auto val="1"/>
        <c:lblAlgn val="ctr"/>
        <c:lblOffset val="100"/>
        <c:noMultiLvlLbl val="0"/>
      </c:catAx>
      <c:valAx>
        <c:axId val="272996688"/>
        <c:scaling>
          <c:orientation val="minMax"/>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272998368"/>
        <c:crosses val="autoZero"/>
        <c:crossBetween val="between"/>
      </c:valAx>
    </c:plotArea>
    <c:legend>
      <c:legendPos val="r"/>
      <c:legendEntry>
        <c:idx val="0"/>
        <c:delete val="1"/>
      </c:legendEntry>
      <c:layout>
        <c:manualLayout>
          <c:xMode val="edge"/>
          <c:yMode val="edge"/>
          <c:x val="0.66921822272215981"/>
          <c:y val="0.35918367346938773"/>
          <c:w val="0.32397985966039966"/>
          <c:h val="0.27755102040816326"/>
        </c:manualLayout>
      </c:layout>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89" l="0.70000000000000062" r="0.70000000000000062" t="0.750000000000000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2"/>
          <c:order val="2"/>
          <c:tx>
            <c:strRef>
              <c:f>GRAFICA!$D$29</c:f>
              <c:strCache>
                <c:ptCount val="1"/>
                <c:pt idx="0">
                  <c:v>CALIFICACION DE LA PROBABILIDAD </c:v>
                </c:pt>
              </c:strCache>
            </c:strRef>
          </c:tx>
          <c:val>
            <c:numRef>
              <c:f>GRAFICA!$D$30:$D$64</c:f>
              <c:numCache>
                <c:formatCode>0</c:formatCode>
                <c:ptCount val="35"/>
                <c:pt idx="0" formatCode="General">
                  <c:v>1</c:v>
                </c:pt>
                <c:pt idx="1">
                  <c:v>0</c:v>
                </c:pt>
                <c:pt idx="2">
                  <c:v>0</c:v>
                </c:pt>
                <c:pt idx="3">
                  <c:v>0</c:v>
                </c:pt>
              </c:numCache>
            </c:numRef>
          </c:val>
          <c:smooth val="0"/>
          <c:extLst>
            <c:ext xmlns:c16="http://schemas.microsoft.com/office/drawing/2014/chart" uri="{C3380CC4-5D6E-409C-BE32-E72D297353CC}">
              <c16:uniqueId val="{00000000-B69E-4B28-AF3F-D12E491F9FA5}"/>
            </c:ext>
          </c:extLst>
        </c:ser>
        <c:ser>
          <c:idx val="4"/>
          <c:order val="3"/>
          <c:tx>
            <c:strRef>
              <c:f>GRAFICA!$E$29</c:f>
              <c:strCache>
                <c:ptCount val="1"/>
                <c:pt idx="0">
                  <c:v>CALIFICACION DEL IMPACTO </c:v>
                </c:pt>
              </c:strCache>
            </c:strRef>
          </c:tx>
          <c:spPr>
            <a:ln w="25400" cap="flat" cmpd="sng" algn="ctr">
              <a:solidFill>
                <a:schemeClr val="accent2">
                  <a:shade val="50000"/>
                </a:schemeClr>
              </a:solidFill>
              <a:prstDash val="solid"/>
            </a:ln>
            <a:effectLst/>
          </c:spPr>
          <c:val>
            <c:numRef>
              <c:f>GRAFICA!$E$30:$E$64</c:f>
              <c:numCache>
                <c:formatCode>0</c:formatCode>
                <c:ptCount val="35"/>
                <c:pt idx="0">
                  <c:v>5</c:v>
                </c:pt>
                <c:pt idx="1">
                  <c:v>0</c:v>
                </c:pt>
                <c:pt idx="2">
                  <c:v>0</c:v>
                </c:pt>
                <c:pt idx="3">
                  <c:v>0</c:v>
                </c:pt>
              </c:numCache>
            </c:numRef>
          </c:val>
          <c:smooth val="0"/>
          <c:extLst>
            <c:ext xmlns:c16="http://schemas.microsoft.com/office/drawing/2014/chart" uri="{C3380CC4-5D6E-409C-BE32-E72D297353CC}">
              <c16:uniqueId val="{00000001-B69E-4B28-AF3F-D12E491F9FA5}"/>
            </c:ext>
          </c:extLst>
        </c:ser>
        <c:ser>
          <c:idx val="0"/>
          <c:order val="0"/>
          <c:tx>
            <c:strRef>
              <c:f>GRAFICA!$D$29</c:f>
              <c:strCache>
                <c:ptCount val="1"/>
                <c:pt idx="0">
                  <c:v>CALIFICACION DE LA PROBABILIDAD </c:v>
                </c:pt>
              </c:strCache>
            </c:strRef>
          </c:tx>
          <c:val>
            <c:numRef>
              <c:f>GRAFICA!$D$30:$D$64</c:f>
              <c:numCache>
                <c:formatCode>0</c:formatCode>
                <c:ptCount val="35"/>
                <c:pt idx="0" formatCode="General">
                  <c:v>1</c:v>
                </c:pt>
                <c:pt idx="1">
                  <c:v>0</c:v>
                </c:pt>
                <c:pt idx="2">
                  <c:v>0</c:v>
                </c:pt>
                <c:pt idx="3">
                  <c:v>0</c:v>
                </c:pt>
              </c:numCache>
            </c:numRef>
          </c:val>
          <c:smooth val="0"/>
          <c:extLst>
            <c:ext xmlns:c16="http://schemas.microsoft.com/office/drawing/2014/chart" uri="{C3380CC4-5D6E-409C-BE32-E72D297353CC}">
              <c16:uniqueId val="{00000002-B69E-4B28-AF3F-D12E491F9FA5}"/>
            </c:ext>
          </c:extLst>
        </c:ser>
        <c:ser>
          <c:idx val="3"/>
          <c:order val="1"/>
          <c:tx>
            <c:strRef>
              <c:f>GRAFICA!$E$29</c:f>
              <c:strCache>
                <c:ptCount val="1"/>
                <c:pt idx="0">
                  <c:v>CALIFICACION DEL IMPACTO </c:v>
                </c:pt>
              </c:strCache>
            </c:strRef>
          </c:tx>
          <c:spPr>
            <a:ln w="25400" cap="flat" cmpd="sng" algn="ctr">
              <a:solidFill>
                <a:schemeClr val="accent2">
                  <a:shade val="50000"/>
                </a:schemeClr>
              </a:solidFill>
              <a:prstDash val="solid"/>
            </a:ln>
            <a:effectLst/>
          </c:spPr>
          <c:marker>
            <c:spPr>
              <a:solidFill>
                <a:schemeClr val="accent2"/>
              </a:solidFill>
              <a:ln w="25400" cap="flat" cmpd="sng" algn="ctr">
                <a:solidFill>
                  <a:schemeClr val="accent2">
                    <a:shade val="50000"/>
                  </a:schemeClr>
                </a:solidFill>
                <a:prstDash val="solid"/>
              </a:ln>
              <a:effectLst/>
            </c:spPr>
          </c:marker>
          <c:val>
            <c:numRef>
              <c:f>GRAFICA!$E$30:$E$64</c:f>
              <c:numCache>
                <c:formatCode>0</c:formatCode>
                <c:ptCount val="35"/>
                <c:pt idx="0">
                  <c:v>5</c:v>
                </c:pt>
                <c:pt idx="1">
                  <c:v>0</c:v>
                </c:pt>
                <c:pt idx="2">
                  <c:v>0</c:v>
                </c:pt>
                <c:pt idx="3">
                  <c:v>0</c:v>
                </c:pt>
              </c:numCache>
            </c:numRef>
          </c:val>
          <c:smooth val="0"/>
          <c:extLst>
            <c:ext xmlns:c16="http://schemas.microsoft.com/office/drawing/2014/chart" uri="{C3380CC4-5D6E-409C-BE32-E72D297353CC}">
              <c16:uniqueId val="{00000003-B69E-4B28-AF3F-D12E491F9FA5}"/>
            </c:ext>
          </c:extLst>
        </c:ser>
        <c:dLbls>
          <c:showLegendKey val="0"/>
          <c:showVal val="0"/>
          <c:showCatName val="0"/>
          <c:showSerName val="0"/>
          <c:showPercent val="0"/>
          <c:showBubbleSize val="0"/>
        </c:dLbls>
        <c:marker val="1"/>
        <c:smooth val="0"/>
        <c:axId val="269554608"/>
        <c:axId val="269554048"/>
      </c:lineChart>
      <c:catAx>
        <c:axId val="269554608"/>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269554048"/>
        <c:crosses val="autoZero"/>
        <c:auto val="1"/>
        <c:lblAlgn val="ctr"/>
        <c:lblOffset val="100"/>
        <c:noMultiLvlLbl val="0"/>
      </c:catAx>
      <c:valAx>
        <c:axId val="269554048"/>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269554608"/>
        <c:crosses val="autoZero"/>
        <c:crossBetween val="between"/>
      </c:valAx>
    </c:plotArea>
    <c:legend>
      <c:legendPos val="r"/>
      <c:legendEntry>
        <c:idx val="0"/>
        <c:delete val="1"/>
      </c:legendEntry>
      <c:legendEntry>
        <c:idx val="1"/>
        <c:delete val="1"/>
      </c:legendEntry>
      <c:layout>
        <c:manualLayout>
          <c:xMode val="edge"/>
          <c:yMode val="edge"/>
          <c:x val="0.85904402175480454"/>
          <c:y val="0.3123900775884374"/>
          <c:w val="0.13917150114814683"/>
          <c:h val="0.64081613603686516"/>
        </c:manualLayout>
      </c:layout>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89" l="0.70000000000000062" r="0.70000000000000062" t="0.75000000000000089"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chart" Target="../charts/chart2.xml"/><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900907</xdr:colOff>
      <xdr:row>27</xdr:row>
      <xdr:rowOff>141287</xdr:rowOff>
    </xdr:from>
    <xdr:to>
      <xdr:col>3</xdr:col>
      <xdr:colOff>454025</xdr:colOff>
      <xdr:row>31</xdr:row>
      <xdr:rowOff>3159</xdr:rowOff>
    </xdr:to>
    <xdr:pic>
      <xdr:nvPicPr>
        <xdr:cNvPr id="32" name="31 Imagen">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
        <a:stretch>
          <a:fillRect/>
        </a:stretch>
      </xdr:blipFill>
      <xdr:spPr>
        <a:xfrm>
          <a:off x="1586707" y="420687"/>
          <a:ext cx="873918" cy="979472"/>
        </a:xfrm>
        <a:prstGeom prst="rect">
          <a:avLst/>
        </a:prstGeom>
      </xdr:spPr>
    </xdr:pic>
    <xdr:clientData/>
  </xdr:twoCellAnchor>
  <xdr:twoCellAnchor editAs="oneCell">
    <xdr:from>
      <xdr:col>18</xdr:col>
      <xdr:colOff>1893092</xdr:colOff>
      <xdr:row>27</xdr:row>
      <xdr:rowOff>72974</xdr:rowOff>
    </xdr:from>
    <xdr:to>
      <xdr:col>22</xdr:col>
      <xdr:colOff>714373</xdr:colOff>
      <xdr:row>31</xdr:row>
      <xdr:rowOff>141295</xdr:rowOff>
    </xdr:to>
    <xdr:pic>
      <xdr:nvPicPr>
        <xdr:cNvPr id="33" name="32 Imagen">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
        <a:stretch>
          <a:fillRect/>
        </a:stretch>
      </xdr:blipFill>
      <xdr:spPr>
        <a:xfrm>
          <a:off x="16216311" y="3704380"/>
          <a:ext cx="5941219" cy="1207920"/>
        </a:xfrm>
        <a:prstGeom prst="rect">
          <a:avLst/>
        </a:prstGeom>
      </xdr:spPr>
    </xdr:pic>
    <xdr:clientData/>
  </xdr:twoCellAnchor>
  <xdr:oneCellAnchor>
    <xdr:from>
      <xdr:col>4</xdr:col>
      <xdr:colOff>726282</xdr:colOff>
      <xdr:row>28</xdr:row>
      <xdr:rowOff>146818</xdr:rowOff>
    </xdr:from>
    <xdr:ext cx="9905120" cy="593304"/>
    <xdr:sp macro="" textlink="">
      <xdr:nvSpPr>
        <xdr:cNvPr id="28" name="27 Rectángulo">
          <a:extLst>
            <a:ext uri="{FF2B5EF4-FFF2-40B4-BE49-F238E27FC236}">
              <a16:creationId xmlns:a16="http://schemas.microsoft.com/office/drawing/2014/main" id="{00000000-0008-0000-0000-00001C000000}"/>
            </a:ext>
          </a:extLst>
        </xdr:cNvPr>
        <xdr:cNvSpPr/>
      </xdr:nvSpPr>
      <xdr:spPr>
        <a:xfrm>
          <a:off x="4053682" y="705618"/>
          <a:ext cx="9905120"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por Macroproceso</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965201</xdr:colOff>
      <xdr:row>28</xdr:row>
      <xdr:rowOff>46832</xdr:rowOff>
    </xdr:from>
    <xdr:to>
      <xdr:col>3</xdr:col>
      <xdr:colOff>518319</xdr:colOff>
      <xdr:row>30</xdr:row>
      <xdr:rowOff>329391</xdr:rowOff>
    </xdr:to>
    <xdr:pic>
      <xdr:nvPicPr>
        <xdr:cNvPr id="3" name="31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651001" y="758032"/>
          <a:ext cx="873918" cy="993759"/>
        </a:xfrm>
        <a:prstGeom prst="rect">
          <a:avLst/>
        </a:prstGeom>
      </xdr:spPr>
    </xdr:pic>
    <xdr:clientData/>
  </xdr:twoCellAnchor>
  <xdr:twoCellAnchor editAs="oneCell">
    <xdr:from>
      <xdr:col>13</xdr:col>
      <xdr:colOff>1893092</xdr:colOff>
      <xdr:row>27</xdr:row>
      <xdr:rowOff>72974</xdr:rowOff>
    </xdr:from>
    <xdr:to>
      <xdr:col>17</xdr:col>
      <xdr:colOff>1964529</xdr:colOff>
      <xdr:row>30</xdr:row>
      <xdr:rowOff>212733</xdr:rowOff>
    </xdr:to>
    <xdr:pic>
      <xdr:nvPicPr>
        <xdr:cNvPr id="4" name="32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24619742" y="72974"/>
          <a:ext cx="5945980" cy="1211321"/>
        </a:xfrm>
        <a:prstGeom prst="rect">
          <a:avLst/>
        </a:prstGeom>
      </xdr:spPr>
    </xdr:pic>
    <xdr:clientData/>
  </xdr:twoCellAnchor>
  <xdr:oneCellAnchor>
    <xdr:from>
      <xdr:col>4</xdr:col>
      <xdr:colOff>1473200</xdr:colOff>
      <xdr:row>28</xdr:row>
      <xdr:rowOff>273818</xdr:rowOff>
    </xdr:from>
    <xdr:ext cx="9905120" cy="593304"/>
    <xdr:sp macro="" textlink="">
      <xdr:nvSpPr>
        <xdr:cNvPr id="16" name="27 Rectángulo">
          <a:extLst>
            <a:ext uri="{FF2B5EF4-FFF2-40B4-BE49-F238E27FC236}">
              <a16:creationId xmlns:a16="http://schemas.microsoft.com/office/drawing/2014/main" id="{00000000-0008-0000-0100-000010000000}"/>
            </a:ext>
          </a:extLst>
        </xdr:cNvPr>
        <xdr:cNvSpPr/>
      </xdr:nvSpPr>
      <xdr:spPr>
        <a:xfrm>
          <a:off x="4800600" y="985018"/>
          <a:ext cx="9905120"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por Macroproceso</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123825</xdr:colOff>
      <xdr:row>3</xdr:row>
      <xdr:rowOff>91018</xdr:rowOff>
    </xdr:from>
    <xdr:to>
      <xdr:col>2</xdr:col>
      <xdr:colOff>635000</xdr:colOff>
      <xdr:row>6</xdr:row>
      <xdr:rowOff>116417</xdr:rowOff>
    </xdr:to>
    <xdr:pic>
      <xdr:nvPicPr>
        <xdr:cNvPr id="4" name="Picture 1" descr="logo de la universidad del quindio">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0992" y="419101"/>
          <a:ext cx="511175" cy="628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1584325</xdr:colOff>
      <xdr:row>1</xdr:row>
      <xdr:rowOff>84666</xdr:rowOff>
    </xdr:from>
    <xdr:ext cx="4352925" cy="903817"/>
    <xdr:pic>
      <xdr:nvPicPr>
        <xdr:cNvPr id="5" name="93 CuadroTexto">
          <a:extLst>
            <a:ext uri="{FF2B5EF4-FFF2-40B4-BE49-F238E27FC236}">
              <a16:creationId xmlns:a16="http://schemas.microsoft.com/office/drawing/2014/main" id="{00000000-0008-0000-0600-000005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39908" y="84666"/>
          <a:ext cx="4352925"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4</xdr:col>
      <xdr:colOff>201084</xdr:colOff>
      <xdr:row>5</xdr:row>
      <xdr:rowOff>158750</xdr:rowOff>
    </xdr:from>
    <xdr:to>
      <xdr:col>7</xdr:col>
      <xdr:colOff>476251</xdr:colOff>
      <xdr:row>7</xdr:row>
      <xdr:rowOff>169334</xdr:rowOff>
    </xdr:to>
    <xdr:sp macro="" textlink="">
      <xdr:nvSpPr>
        <xdr:cNvPr id="6" name="5 CuadroTexto">
          <a:extLst>
            <a:ext uri="{FF2B5EF4-FFF2-40B4-BE49-F238E27FC236}">
              <a16:creationId xmlns:a16="http://schemas.microsoft.com/office/drawing/2014/main" id="{00000000-0008-0000-0600-000006000000}"/>
            </a:ext>
          </a:extLst>
        </xdr:cNvPr>
        <xdr:cNvSpPr txBox="1"/>
      </xdr:nvSpPr>
      <xdr:spPr>
        <a:xfrm>
          <a:off x="2857501" y="889000"/>
          <a:ext cx="4201583" cy="402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oneCellAnchor>
    <xdr:from>
      <xdr:col>33</xdr:col>
      <xdr:colOff>133782</xdr:colOff>
      <xdr:row>27</xdr:row>
      <xdr:rowOff>1825872</xdr:rowOff>
    </xdr:from>
    <xdr:ext cx="1039541" cy="1015938"/>
    <xdr:pic>
      <xdr:nvPicPr>
        <xdr:cNvPr id="54" name="127 Imagen" descr="C:\Users\kentarus\AppData\Local\Microsoft\Windows\Temporary Internet Files\Content.IE5\1E4DPS0J\MC900197875[1].wmf">
          <a:extLst>
            <a:ext uri="{FF2B5EF4-FFF2-40B4-BE49-F238E27FC236}">
              <a16:creationId xmlns:a16="http://schemas.microsoft.com/office/drawing/2014/main" id="{00000000-0008-0000-0600-00003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387579">
          <a:off x="16940115" y="3688539"/>
          <a:ext cx="1039541" cy="1015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21167</xdr:colOff>
      <xdr:row>26</xdr:row>
      <xdr:rowOff>97368</xdr:rowOff>
    </xdr:from>
    <xdr:to>
      <xdr:col>22</xdr:col>
      <xdr:colOff>444499</xdr:colOff>
      <xdr:row>27</xdr:row>
      <xdr:rowOff>2349500</xdr:rowOff>
    </xdr:to>
    <xdr:graphicFrame macro="">
      <xdr:nvGraphicFramePr>
        <xdr:cNvPr id="55" name="54 Gráfico">
          <a:extLst>
            <a:ext uri="{FF2B5EF4-FFF2-40B4-BE49-F238E27FC236}">
              <a16:creationId xmlns:a16="http://schemas.microsoft.com/office/drawing/2014/main" id="{00000000-0008-0000-06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84667</xdr:colOff>
      <xdr:row>27</xdr:row>
      <xdr:rowOff>2476500</xdr:rowOff>
    </xdr:from>
    <xdr:to>
      <xdr:col>22</xdr:col>
      <xdr:colOff>486834</xdr:colOff>
      <xdr:row>27</xdr:row>
      <xdr:rowOff>4919132</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18</xdr:col>
      <xdr:colOff>899583</xdr:colOff>
      <xdr:row>27</xdr:row>
      <xdr:rowOff>76226</xdr:rowOff>
    </xdr:from>
    <xdr:ext cx="3685076" cy="593239"/>
    <xdr:sp macro="" textlink="">
      <xdr:nvSpPr>
        <xdr:cNvPr id="7" name="6 Rectángulo">
          <a:extLst>
            <a:ext uri="{FF2B5EF4-FFF2-40B4-BE49-F238E27FC236}">
              <a16:creationId xmlns:a16="http://schemas.microsoft.com/office/drawing/2014/main" id="{00000000-0008-0000-0600-000007000000}"/>
            </a:ext>
          </a:extLst>
        </xdr:cNvPr>
        <xdr:cNvSpPr/>
      </xdr:nvSpPr>
      <xdr:spPr>
        <a:xfrm>
          <a:off x="12636500" y="1938893"/>
          <a:ext cx="3685076" cy="593239"/>
        </a:xfrm>
        <a:prstGeom prst="rect">
          <a:avLst/>
        </a:prstGeom>
        <a:solidFill>
          <a:schemeClr val="accent3">
            <a:lumMod val="60000"/>
            <a:lumOff val="40000"/>
          </a:schemeClr>
        </a:solidFill>
      </xdr:spPr>
      <xdr:txBody>
        <a:bodyPr wrap="square" lIns="91440" tIns="45720" rIns="91440" bIns="45720">
          <a:spAutoFit/>
        </a:bodyPr>
        <a:lstStyle/>
        <a:p>
          <a:pPr algn="ctr"/>
          <a:r>
            <a:rPr lang="es-ES" sz="16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Gráfico valor del Riesgo</a:t>
          </a:r>
          <a:r>
            <a:rPr lang="es-ES" sz="16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 probabilidad x Impacto</a:t>
          </a:r>
          <a:endParaRPr lang="es-ES" sz="16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4.xml><?xml version="1.0" encoding="utf-8"?>
<c:userShapes xmlns:c="http://schemas.openxmlformats.org/drawingml/2006/chart">
  <cdr:relSizeAnchor xmlns:cdr="http://schemas.openxmlformats.org/drawingml/2006/chartDrawing">
    <cdr:from>
      <cdr:x>0.8664</cdr:x>
      <cdr:y>0.08232</cdr:y>
    </cdr:from>
    <cdr:to>
      <cdr:x>0.99791</cdr:x>
      <cdr:y>0.35086</cdr:y>
    </cdr:to>
    <cdr:sp macro="" textlink="">
      <cdr:nvSpPr>
        <cdr:cNvPr id="2" name="6 Rectángulo"/>
        <cdr:cNvSpPr/>
      </cdr:nvSpPr>
      <cdr:spPr>
        <a:xfrm xmlns:a="http://schemas.openxmlformats.org/drawingml/2006/main">
          <a:off x="13589000" y="201083"/>
          <a:ext cx="2062670" cy="655949"/>
        </a:xfrm>
        <a:prstGeom xmlns:a="http://schemas.openxmlformats.org/drawingml/2006/main" prst="rect">
          <a:avLst/>
        </a:prstGeom>
        <a:solidFill xmlns:a="http://schemas.openxmlformats.org/drawingml/2006/main">
          <a:schemeClr val="accent3">
            <a:lumMod val="60000"/>
            <a:lumOff val="40000"/>
          </a:schemeClr>
        </a:solidFill>
      </cdr:spPr>
      <cdr:txBody>
        <a:bodyPr xmlns:a="http://schemas.openxmlformats.org/drawingml/2006/main" wrap="square" lIns="91440" tIns="45720" rIns="91440" bIns="45720">
          <a:sp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ES" sz="1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Gráfico comportamiento probabilidad e impacto del  Riesgo</a:t>
          </a:r>
          <a:r>
            <a:rPr lang="es-ES" sz="1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a:t>
          </a:r>
          <a:endParaRPr lang="es-ES" sz="1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G%20102-690_2018\690.09_riesgos\riesgos_oportunidades_Docencia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_RIESGOS "/>
      <sheetName val="OPORTUNIDADES"/>
      <sheetName val="Evaluación_oportunidad "/>
      <sheetName val="Tipo_impacto_riesgos"/>
      <sheetName val="Evaluación del impacto"/>
      <sheetName val="Evaluación_Respuesta."/>
      <sheetName val="GRAFICA"/>
    </sheetNames>
    <sheetDataSet>
      <sheetData sheetId="0">
        <row r="39">
          <cell r="C39">
            <v>40680</v>
          </cell>
          <cell r="K39" t="str">
            <v>Desarrollo inadecuado de los procesos curriculares y pedagógicos</v>
          </cell>
        </row>
        <row r="40">
          <cell r="C40">
            <v>40680</v>
          </cell>
          <cell r="K40">
            <v>40680</v>
          </cell>
        </row>
        <row r="41">
          <cell r="C41">
            <v>40680</v>
          </cell>
          <cell r="K41">
            <v>40680</v>
          </cell>
        </row>
        <row r="42">
          <cell r="C42">
            <v>40680</v>
          </cell>
          <cell r="K42">
            <v>40680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U66"/>
  <sheetViews>
    <sheetView tabSelected="1" topLeftCell="K39" zoomScaleNormal="100" workbookViewId="0">
      <selection activeCell="K39" sqref="K39:K42"/>
    </sheetView>
  </sheetViews>
  <sheetFormatPr baseColWidth="10" defaultColWidth="0" defaultRowHeight="13.5" customHeight="1" x14ac:dyDescent="0.25"/>
  <cols>
    <col min="1" max="1" width="3.85546875" style="26" customWidth="1"/>
    <col min="2" max="2" width="6.140625" customWidth="1"/>
    <col min="3" max="3" width="19.28515625" customWidth="1"/>
    <col min="4" max="4" width="19.28515625" style="3" customWidth="1"/>
    <col min="5" max="5" width="20.7109375" customWidth="1"/>
    <col min="6" max="6" width="48" style="2" customWidth="1"/>
    <col min="7" max="7" width="33" style="3" customWidth="1"/>
    <col min="8" max="8" width="29.7109375" customWidth="1"/>
    <col min="9" max="9" width="29.42578125" customWidth="1"/>
    <col min="10" max="10" width="18.7109375" customWidth="1"/>
    <col min="11" max="11" width="26.5703125" customWidth="1"/>
    <col min="12" max="12" width="17.85546875" customWidth="1"/>
    <col min="13" max="13" width="42.42578125" customWidth="1"/>
    <col min="14" max="14" width="39.85546875" customWidth="1"/>
    <col min="15" max="15" width="41.85546875" style="3" customWidth="1"/>
    <col min="16" max="16" width="21.7109375" style="3" customWidth="1"/>
    <col min="17" max="17" width="10" customWidth="1"/>
    <col min="18" max="18" width="23.5703125" customWidth="1"/>
    <col min="19" max="19" width="50.5703125" style="2" customWidth="1"/>
    <col min="20" max="20" width="18.7109375" customWidth="1"/>
    <col min="21" max="21" width="10" customWidth="1"/>
    <col min="22" max="22" width="27.5703125" customWidth="1"/>
    <col min="23" max="23" width="43.28515625" customWidth="1"/>
    <col min="24" max="24" width="13.7109375" customWidth="1"/>
    <col min="25" max="25" width="19.28515625" customWidth="1"/>
    <col min="26" max="26" width="24.28515625" style="3" customWidth="1"/>
    <col min="27" max="27" width="19.28515625" style="3" customWidth="1"/>
    <col min="28" max="28" width="38.42578125" customWidth="1"/>
    <col min="29" max="29" width="7" style="3" hidden="1" customWidth="1"/>
    <col min="30" max="30" width="11.28515625" style="3" hidden="1" customWidth="1"/>
    <col min="31" max="31" width="94.7109375" customWidth="1"/>
    <col min="32" max="32" width="15.42578125" customWidth="1"/>
    <col min="33" max="33" width="10.42578125" style="3" customWidth="1"/>
    <col min="34" max="34" width="17.42578125" style="3" customWidth="1"/>
    <col min="35" max="35" width="10.42578125" style="3" customWidth="1"/>
    <col min="36" max="36" width="14.7109375" style="3" customWidth="1"/>
    <col min="37" max="39" width="10.42578125" style="3" customWidth="1"/>
    <col min="40" max="40" width="16" style="3" customWidth="1"/>
    <col min="41" max="41" width="10.42578125" style="3" customWidth="1"/>
    <col min="42" max="42" width="17.42578125" style="3" customWidth="1"/>
    <col min="43" max="43" width="10.42578125" style="3" customWidth="1"/>
    <col min="44" max="44" width="16" style="3" customWidth="1"/>
    <col min="45" max="45" width="12.140625" customWidth="1"/>
    <col min="46" max="46" width="25.5703125" style="3" customWidth="1"/>
    <col min="47" max="47" width="24.28515625" customWidth="1"/>
    <col min="48" max="48" width="24.28515625" style="3" customWidth="1"/>
    <col min="49" max="49" width="20" customWidth="1"/>
    <col min="50" max="50" width="23.5703125" customWidth="1"/>
    <col min="51" max="51" width="16.28515625" customWidth="1"/>
    <col min="52" max="52" width="17.140625" customWidth="1"/>
    <col min="53" max="53" width="20.5703125" customWidth="1"/>
    <col min="54" max="54" width="22.5703125" customWidth="1"/>
    <col min="55" max="55" width="13.7109375" customWidth="1"/>
    <col min="56" max="56" width="18" customWidth="1"/>
    <col min="57" max="58" width="11.5703125" customWidth="1"/>
    <col min="59" max="59" width="9.28515625" hidden="1" customWidth="1"/>
    <col min="60" max="60" width="10.28515625" hidden="1" customWidth="1"/>
    <col min="61" max="61" width="38" customWidth="1"/>
    <col min="62" max="62" width="38" style="3" customWidth="1"/>
    <col min="63" max="63" width="11.5703125" customWidth="1"/>
    <col min="64" max="64" width="19.42578125" customWidth="1"/>
    <col min="65" max="65" width="11.5703125" customWidth="1"/>
    <col min="66" max="66" width="15.85546875" customWidth="1"/>
    <col min="67" max="67" width="39.85546875" customWidth="1"/>
    <col min="68" max="68" width="28.42578125" customWidth="1"/>
    <col min="69" max="69" width="33.28515625" customWidth="1"/>
    <col min="70" max="70" width="30" customWidth="1"/>
    <col min="71" max="71" width="42.7109375" customWidth="1"/>
    <col min="72" max="72" width="85.140625" customWidth="1"/>
    <col min="73" max="73" width="11.5703125" style="26" customWidth="1"/>
    <col min="74" max="16384" width="11.5703125" hidden="1"/>
  </cols>
  <sheetData>
    <row r="1" spans="1:73" s="2" customFormat="1" ht="22.5" hidden="1" customHeight="1" x14ac:dyDescent="0.25">
      <c r="A1" s="26"/>
      <c r="D1" s="3"/>
      <c r="G1" s="3"/>
      <c r="H1" s="26" t="s">
        <v>105</v>
      </c>
      <c r="K1" s="2" t="s">
        <v>114</v>
      </c>
      <c r="O1" s="3"/>
      <c r="P1" s="3"/>
      <c r="Q1" s="2">
        <v>1</v>
      </c>
      <c r="R1" s="2" t="s">
        <v>27</v>
      </c>
      <c r="S1" s="2" t="s">
        <v>32</v>
      </c>
      <c r="T1" s="2" t="s">
        <v>39</v>
      </c>
      <c r="W1" s="2">
        <v>1</v>
      </c>
      <c r="X1" s="2" t="s">
        <v>42</v>
      </c>
      <c r="Y1" s="2" t="s">
        <v>47</v>
      </c>
      <c r="Z1" s="3"/>
      <c r="AA1" s="3"/>
      <c r="AC1" s="3"/>
      <c r="AD1" s="3"/>
      <c r="AG1" s="3"/>
      <c r="AH1" s="3"/>
      <c r="AI1" s="3"/>
      <c r="AJ1" s="3"/>
      <c r="AK1" s="3"/>
      <c r="AL1" s="3"/>
      <c r="AM1" s="3"/>
      <c r="AN1" s="3"/>
      <c r="AO1" s="3"/>
      <c r="AP1" s="3"/>
      <c r="AQ1" s="3"/>
      <c r="AR1" s="3"/>
      <c r="AT1" s="2" t="s">
        <v>54</v>
      </c>
      <c r="AV1" s="3"/>
      <c r="AY1" s="3" t="s">
        <v>42</v>
      </c>
      <c r="AZ1" s="3" t="s">
        <v>43</v>
      </c>
      <c r="BA1" s="3" t="s">
        <v>44</v>
      </c>
      <c r="BB1" s="3" t="s">
        <v>45</v>
      </c>
      <c r="BC1" s="3" t="s">
        <v>46</v>
      </c>
      <c r="BJ1" s="3"/>
      <c r="BU1" s="26"/>
    </row>
    <row r="2" spans="1:73" s="2" customFormat="1" ht="22.5" hidden="1" customHeight="1" x14ac:dyDescent="0.25">
      <c r="A2" s="26"/>
      <c r="C2" s="59" t="s">
        <v>128</v>
      </c>
      <c r="D2" s="59"/>
      <c r="E2" s="59" t="s">
        <v>116</v>
      </c>
      <c r="G2" s="3"/>
      <c r="H2" s="26" t="s">
        <v>106</v>
      </c>
      <c r="K2" s="2" t="s">
        <v>110</v>
      </c>
      <c r="O2" s="3"/>
      <c r="P2" s="3"/>
      <c r="Q2" s="2">
        <v>2</v>
      </c>
      <c r="R2" s="2" t="s">
        <v>28</v>
      </c>
      <c r="S2" s="2" t="s">
        <v>33</v>
      </c>
      <c r="T2" s="2" t="s">
        <v>40</v>
      </c>
      <c r="W2" s="2">
        <v>2</v>
      </c>
      <c r="X2" s="2" t="s">
        <v>43</v>
      </c>
      <c r="Y2" s="2" t="s">
        <v>48</v>
      </c>
      <c r="Z2" s="3"/>
      <c r="AA2" s="3"/>
      <c r="AC2" s="3"/>
      <c r="AD2" s="3"/>
      <c r="AG2" s="3"/>
      <c r="AH2" s="3"/>
      <c r="AI2" s="3"/>
      <c r="AJ2" s="3"/>
      <c r="AK2" s="3"/>
      <c r="AL2" s="3"/>
      <c r="AM2" s="3"/>
      <c r="AN2" s="3"/>
      <c r="AO2" s="3"/>
      <c r="AP2" s="3"/>
      <c r="AQ2" s="3"/>
      <c r="AR2" s="3"/>
      <c r="AT2" s="2" t="s">
        <v>55</v>
      </c>
      <c r="AV2" s="3"/>
      <c r="AX2" s="3" t="s">
        <v>27</v>
      </c>
      <c r="AY2" s="21" t="s">
        <v>87</v>
      </c>
      <c r="AZ2" s="21" t="s">
        <v>87</v>
      </c>
      <c r="BA2" s="22" t="s">
        <v>88</v>
      </c>
      <c r="BB2" s="23" t="s">
        <v>89</v>
      </c>
      <c r="BC2" s="23" t="s">
        <v>89</v>
      </c>
      <c r="BD2" s="19"/>
      <c r="BJ2" s="3"/>
      <c r="BU2" s="26"/>
    </row>
    <row r="3" spans="1:73" s="2" customFormat="1" ht="22.5" hidden="1" customHeight="1" x14ac:dyDescent="0.25">
      <c r="A3" s="26"/>
      <c r="C3" s="59" t="s">
        <v>129</v>
      </c>
      <c r="D3" s="59"/>
      <c r="E3" s="59" t="s">
        <v>117</v>
      </c>
      <c r="G3" s="3"/>
      <c r="H3" s="26" t="s">
        <v>107</v>
      </c>
      <c r="K3" s="2" t="s">
        <v>111</v>
      </c>
      <c r="O3" s="3"/>
      <c r="P3" s="3"/>
      <c r="Q3" s="2">
        <v>3</v>
      </c>
      <c r="R3" s="2" t="s">
        <v>29</v>
      </c>
      <c r="S3" s="2" t="s">
        <v>34</v>
      </c>
      <c r="T3" s="2" t="s">
        <v>41</v>
      </c>
      <c r="W3" s="2">
        <v>3</v>
      </c>
      <c r="X3" s="2" t="s">
        <v>44</v>
      </c>
      <c r="Y3" s="2" t="s">
        <v>49</v>
      </c>
      <c r="Z3" s="3"/>
      <c r="AA3" s="3"/>
      <c r="AC3" s="3"/>
      <c r="AD3" s="3"/>
      <c r="AG3" s="3"/>
      <c r="AH3" s="3"/>
      <c r="AI3" s="3"/>
      <c r="AJ3" s="3"/>
      <c r="AK3" s="3"/>
      <c r="AL3" s="3"/>
      <c r="AM3" s="3"/>
      <c r="AN3" s="3"/>
      <c r="AO3" s="3"/>
      <c r="AP3" s="3"/>
      <c r="AQ3" s="3"/>
      <c r="AR3" s="3"/>
      <c r="AT3" s="2" t="s">
        <v>56</v>
      </c>
      <c r="AV3" s="3"/>
      <c r="AX3" s="3" t="s">
        <v>28</v>
      </c>
      <c r="AY3" s="21" t="s">
        <v>87</v>
      </c>
      <c r="AZ3" s="21" t="s">
        <v>87</v>
      </c>
      <c r="BA3" s="22" t="s">
        <v>88</v>
      </c>
      <c r="BB3" s="23" t="s">
        <v>89</v>
      </c>
      <c r="BC3" s="24" t="s">
        <v>90</v>
      </c>
      <c r="BD3" s="19"/>
      <c r="BJ3" s="3"/>
      <c r="BU3" s="26"/>
    </row>
    <row r="4" spans="1:73" s="2" customFormat="1" ht="22.5" hidden="1" customHeight="1" x14ac:dyDescent="0.25">
      <c r="A4" s="26"/>
      <c r="C4" s="59" t="s">
        <v>130</v>
      </c>
      <c r="D4" s="59"/>
      <c r="E4" s="59" t="s">
        <v>118</v>
      </c>
      <c r="G4" s="3"/>
      <c r="H4" s="26" t="s">
        <v>108</v>
      </c>
      <c r="K4" s="2" t="s">
        <v>112</v>
      </c>
      <c r="O4" s="3"/>
      <c r="P4" s="3"/>
      <c r="Q4" s="2">
        <v>4</v>
      </c>
      <c r="R4" s="2" t="s">
        <v>30</v>
      </c>
      <c r="S4" s="2" t="s">
        <v>35</v>
      </c>
      <c r="T4" s="2" t="s">
        <v>37</v>
      </c>
      <c r="W4" s="2">
        <v>4</v>
      </c>
      <c r="X4" s="2" t="s">
        <v>45</v>
      </c>
      <c r="Y4" s="2" t="s">
        <v>50</v>
      </c>
      <c r="Z4" s="3"/>
      <c r="AA4" s="3"/>
      <c r="AC4" s="3"/>
      <c r="AD4" s="3"/>
      <c r="AG4" s="3"/>
      <c r="AH4" s="3"/>
      <c r="AI4" s="3"/>
      <c r="AJ4" s="3"/>
      <c r="AK4" s="3"/>
      <c r="AL4" s="3"/>
      <c r="AM4" s="3"/>
      <c r="AN4" s="3"/>
      <c r="AO4" s="3"/>
      <c r="AP4" s="3"/>
      <c r="AQ4" s="3"/>
      <c r="AR4" s="3"/>
      <c r="AT4" s="2" t="s">
        <v>57</v>
      </c>
      <c r="AV4" s="3"/>
      <c r="AX4" s="3" t="s">
        <v>29</v>
      </c>
      <c r="AY4" s="21" t="s">
        <v>87</v>
      </c>
      <c r="AZ4" s="22" t="s">
        <v>88</v>
      </c>
      <c r="BA4" s="23" t="s">
        <v>89</v>
      </c>
      <c r="BB4" s="24" t="s">
        <v>90</v>
      </c>
      <c r="BC4" s="24" t="s">
        <v>90</v>
      </c>
      <c r="BD4" s="19"/>
      <c r="BJ4" s="3"/>
      <c r="BU4" s="26"/>
    </row>
    <row r="5" spans="1:73" s="2" customFormat="1" ht="22.5" hidden="1" customHeight="1" x14ac:dyDescent="0.25">
      <c r="A5" s="26"/>
      <c r="C5" s="60" t="s">
        <v>131</v>
      </c>
      <c r="D5" s="60"/>
      <c r="E5" s="59" t="s">
        <v>119</v>
      </c>
      <c r="G5" s="3"/>
      <c r="H5" s="26" t="s">
        <v>109</v>
      </c>
      <c r="K5" s="2" t="s">
        <v>113</v>
      </c>
      <c r="O5" s="3"/>
      <c r="P5" s="3"/>
      <c r="Q5" s="2">
        <v>5</v>
      </c>
      <c r="R5" s="2" t="s">
        <v>31</v>
      </c>
      <c r="S5" s="2" t="s">
        <v>36</v>
      </c>
      <c r="T5" s="2" t="s">
        <v>38</v>
      </c>
      <c r="W5" s="2">
        <v>5</v>
      </c>
      <c r="X5" s="2" t="s">
        <v>46</v>
      </c>
      <c r="Y5" s="2" t="s">
        <v>51</v>
      </c>
      <c r="Z5" s="3"/>
      <c r="AA5" s="3"/>
      <c r="AC5" s="3"/>
      <c r="AD5" s="3"/>
      <c r="AG5" s="3"/>
      <c r="AH5" s="3"/>
      <c r="AI5" s="3"/>
      <c r="AJ5" s="3"/>
      <c r="AK5" s="3"/>
      <c r="AL5" s="3"/>
      <c r="AM5" s="3"/>
      <c r="AN5" s="3"/>
      <c r="AO5" s="3"/>
      <c r="AP5" s="3"/>
      <c r="AQ5" s="3"/>
      <c r="AR5" s="3"/>
      <c r="AV5" s="3"/>
      <c r="AX5" s="3" t="s">
        <v>30</v>
      </c>
      <c r="AY5" s="22" t="s">
        <v>88</v>
      </c>
      <c r="AZ5" s="23" t="s">
        <v>89</v>
      </c>
      <c r="BA5" s="23" t="s">
        <v>89</v>
      </c>
      <c r="BB5" s="24" t="s">
        <v>90</v>
      </c>
      <c r="BC5" s="24" t="s">
        <v>90</v>
      </c>
      <c r="BD5" s="19"/>
      <c r="BJ5" s="3"/>
      <c r="BU5" s="26"/>
    </row>
    <row r="6" spans="1:73" s="3" customFormat="1" ht="22.5" hidden="1" customHeight="1" x14ac:dyDescent="0.25">
      <c r="A6" s="26"/>
      <c r="C6" s="60" t="s">
        <v>132</v>
      </c>
      <c r="D6" s="60"/>
      <c r="E6" s="59" t="s">
        <v>120</v>
      </c>
      <c r="K6" s="3" t="s">
        <v>115</v>
      </c>
      <c r="AX6" s="3" t="s">
        <v>31</v>
      </c>
      <c r="AY6" s="23" t="s">
        <v>89</v>
      </c>
      <c r="AZ6" s="23" t="s">
        <v>89</v>
      </c>
      <c r="BA6" s="24" t="s">
        <v>90</v>
      </c>
      <c r="BB6" s="24" t="s">
        <v>90</v>
      </c>
      <c r="BC6" s="24" t="s">
        <v>90</v>
      </c>
      <c r="BD6" s="19"/>
      <c r="BU6" s="26"/>
    </row>
    <row r="7" spans="1:73" s="3" customFormat="1" ht="22.5" hidden="1" customHeight="1" x14ac:dyDescent="0.25">
      <c r="A7" s="26"/>
      <c r="C7" s="60" t="s">
        <v>133</v>
      </c>
      <c r="D7" s="60"/>
      <c r="E7" s="59" t="s">
        <v>121</v>
      </c>
      <c r="K7" s="3" t="s">
        <v>330</v>
      </c>
      <c r="X7" s="441" t="s">
        <v>54</v>
      </c>
      <c r="Y7" s="3">
        <v>1</v>
      </c>
      <c r="AA7" s="3" t="s">
        <v>173</v>
      </c>
      <c r="AY7" s="23"/>
      <c r="AZ7" s="23"/>
      <c r="BA7" s="24"/>
      <c r="BB7" s="24"/>
      <c r="BC7" s="24"/>
      <c r="BD7" s="19"/>
      <c r="BU7" s="26"/>
    </row>
    <row r="8" spans="1:73" s="3" customFormat="1" ht="22.5" hidden="1" customHeight="1" x14ac:dyDescent="0.25">
      <c r="A8" s="26"/>
      <c r="C8" s="59" t="s">
        <v>134</v>
      </c>
      <c r="D8" s="59"/>
      <c r="E8" s="59" t="s">
        <v>122</v>
      </c>
      <c r="X8" s="441"/>
      <c r="Y8" s="3">
        <v>2</v>
      </c>
      <c r="AA8" s="3" t="s">
        <v>174</v>
      </c>
      <c r="AY8" s="23"/>
      <c r="AZ8" s="23"/>
      <c r="BA8" s="24"/>
      <c r="BB8" s="24"/>
      <c r="BC8" s="24"/>
      <c r="BD8" s="19"/>
      <c r="BU8" s="26"/>
    </row>
    <row r="9" spans="1:73" s="3" customFormat="1" ht="22.5" hidden="1" customHeight="1" x14ac:dyDescent="0.25">
      <c r="A9" s="26"/>
      <c r="C9" s="59" t="s">
        <v>135</v>
      </c>
      <c r="D9" s="59"/>
      <c r="E9" s="59" t="s">
        <v>123</v>
      </c>
      <c r="X9" s="441"/>
      <c r="Y9" s="3">
        <v>3</v>
      </c>
      <c r="AA9" s="3" t="s">
        <v>175</v>
      </c>
      <c r="AE9" s="3" t="s">
        <v>93</v>
      </c>
      <c r="AF9" s="3">
        <v>15</v>
      </c>
      <c r="AT9" s="3" t="s">
        <v>98</v>
      </c>
      <c r="AU9" s="3">
        <v>0</v>
      </c>
      <c r="AW9" s="3">
        <v>0</v>
      </c>
      <c r="AY9" s="23"/>
      <c r="AZ9" s="23"/>
      <c r="BA9" s="24"/>
      <c r="BB9" s="24"/>
      <c r="BC9" s="24"/>
      <c r="BD9" s="19"/>
      <c r="BU9" s="26"/>
    </row>
    <row r="10" spans="1:73" s="3" customFormat="1" ht="22.5" hidden="1" customHeight="1" x14ac:dyDescent="0.25">
      <c r="A10" s="26"/>
      <c r="C10" s="59" t="s">
        <v>136</v>
      </c>
      <c r="D10" s="59"/>
      <c r="E10" s="59" t="s">
        <v>124</v>
      </c>
      <c r="X10" s="441"/>
      <c r="Y10" s="3">
        <v>4</v>
      </c>
      <c r="AA10" s="3" t="s">
        <v>176</v>
      </c>
      <c r="AE10" s="3" t="s">
        <v>94</v>
      </c>
      <c r="AF10" s="3">
        <v>15</v>
      </c>
      <c r="AT10" s="3" t="s">
        <v>99</v>
      </c>
      <c r="AU10" s="3">
        <v>1</v>
      </c>
      <c r="AW10" s="3">
        <v>1</v>
      </c>
      <c r="AY10" s="23"/>
      <c r="AZ10" s="23"/>
      <c r="BA10" s="24"/>
      <c r="BB10" s="24"/>
      <c r="BC10" s="24"/>
      <c r="BD10" s="19"/>
      <c r="BU10" s="26"/>
    </row>
    <row r="11" spans="1:73" s="3" customFormat="1" ht="22.5" hidden="1" customHeight="1" x14ac:dyDescent="0.25">
      <c r="A11" s="26"/>
      <c r="C11" s="59" t="s">
        <v>137</v>
      </c>
      <c r="D11" s="59"/>
      <c r="E11" s="59" t="s">
        <v>125</v>
      </c>
      <c r="X11" s="441"/>
      <c r="Y11" s="3">
        <v>5</v>
      </c>
      <c r="AA11" s="3" t="s">
        <v>177</v>
      </c>
      <c r="AE11" s="3" t="s">
        <v>95</v>
      </c>
      <c r="AF11" s="3">
        <v>30</v>
      </c>
      <c r="AT11" s="3" t="s">
        <v>100</v>
      </c>
      <c r="AU11" s="3">
        <v>2</v>
      </c>
      <c r="AW11" s="3">
        <v>2</v>
      </c>
      <c r="AY11" s="23"/>
      <c r="AZ11" s="23"/>
      <c r="BA11" s="24"/>
      <c r="BB11" s="24"/>
      <c r="BC11" s="24"/>
      <c r="BD11" s="19"/>
      <c r="BU11" s="26"/>
    </row>
    <row r="12" spans="1:73" s="3" customFormat="1" ht="22.5" hidden="1" customHeight="1" x14ac:dyDescent="0.25">
      <c r="A12" s="26"/>
      <c r="C12" s="59" t="s">
        <v>138</v>
      </c>
      <c r="D12" s="59"/>
      <c r="E12" s="59" t="s">
        <v>126</v>
      </c>
      <c r="X12" s="441" t="s">
        <v>55</v>
      </c>
      <c r="Y12" s="3">
        <v>1</v>
      </c>
      <c r="AA12" s="3" t="s">
        <v>178</v>
      </c>
      <c r="AE12" s="3" t="s">
        <v>96</v>
      </c>
      <c r="AF12" s="3">
        <v>15</v>
      </c>
      <c r="AY12" s="23"/>
      <c r="AZ12" s="23"/>
      <c r="BA12" s="24"/>
      <c r="BB12" s="24"/>
      <c r="BC12" s="24"/>
      <c r="BD12" s="19"/>
      <c r="BI12" s="3" t="s">
        <v>260</v>
      </c>
      <c r="BU12" s="26"/>
    </row>
    <row r="13" spans="1:73" s="3" customFormat="1" ht="22.5" hidden="1" customHeight="1" thickBot="1" x14ac:dyDescent="0.3">
      <c r="A13" s="26"/>
      <c r="C13" s="59" t="s">
        <v>139</v>
      </c>
      <c r="D13" s="59"/>
      <c r="E13" s="59" t="s">
        <v>127</v>
      </c>
      <c r="X13" s="441"/>
      <c r="Y13" s="3">
        <v>2</v>
      </c>
      <c r="AA13" s="3" t="s">
        <v>179</v>
      </c>
      <c r="AE13" s="3" t="s">
        <v>97</v>
      </c>
      <c r="AF13" s="3">
        <v>25</v>
      </c>
      <c r="AY13" s="19"/>
      <c r="AZ13" s="19"/>
      <c r="BA13" s="19"/>
      <c r="BB13" s="19"/>
      <c r="BC13" s="19"/>
      <c r="BD13" s="19"/>
      <c r="BI13" s="3" t="s">
        <v>259</v>
      </c>
      <c r="BU13" s="26"/>
    </row>
    <row r="14" spans="1:73" s="3" customFormat="1" ht="22.5" hidden="1" customHeight="1" thickBot="1" x14ac:dyDescent="0.3">
      <c r="A14" s="26"/>
      <c r="C14" s="59" t="s">
        <v>140</v>
      </c>
      <c r="D14" s="59"/>
      <c r="E14" s="28"/>
      <c r="V14" s="3" t="s">
        <v>230</v>
      </c>
      <c r="X14" s="441"/>
      <c r="Y14" s="3">
        <v>3</v>
      </c>
      <c r="AA14" s="3" t="s">
        <v>180</v>
      </c>
      <c r="AY14" s="19"/>
      <c r="AZ14" s="19"/>
      <c r="BA14" s="19"/>
      <c r="BB14" s="19"/>
      <c r="BC14" s="19"/>
      <c r="BD14" s="19"/>
      <c r="BU14" s="26"/>
    </row>
    <row r="15" spans="1:73" s="3" customFormat="1" ht="22.5" hidden="1" customHeight="1" x14ac:dyDescent="0.25">
      <c r="A15" s="26"/>
      <c r="C15" s="59" t="s">
        <v>141</v>
      </c>
      <c r="D15" s="59"/>
      <c r="P15" s="152" t="s">
        <v>233</v>
      </c>
      <c r="V15" s="3" t="s">
        <v>231</v>
      </c>
      <c r="X15" s="441"/>
      <c r="Y15" s="3">
        <v>4</v>
      </c>
      <c r="AA15" s="3" t="s">
        <v>181</v>
      </c>
      <c r="AF15" s="3">
        <v>0</v>
      </c>
      <c r="AG15" s="3">
        <v>0</v>
      </c>
      <c r="AH15" s="3">
        <v>0</v>
      </c>
      <c r="AI15" s="3">
        <v>0</v>
      </c>
      <c r="AJ15" s="3">
        <v>0</v>
      </c>
      <c r="AK15" s="3">
        <v>0</v>
      </c>
      <c r="AN15" s="3">
        <v>0</v>
      </c>
      <c r="BU15" s="26"/>
    </row>
    <row r="16" spans="1:73" s="3" customFormat="1" ht="22.5" hidden="1" customHeight="1" x14ac:dyDescent="0.25">
      <c r="A16" s="26"/>
      <c r="C16" s="59" t="s">
        <v>142</v>
      </c>
      <c r="D16" s="59"/>
      <c r="P16" s="152" t="s">
        <v>234</v>
      </c>
      <c r="X16" s="441"/>
      <c r="Y16" s="3">
        <v>5</v>
      </c>
      <c r="AA16" s="3" t="s">
        <v>182</v>
      </c>
      <c r="AF16" s="3">
        <v>15</v>
      </c>
      <c r="AG16" s="3">
        <v>15</v>
      </c>
      <c r="AH16" s="3">
        <v>30</v>
      </c>
      <c r="AI16" s="3">
        <v>15</v>
      </c>
      <c r="AJ16" s="3">
        <v>15</v>
      </c>
      <c r="AK16" s="3">
        <v>10</v>
      </c>
      <c r="AN16" s="3">
        <v>25</v>
      </c>
      <c r="BU16" s="26"/>
    </row>
    <row r="17" spans="1:73" s="3" customFormat="1" ht="22.5" hidden="1" customHeight="1" x14ac:dyDescent="0.25">
      <c r="A17" s="26"/>
      <c r="C17" s="59" t="s">
        <v>143</v>
      </c>
      <c r="D17" s="59"/>
      <c r="X17" s="441" t="s">
        <v>171</v>
      </c>
      <c r="Y17" s="3">
        <v>1</v>
      </c>
      <c r="AA17" s="3" t="s">
        <v>183</v>
      </c>
      <c r="BU17" s="26"/>
    </row>
    <row r="18" spans="1:73" s="3" customFormat="1" ht="22.5" hidden="1" customHeight="1" x14ac:dyDescent="0.25">
      <c r="A18" s="26"/>
      <c r="C18" s="59" t="s">
        <v>144</v>
      </c>
      <c r="D18" s="59"/>
      <c r="X18" s="441"/>
      <c r="Y18" s="3">
        <v>2</v>
      </c>
      <c r="AA18" s="3" t="s">
        <v>184</v>
      </c>
      <c r="BU18" s="26"/>
    </row>
    <row r="19" spans="1:73" s="3" customFormat="1" ht="22.5" hidden="1" customHeight="1" x14ac:dyDescent="0.25">
      <c r="A19" s="26"/>
      <c r="C19" s="59"/>
      <c r="D19" s="59"/>
      <c r="X19" s="441"/>
      <c r="Y19" s="3">
        <v>3</v>
      </c>
      <c r="AA19" s="3" t="s">
        <v>185</v>
      </c>
      <c r="BU19" s="26"/>
    </row>
    <row r="20" spans="1:73" s="3" customFormat="1" ht="22.5" hidden="1" customHeight="1" x14ac:dyDescent="0.25">
      <c r="A20" s="26"/>
      <c r="C20" s="59"/>
      <c r="D20" s="59"/>
      <c r="X20" s="441"/>
      <c r="Y20" s="3">
        <v>4</v>
      </c>
      <c r="AA20" s="3" t="s">
        <v>186</v>
      </c>
      <c r="BU20" s="26"/>
    </row>
    <row r="21" spans="1:73" s="3" customFormat="1" ht="22.5" hidden="1" customHeight="1" x14ac:dyDescent="0.25">
      <c r="A21" s="26"/>
      <c r="C21" s="59"/>
      <c r="D21" s="59"/>
      <c r="X21" s="441"/>
      <c r="Y21" s="3">
        <v>5</v>
      </c>
      <c r="AA21" s="3" t="s">
        <v>187</v>
      </c>
      <c r="BU21" s="26"/>
    </row>
    <row r="22" spans="1:73" s="3" customFormat="1" ht="22.5" hidden="1" customHeight="1" x14ac:dyDescent="0.25">
      <c r="A22" s="26"/>
      <c r="C22" s="59"/>
      <c r="D22" s="59"/>
      <c r="X22" s="441" t="s">
        <v>172</v>
      </c>
      <c r="Y22" s="3">
        <v>1</v>
      </c>
      <c r="AA22" s="3" t="s">
        <v>188</v>
      </c>
      <c r="BU22" s="26"/>
    </row>
    <row r="23" spans="1:73" s="3" customFormat="1" ht="22.5" hidden="1" customHeight="1" x14ac:dyDescent="0.25">
      <c r="A23" s="26"/>
      <c r="C23" s="59"/>
      <c r="D23" s="59"/>
      <c r="X23" s="441"/>
      <c r="Y23" s="3">
        <v>2</v>
      </c>
      <c r="AA23" s="3" t="s">
        <v>191</v>
      </c>
      <c r="BU23" s="26"/>
    </row>
    <row r="24" spans="1:73" s="3" customFormat="1" ht="22.5" hidden="1" customHeight="1" x14ac:dyDescent="0.25">
      <c r="A24" s="26"/>
      <c r="C24" s="59"/>
      <c r="D24" s="59"/>
      <c r="X24" s="441"/>
      <c r="Y24" s="3">
        <v>3</v>
      </c>
      <c r="AA24" s="3" t="s">
        <v>189</v>
      </c>
      <c r="BU24" s="26"/>
    </row>
    <row r="25" spans="1:73" s="3" customFormat="1" ht="22.5" hidden="1" customHeight="1" x14ac:dyDescent="0.25">
      <c r="A25" s="26"/>
      <c r="X25" s="441"/>
      <c r="Y25" s="3">
        <v>4</v>
      </c>
      <c r="AA25" s="3" t="s">
        <v>190</v>
      </c>
      <c r="AB25" s="1"/>
      <c r="AC25" s="1"/>
      <c r="AD25" s="1"/>
      <c r="AE25" s="1"/>
      <c r="BU25" s="26"/>
    </row>
    <row r="26" spans="1:73" s="3" customFormat="1" ht="22.5" hidden="1" customHeight="1" x14ac:dyDescent="0.25">
      <c r="A26" s="26"/>
      <c r="X26" s="441"/>
      <c r="Y26" s="3">
        <v>5</v>
      </c>
      <c r="AA26" s="1" t="s">
        <v>192</v>
      </c>
      <c r="AB26" s="1"/>
      <c r="AC26" s="1"/>
      <c r="AD26" s="1"/>
      <c r="AE26" s="1"/>
      <c r="BU26" s="26"/>
    </row>
    <row r="27" spans="1:73" s="26" customFormat="1" ht="9" customHeight="1" thickBot="1" x14ac:dyDescent="0.3">
      <c r="X27" s="87"/>
      <c r="Y27" s="87"/>
      <c r="Z27" s="87"/>
      <c r="AA27" s="87"/>
      <c r="AB27" s="87"/>
      <c r="AC27" s="87"/>
      <c r="AD27" s="87"/>
      <c r="AE27" s="87"/>
    </row>
    <row r="28" spans="1:73" s="26" customFormat="1" ht="22.5" customHeight="1" x14ac:dyDescent="0.25">
      <c r="C28" s="437"/>
      <c r="D28" s="438"/>
      <c r="E28" s="111"/>
      <c r="F28" s="112"/>
      <c r="G28" s="112"/>
      <c r="H28" s="112"/>
      <c r="I28" s="112"/>
      <c r="J28" s="112"/>
      <c r="K28" s="112"/>
      <c r="L28" s="112"/>
      <c r="M28" s="112"/>
      <c r="N28" s="112"/>
      <c r="O28" s="112"/>
      <c r="P28" s="112"/>
      <c r="Q28" s="112"/>
      <c r="R28" s="112"/>
      <c r="S28" s="112"/>
      <c r="T28" s="112"/>
      <c r="U28" s="112"/>
      <c r="V28" s="112"/>
      <c r="W28" s="311"/>
      <c r="X28" s="87"/>
      <c r="Y28" s="87"/>
      <c r="Z28" s="87"/>
      <c r="AA28" s="87"/>
      <c r="AB28" s="87"/>
      <c r="AC28" s="87"/>
      <c r="AD28" s="87"/>
      <c r="AE28" s="87"/>
    </row>
    <row r="29" spans="1:73" s="26" customFormat="1" ht="22.5" customHeight="1" x14ac:dyDescent="0.25">
      <c r="C29" s="439"/>
      <c r="D29" s="440"/>
      <c r="E29" s="118"/>
      <c r="F29" s="87"/>
      <c r="G29" s="87"/>
      <c r="H29" s="87"/>
      <c r="I29" s="87"/>
      <c r="J29" s="87"/>
      <c r="K29" s="87"/>
      <c r="L29" s="87"/>
      <c r="M29" s="87"/>
      <c r="N29" s="87"/>
      <c r="O29" s="87"/>
      <c r="P29" s="87"/>
      <c r="Q29" s="87"/>
      <c r="R29" s="87"/>
      <c r="S29" s="87"/>
      <c r="T29" s="87"/>
      <c r="U29" s="87"/>
      <c r="V29" s="87"/>
      <c r="W29" s="312"/>
      <c r="X29" s="87"/>
      <c r="Y29" s="87"/>
      <c r="Z29" s="87"/>
      <c r="AA29" s="87"/>
      <c r="AB29" s="87"/>
      <c r="AC29" s="87"/>
      <c r="AD29" s="87"/>
      <c r="AE29" s="87"/>
    </row>
    <row r="30" spans="1:73" s="26" customFormat="1" ht="22.5" customHeight="1" x14ac:dyDescent="0.25">
      <c r="C30" s="439"/>
      <c r="D30" s="440"/>
      <c r="E30" s="118"/>
      <c r="F30" s="87"/>
      <c r="G30" s="87"/>
      <c r="H30" s="87"/>
      <c r="I30" s="87"/>
      <c r="J30" s="87"/>
      <c r="K30" s="87"/>
      <c r="L30" s="87"/>
      <c r="M30" s="87"/>
      <c r="N30" s="87"/>
      <c r="O30" s="87"/>
      <c r="P30" s="87"/>
      <c r="Q30" s="87"/>
      <c r="R30" s="87"/>
      <c r="S30" s="87"/>
      <c r="T30" s="87"/>
      <c r="U30" s="87"/>
      <c r="V30" s="87"/>
      <c r="W30" s="312"/>
      <c r="X30" s="87"/>
      <c r="Y30" s="87"/>
      <c r="Z30" s="87"/>
      <c r="AA30" s="87"/>
      <c r="AB30" s="87"/>
      <c r="AC30" s="87"/>
      <c r="AD30" s="87"/>
      <c r="AE30" s="87"/>
    </row>
    <row r="31" spans="1:73" s="26" customFormat="1" ht="22.5" customHeight="1" x14ac:dyDescent="0.25">
      <c r="C31" s="439"/>
      <c r="D31" s="440"/>
      <c r="E31" s="118"/>
      <c r="F31" s="87"/>
      <c r="G31" s="87"/>
      <c r="H31" s="87"/>
      <c r="I31" s="87"/>
      <c r="J31" s="87"/>
      <c r="K31" s="87"/>
      <c r="L31" s="87"/>
      <c r="M31" s="87"/>
      <c r="N31" s="87"/>
      <c r="O31" s="87"/>
      <c r="P31" s="87"/>
      <c r="Q31" s="87"/>
      <c r="R31" s="87"/>
      <c r="S31" s="87"/>
      <c r="T31" s="87"/>
      <c r="U31" s="87"/>
      <c r="V31" s="87"/>
      <c r="W31" s="312"/>
      <c r="X31" s="87"/>
      <c r="Y31" s="87"/>
      <c r="Z31" s="87"/>
      <c r="AA31" s="87"/>
      <c r="AB31" s="87"/>
      <c r="AC31" s="87"/>
      <c r="AD31" s="87"/>
      <c r="AE31" s="87"/>
    </row>
    <row r="32" spans="1:73" s="26" customFormat="1" ht="15" customHeight="1" x14ac:dyDescent="0.25">
      <c r="C32" s="439"/>
      <c r="D32" s="440"/>
      <c r="E32" s="118"/>
      <c r="F32" s="87"/>
      <c r="G32" s="87"/>
      <c r="H32" s="87"/>
      <c r="I32" s="87"/>
      <c r="J32" s="87"/>
      <c r="K32" s="87"/>
      <c r="L32" s="87"/>
      <c r="M32" s="87"/>
      <c r="N32" s="87"/>
      <c r="O32" s="87"/>
      <c r="P32" s="87"/>
      <c r="Q32" s="87"/>
      <c r="R32" s="87"/>
      <c r="S32" s="87"/>
      <c r="T32" s="87"/>
      <c r="U32" s="87"/>
      <c r="V32" s="87"/>
      <c r="W32" s="312"/>
      <c r="X32" s="87"/>
      <c r="Y32" s="87"/>
      <c r="Z32" s="87"/>
      <c r="AA32" s="87"/>
      <c r="AB32" s="87"/>
      <c r="AC32" s="87"/>
      <c r="AD32" s="87"/>
      <c r="AE32" s="87"/>
    </row>
    <row r="33" spans="1:73" s="26" customFormat="1" ht="6.75" customHeight="1" thickBot="1" x14ac:dyDescent="0.3">
      <c r="C33" s="439"/>
      <c r="D33" s="440"/>
      <c r="E33" s="122"/>
      <c r="F33" s="123"/>
      <c r="G33" s="123"/>
      <c r="H33" s="123"/>
      <c r="I33" s="123"/>
      <c r="J33" s="123"/>
      <c r="K33" s="123"/>
      <c r="L33" s="123"/>
      <c r="M33" s="123"/>
      <c r="N33" s="123"/>
      <c r="O33" s="123"/>
      <c r="P33" s="123"/>
      <c r="Q33" s="123"/>
      <c r="R33" s="123"/>
      <c r="S33" s="123"/>
      <c r="T33" s="123"/>
      <c r="U33" s="123"/>
      <c r="V33" s="123"/>
      <c r="W33" s="313"/>
      <c r="X33" s="87"/>
      <c r="Y33" s="87"/>
      <c r="Z33" s="87"/>
      <c r="AA33" s="87"/>
      <c r="AB33" s="87"/>
      <c r="AC33" s="87"/>
      <c r="AD33" s="87"/>
      <c r="AE33" s="87"/>
    </row>
    <row r="34" spans="1:73" ht="22.5" customHeight="1" thickBot="1" x14ac:dyDescent="0.3">
      <c r="C34" s="467" t="s">
        <v>238</v>
      </c>
      <c r="D34" s="465"/>
      <c r="E34" s="465"/>
      <c r="F34" s="465"/>
      <c r="G34" s="465"/>
      <c r="H34" s="466"/>
      <c r="I34" s="464" t="s">
        <v>240</v>
      </c>
      <c r="J34" s="465"/>
      <c r="K34" s="466"/>
      <c r="L34" s="464" t="s">
        <v>342</v>
      </c>
      <c r="M34" s="465"/>
      <c r="N34" s="466"/>
      <c r="O34" s="151"/>
      <c r="P34" s="151"/>
      <c r="Q34" s="1"/>
      <c r="R34" s="1"/>
      <c r="S34" s="1"/>
      <c r="T34" s="1"/>
      <c r="U34" s="1"/>
      <c r="V34" s="1"/>
      <c r="W34" s="1"/>
      <c r="X34" s="1"/>
      <c r="Y34" s="1"/>
      <c r="Z34" s="1"/>
      <c r="AA34" s="1"/>
      <c r="AB34" s="1"/>
      <c r="AC34" s="1"/>
      <c r="AD34" s="1"/>
      <c r="AE34" s="1"/>
    </row>
    <row r="35" spans="1:73" s="26" customFormat="1" ht="22.5" customHeight="1" thickBot="1" x14ac:dyDescent="0.3"/>
    <row r="36" spans="1:73" ht="22.5" customHeight="1" thickBot="1" x14ac:dyDescent="0.4">
      <c r="B36" s="468" t="s">
        <v>0</v>
      </c>
      <c r="C36" s="469"/>
      <c r="D36" s="469"/>
      <c r="E36" s="469"/>
      <c r="F36" s="469"/>
      <c r="G36" s="469"/>
      <c r="H36" s="469"/>
      <c r="I36" s="469"/>
      <c r="J36" s="469"/>
      <c r="K36" s="469"/>
      <c r="L36" s="469"/>
      <c r="M36" s="469"/>
      <c r="N36" s="470"/>
      <c r="O36" s="213"/>
      <c r="P36" s="147"/>
      <c r="Q36" s="452" t="s">
        <v>1</v>
      </c>
      <c r="R36" s="453"/>
      <c r="S36" s="453"/>
      <c r="T36" s="453"/>
      <c r="U36" s="453"/>
      <c r="V36" s="453"/>
      <c r="W36" s="453"/>
      <c r="X36" s="453"/>
      <c r="Y36" s="454"/>
      <c r="Z36" s="146"/>
      <c r="AA36" s="62"/>
      <c r="AB36" s="448" t="s">
        <v>2</v>
      </c>
      <c r="AC36" s="432"/>
      <c r="AD36" s="432"/>
      <c r="AE36" s="432"/>
      <c r="AF36" s="432"/>
      <c r="AG36" s="432"/>
      <c r="AH36" s="432"/>
      <c r="AI36" s="432"/>
      <c r="AJ36" s="432"/>
      <c r="AK36" s="432"/>
      <c r="AL36" s="432"/>
      <c r="AM36" s="432"/>
      <c r="AN36" s="432"/>
      <c r="AO36" s="432"/>
      <c r="AP36" s="432"/>
      <c r="AQ36" s="432"/>
      <c r="AR36" s="432"/>
      <c r="AS36" s="432"/>
      <c r="AT36" s="432"/>
      <c r="AU36" s="432"/>
      <c r="AV36" s="432"/>
      <c r="AW36" s="432"/>
      <c r="AX36" s="432"/>
      <c r="AY36" s="433"/>
      <c r="AZ36" s="433"/>
      <c r="BA36" s="433"/>
      <c r="BB36" s="433"/>
      <c r="BC36" s="433"/>
      <c r="BD36" s="433"/>
      <c r="BE36" s="433"/>
      <c r="BF36" s="433"/>
      <c r="BG36" s="433"/>
      <c r="BH36" s="433"/>
      <c r="BI36" s="433"/>
      <c r="BJ36" s="190"/>
      <c r="BK36" s="418" t="s">
        <v>6</v>
      </c>
      <c r="BL36" s="419"/>
      <c r="BM36" s="419"/>
      <c r="BN36" s="419"/>
      <c r="BO36" s="419"/>
      <c r="BP36" s="420"/>
    </row>
    <row r="37" spans="1:73" ht="22.5" customHeight="1" thickBot="1" x14ac:dyDescent="0.3">
      <c r="B37" s="471"/>
      <c r="C37" s="472"/>
      <c r="D37" s="472"/>
      <c r="E37" s="472"/>
      <c r="F37" s="472"/>
      <c r="G37" s="472"/>
      <c r="H37" s="472"/>
      <c r="I37" s="472"/>
      <c r="J37" s="472"/>
      <c r="K37" s="472"/>
      <c r="L37" s="472"/>
      <c r="M37" s="472"/>
      <c r="N37" s="473"/>
      <c r="O37" s="214"/>
      <c r="P37" s="148"/>
      <c r="Q37" s="449" t="s">
        <v>3</v>
      </c>
      <c r="R37" s="450"/>
      <c r="S37" s="450"/>
      <c r="T37" s="451"/>
      <c r="U37" s="455" t="s">
        <v>52</v>
      </c>
      <c r="V37" s="456"/>
      <c r="W37" s="456"/>
      <c r="X37" s="456"/>
      <c r="Y37" s="457"/>
      <c r="Z37" s="150"/>
      <c r="AA37" s="63"/>
      <c r="AB37" s="434" t="s">
        <v>5</v>
      </c>
      <c r="AC37" s="435"/>
      <c r="AD37" s="435"/>
      <c r="AE37" s="435"/>
      <c r="AF37" s="435"/>
      <c r="AG37" s="435"/>
      <c r="AH37" s="435"/>
      <c r="AI37" s="435"/>
      <c r="AJ37" s="435"/>
      <c r="AK37" s="435"/>
      <c r="AL37" s="435"/>
      <c r="AM37" s="435"/>
      <c r="AN37" s="435"/>
      <c r="AO37" s="435"/>
      <c r="AP37" s="435"/>
      <c r="AQ37" s="435"/>
      <c r="AR37" s="435"/>
      <c r="AS37" s="435"/>
      <c r="AT37" s="435"/>
      <c r="AU37" s="435"/>
      <c r="AV37" s="435"/>
      <c r="AW37" s="435"/>
      <c r="AX37" s="435"/>
      <c r="AY37" s="434" t="s">
        <v>103</v>
      </c>
      <c r="AZ37" s="435"/>
      <c r="BA37" s="435"/>
      <c r="BB37" s="435"/>
      <c r="BC37" s="435"/>
      <c r="BD37" s="435"/>
      <c r="BE37" s="435"/>
      <c r="BF37" s="435"/>
      <c r="BG37" s="435"/>
      <c r="BH37" s="435"/>
      <c r="BI37" s="436"/>
      <c r="BJ37" s="195"/>
      <c r="BK37" s="421"/>
      <c r="BL37" s="422"/>
      <c r="BM37" s="422"/>
      <c r="BN37" s="422"/>
      <c r="BO37" s="422"/>
      <c r="BP37" s="423"/>
    </row>
    <row r="38" spans="1:73" ht="115.5" customHeight="1" thickBot="1" x14ac:dyDescent="0.3">
      <c r="B38" s="236" t="s">
        <v>7</v>
      </c>
      <c r="C38" s="237" t="s">
        <v>8</v>
      </c>
      <c r="D38" s="237" t="s">
        <v>235</v>
      </c>
      <c r="E38" s="237" t="s">
        <v>19</v>
      </c>
      <c r="F38" s="237" t="s">
        <v>21</v>
      </c>
      <c r="G38" s="237" t="s">
        <v>241</v>
      </c>
      <c r="H38" s="237" t="s">
        <v>9</v>
      </c>
      <c r="I38" s="237" t="s">
        <v>10</v>
      </c>
      <c r="J38" s="237" t="s">
        <v>11</v>
      </c>
      <c r="K38" s="237" t="s">
        <v>12</v>
      </c>
      <c r="L38" s="237" t="s">
        <v>20</v>
      </c>
      <c r="M38" s="237" t="s">
        <v>13</v>
      </c>
      <c r="N38" s="238" t="s">
        <v>22</v>
      </c>
      <c r="O38" s="288" t="s">
        <v>268</v>
      </c>
      <c r="P38" s="149" t="s">
        <v>232</v>
      </c>
      <c r="Q38" s="198" t="s">
        <v>23</v>
      </c>
      <c r="R38" s="199" t="s">
        <v>24</v>
      </c>
      <c r="S38" s="199" t="s">
        <v>25</v>
      </c>
      <c r="T38" s="200" t="s">
        <v>26</v>
      </c>
      <c r="U38" s="201" t="s">
        <v>23</v>
      </c>
      <c r="V38" s="202" t="s">
        <v>24</v>
      </c>
      <c r="W38" s="445" t="s">
        <v>25</v>
      </c>
      <c r="X38" s="446"/>
      <c r="Y38" s="203" t="s">
        <v>53</v>
      </c>
      <c r="Z38" s="197" t="s">
        <v>262</v>
      </c>
      <c r="AA38" s="149" t="s">
        <v>193</v>
      </c>
      <c r="AB38" s="38" t="s">
        <v>225</v>
      </c>
      <c r="AC38" s="82" t="s">
        <v>91</v>
      </c>
      <c r="AD38" s="37" t="s">
        <v>92</v>
      </c>
      <c r="AE38" s="84" t="s">
        <v>14</v>
      </c>
      <c r="AF38" s="447" t="s">
        <v>15</v>
      </c>
      <c r="AG38" s="447"/>
      <c r="AH38" s="447"/>
      <c r="AI38" s="447"/>
      <c r="AJ38" s="447"/>
      <c r="AK38" s="447"/>
      <c r="AL38" s="447"/>
      <c r="AM38" s="447"/>
      <c r="AN38" s="447"/>
      <c r="AO38" s="447"/>
      <c r="AP38" s="447"/>
      <c r="AQ38" s="447"/>
      <c r="AR38" s="447"/>
      <c r="AS38" s="447"/>
      <c r="AT38" s="447"/>
      <c r="AU38" s="38" t="s">
        <v>198</v>
      </c>
      <c r="AV38" s="68" t="s">
        <v>199</v>
      </c>
      <c r="AW38" s="37" t="s">
        <v>101</v>
      </c>
      <c r="AX38" s="37" t="s">
        <v>102</v>
      </c>
      <c r="AY38" s="83" t="s">
        <v>23</v>
      </c>
      <c r="AZ38" s="37" t="s">
        <v>24</v>
      </c>
      <c r="BA38" s="37" t="s">
        <v>25</v>
      </c>
      <c r="BB38" s="37" t="s">
        <v>26</v>
      </c>
      <c r="BC38" s="69" t="s">
        <v>23</v>
      </c>
      <c r="BD38" s="70" t="s">
        <v>24</v>
      </c>
      <c r="BE38" s="426" t="s">
        <v>25</v>
      </c>
      <c r="BF38" s="427"/>
      <c r="BG38" s="27"/>
      <c r="BH38" s="27"/>
      <c r="BI38" s="61" t="s">
        <v>104</v>
      </c>
      <c r="BJ38" s="196" t="s">
        <v>261</v>
      </c>
      <c r="BK38" s="424" t="s">
        <v>236</v>
      </c>
      <c r="BL38" s="425"/>
      <c r="BM38" s="425" t="s">
        <v>16</v>
      </c>
      <c r="BN38" s="425"/>
      <c r="BO38" s="204" t="s">
        <v>17</v>
      </c>
      <c r="BP38" s="205" t="s">
        <v>18</v>
      </c>
      <c r="BQ38" s="474" t="s">
        <v>340</v>
      </c>
      <c r="BR38" s="447"/>
      <c r="BS38" s="447"/>
      <c r="BT38" s="475"/>
    </row>
    <row r="39" spans="1:73" ht="107.25" customHeight="1" thickBot="1" x14ac:dyDescent="0.3">
      <c r="B39" s="378">
        <v>1</v>
      </c>
      <c r="C39" s="459">
        <v>42711</v>
      </c>
      <c r="D39" s="459">
        <v>43506</v>
      </c>
      <c r="E39" s="463" t="s">
        <v>131</v>
      </c>
      <c r="F39" s="385" t="s">
        <v>343</v>
      </c>
      <c r="G39" s="476" t="s">
        <v>346</v>
      </c>
      <c r="H39" s="463" t="s">
        <v>344</v>
      </c>
      <c r="I39" s="442" t="s">
        <v>345</v>
      </c>
      <c r="J39" s="413" t="s">
        <v>105</v>
      </c>
      <c r="K39" s="463" t="s">
        <v>347</v>
      </c>
      <c r="L39" s="398" t="s">
        <v>114</v>
      </c>
      <c r="M39" s="442" t="s">
        <v>348</v>
      </c>
      <c r="N39" s="442" t="s">
        <v>349</v>
      </c>
      <c r="O39" s="415" t="s">
        <v>350</v>
      </c>
      <c r="P39" s="401" t="s">
        <v>233</v>
      </c>
      <c r="Q39" s="404">
        <v>3</v>
      </c>
      <c r="R39" s="406" t="str">
        <f>VLOOKUP(Q39,$Q$1:$R$5,2,FALSE)</f>
        <v xml:space="preserve">POSIBLE </v>
      </c>
      <c r="S39" s="404" t="str">
        <f>VLOOKUP(R39,$R$1:$S$5,2,FALSE)</f>
        <v xml:space="preserve">El evento podría ocurrir en algún momento </v>
      </c>
      <c r="T39" s="408" t="str">
        <f>VLOOKUP(S39,$S$1:$T$5,2,FALSE)</f>
        <v xml:space="preserve">Al menos de 1 vez en los últimos 2 años </v>
      </c>
      <c r="U39" s="360">
        <v>5</v>
      </c>
      <c r="V39" s="362" t="str">
        <f>VLOOKUP(U39,$W$1:$X$5,2,FALSE)</f>
        <v xml:space="preserve">Catastrófico </v>
      </c>
      <c r="W39" s="364" t="str">
        <f>VLOOKUP(V39,$X$1:$Y$5,2,FALSE)</f>
        <v xml:space="preserve">Si el hecho llegara a presentarse, tendría desastrosas consecuencias o efectos sobre la entidad . </v>
      </c>
      <c r="X39" s="362"/>
      <c r="Y39" s="366" t="s">
        <v>57</v>
      </c>
      <c r="Z39" s="368" t="s">
        <v>231</v>
      </c>
      <c r="AA39" s="370">
        <v>3</v>
      </c>
      <c r="AB39" s="373" t="str">
        <f>INDEX($AY$2:$BC$6,AC40,AD40)</f>
        <v xml:space="preserve">E: Zona de riesgo Extrema: Reducir el riesgo, evitar , compartir y transferir </v>
      </c>
      <c r="AC39" s="85"/>
      <c r="AD39" s="85"/>
      <c r="AE39" s="145" t="s">
        <v>228</v>
      </c>
      <c r="AF39" s="337" t="s">
        <v>194</v>
      </c>
      <c r="AG39" s="337"/>
      <c r="AH39" s="337"/>
      <c r="AI39" s="337"/>
      <c r="AJ39" s="337"/>
      <c r="AK39" s="337"/>
      <c r="AL39" s="337"/>
      <c r="AM39" s="337"/>
      <c r="AN39" s="337"/>
      <c r="AO39" s="337"/>
      <c r="AP39" s="337"/>
      <c r="AQ39" s="337"/>
      <c r="AR39" s="337"/>
      <c r="AS39" s="338"/>
      <c r="AT39" s="153" t="s">
        <v>197</v>
      </c>
      <c r="AU39" s="376" t="s">
        <v>100</v>
      </c>
      <c r="AV39" s="342" t="s">
        <v>98</v>
      </c>
      <c r="AW39" s="344">
        <f>VLOOKUP(AU39,$AT$9:$AU$11,2,FALSE)</f>
        <v>2</v>
      </c>
      <c r="AX39" s="346">
        <f>VLOOKUP(AV39,$AT$9:$AU$11,2,FALSE)</f>
        <v>0</v>
      </c>
      <c r="AY39" s="348">
        <f>Q39-AW39</f>
        <v>1</v>
      </c>
      <c r="AZ39" s="350" t="str">
        <f>VLOOKUP(AY39,$Q$1:$R$5,2,FALSE)</f>
        <v>RARO</v>
      </c>
      <c r="BA39" s="352" t="str">
        <f>VLOOKUP(AZ39,$R$1:$S$5,2,FALSE)</f>
        <v>El evento puede ocurrir solo en circunstancias excepcionales.</v>
      </c>
      <c r="BB39" s="354" t="str">
        <f>VLOOKUP(BA39,$S$1:$T$5,2,FALSE)</f>
        <v xml:space="preserve">No se ha presentado en los últimos 5 años </v>
      </c>
      <c r="BC39" s="356">
        <f>U39-AX39</f>
        <v>5</v>
      </c>
      <c r="BD39" s="358" t="str">
        <f>VLOOKUP(BC39,$W$1:$X$5,2,FALSE)</f>
        <v xml:space="preserve">Catastrófico </v>
      </c>
      <c r="BE39" s="324" t="str">
        <f>VLOOKUP(BD39,$X$1:$Y$5,2,FALSE)</f>
        <v xml:space="preserve">Si el hecho llegara a presentarse, tendría desastrosas consecuencias o efectos sobre la entidad . </v>
      </c>
      <c r="BF39" s="325"/>
      <c r="BG39" s="39"/>
      <c r="BH39" s="3"/>
      <c r="BI39" s="328" t="str">
        <f>INDEX($AY$2:$BC$6,BG40,BH40)</f>
        <v xml:space="preserve">A: Zona de riesgo alta: Reducir el riesgo, Evitar, compartir  o transferir </v>
      </c>
      <c r="BJ39" s="330" t="s">
        <v>260</v>
      </c>
      <c r="BK39" s="428" t="s">
        <v>352</v>
      </c>
      <c r="BL39" s="429"/>
      <c r="BM39" s="429" t="s">
        <v>353</v>
      </c>
      <c r="BN39" s="429"/>
      <c r="BO39" s="429" t="s">
        <v>354</v>
      </c>
      <c r="BP39" s="429" t="s">
        <v>355</v>
      </c>
      <c r="BQ39" s="319" t="s">
        <v>356</v>
      </c>
      <c r="BR39" s="319" t="s">
        <v>357</v>
      </c>
      <c r="BS39" s="321" t="s">
        <v>358</v>
      </c>
      <c r="BT39" s="323" t="s">
        <v>368</v>
      </c>
    </row>
    <row r="40" spans="1:73" ht="409.5" customHeight="1" thickBot="1" x14ac:dyDescent="0.3">
      <c r="B40" s="379"/>
      <c r="C40" s="382"/>
      <c r="D40" s="461"/>
      <c r="E40" s="382"/>
      <c r="F40" s="386"/>
      <c r="G40" s="477"/>
      <c r="H40" s="382"/>
      <c r="I40" s="443"/>
      <c r="J40" s="413"/>
      <c r="K40" s="382"/>
      <c r="L40" s="398"/>
      <c r="M40" s="443"/>
      <c r="N40" s="443"/>
      <c r="O40" s="416"/>
      <c r="P40" s="402"/>
      <c r="Q40" s="404"/>
      <c r="R40" s="406"/>
      <c r="S40" s="404"/>
      <c r="T40" s="408"/>
      <c r="U40" s="360"/>
      <c r="V40" s="362"/>
      <c r="W40" s="364"/>
      <c r="X40" s="362"/>
      <c r="Y40" s="366"/>
      <c r="Z40" s="368"/>
      <c r="AA40" s="371"/>
      <c r="AB40" s="374"/>
      <c r="AC40" s="20">
        <f>MATCH(R39,$AX$2:$AX$6,0)</f>
        <v>3</v>
      </c>
      <c r="AD40" s="25">
        <f>MATCH(V39,$AY$1:$BC$1,0)</f>
        <v>5</v>
      </c>
      <c r="AE40" s="318" t="s">
        <v>351</v>
      </c>
      <c r="AF40" s="71" t="s">
        <v>93</v>
      </c>
      <c r="AG40" s="71">
        <v>10</v>
      </c>
      <c r="AH40" s="71" t="s">
        <v>258</v>
      </c>
      <c r="AI40" s="71">
        <v>10</v>
      </c>
      <c r="AJ40" s="191" t="s">
        <v>256</v>
      </c>
      <c r="AK40" s="71">
        <v>15</v>
      </c>
      <c r="AL40" s="191" t="s">
        <v>257</v>
      </c>
      <c r="AM40" s="71">
        <v>10</v>
      </c>
      <c r="AN40" s="71" t="s">
        <v>195</v>
      </c>
      <c r="AO40" s="71">
        <v>30</v>
      </c>
      <c r="AP40" s="71" t="s">
        <v>96</v>
      </c>
      <c r="AQ40" s="71">
        <v>10</v>
      </c>
      <c r="AR40" s="71" t="s">
        <v>196</v>
      </c>
      <c r="AS40" s="72">
        <v>15</v>
      </c>
      <c r="AT40" s="72">
        <f>AG40+AI40+AK40+AM40+AO40+AQ40+AS40</f>
        <v>100</v>
      </c>
      <c r="AU40" s="377"/>
      <c r="AV40" s="343"/>
      <c r="AW40" s="345"/>
      <c r="AX40" s="347"/>
      <c r="AY40" s="349"/>
      <c r="AZ40" s="351"/>
      <c r="BA40" s="353"/>
      <c r="BB40" s="355"/>
      <c r="BC40" s="357"/>
      <c r="BD40" s="359"/>
      <c r="BE40" s="326"/>
      <c r="BF40" s="327"/>
      <c r="BG40" s="74">
        <f>MATCH(AZ39,$AX$2:$AX$6,0)</f>
        <v>1</v>
      </c>
      <c r="BH40" s="75">
        <f>MATCH(BD39,$AY$1:$BC$1,0)</f>
        <v>5</v>
      </c>
      <c r="BI40" s="329"/>
      <c r="BJ40" s="331"/>
      <c r="BK40" s="430"/>
      <c r="BL40" s="431"/>
      <c r="BM40" s="431"/>
      <c r="BN40" s="431"/>
      <c r="BO40" s="431"/>
      <c r="BP40" s="431"/>
      <c r="BQ40" s="320" t="s">
        <v>359</v>
      </c>
      <c r="BR40" s="320" t="s">
        <v>360</v>
      </c>
      <c r="BS40" s="322" t="s">
        <v>361</v>
      </c>
      <c r="BT40" s="720" t="s">
        <v>369</v>
      </c>
    </row>
    <row r="41" spans="1:73" ht="107.25" customHeight="1" thickBot="1" x14ac:dyDescent="0.3">
      <c r="B41" s="379"/>
      <c r="C41" s="382"/>
      <c r="D41" s="461"/>
      <c r="E41" s="382"/>
      <c r="F41" s="386"/>
      <c r="G41" s="477"/>
      <c r="H41" s="382"/>
      <c r="I41" s="443"/>
      <c r="J41" s="413"/>
      <c r="K41" s="382"/>
      <c r="L41" s="398"/>
      <c r="M41" s="443"/>
      <c r="N41" s="443"/>
      <c r="O41" s="416"/>
      <c r="P41" s="402"/>
      <c r="Q41" s="404"/>
      <c r="R41" s="406"/>
      <c r="S41" s="404"/>
      <c r="T41" s="408"/>
      <c r="U41" s="360"/>
      <c r="V41" s="362"/>
      <c r="W41" s="364"/>
      <c r="X41" s="362"/>
      <c r="Y41" s="366"/>
      <c r="Z41" s="368"/>
      <c r="AA41" s="371"/>
      <c r="AB41" s="374"/>
      <c r="AC41" s="1"/>
      <c r="AD41" s="1"/>
      <c r="AE41" s="145" t="s">
        <v>229</v>
      </c>
      <c r="AF41" s="337" t="s">
        <v>200</v>
      </c>
      <c r="AG41" s="337"/>
      <c r="AH41" s="337"/>
      <c r="AI41" s="337"/>
      <c r="AJ41" s="337"/>
      <c r="AK41" s="337"/>
      <c r="AL41" s="337"/>
      <c r="AM41" s="337"/>
      <c r="AN41" s="337"/>
      <c r="AO41" s="337"/>
      <c r="AP41" s="337"/>
      <c r="AQ41" s="337"/>
      <c r="AR41" s="337"/>
      <c r="AS41" s="338"/>
      <c r="AT41" s="73" t="s">
        <v>201</v>
      </c>
      <c r="AU41" s="76"/>
      <c r="AV41" s="77"/>
      <c r="AW41" s="77"/>
      <c r="AX41" s="77"/>
      <c r="AY41" s="77"/>
      <c r="AZ41" s="77"/>
      <c r="BA41" s="77"/>
      <c r="BB41" s="77"/>
      <c r="BC41" s="77"/>
      <c r="BD41" s="77"/>
      <c r="BE41" s="77"/>
      <c r="BF41" s="77"/>
      <c r="BG41" s="77"/>
      <c r="BH41" s="77"/>
      <c r="BI41" s="77"/>
      <c r="BJ41" s="77"/>
      <c r="BK41" s="77"/>
      <c r="BL41" s="77"/>
      <c r="BM41" s="77"/>
      <c r="BN41" s="77"/>
      <c r="BO41" s="77"/>
      <c r="BP41" s="78"/>
      <c r="BQ41" s="3"/>
      <c r="BR41" s="3"/>
      <c r="BS41" s="3"/>
      <c r="BT41" s="3"/>
    </row>
    <row r="42" spans="1:73" ht="207.75" customHeight="1" thickBot="1" x14ac:dyDescent="0.3">
      <c r="B42" s="380"/>
      <c r="C42" s="460"/>
      <c r="D42" s="462"/>
      <c r="E42" s="460"/>
      <c r="F42" s="387"/>
      <c r="G42" s="478"/>
      <c r="H42" s="460"/>
      <c r="I42" s="444"/>
      <c r="J42" s="414"/>
      <c r="K42" s="460"/>
      <c r="L42" s="399"/>
      <c r="M42" s="444"/>
      <c r="N42" s="444"/>
      <c r="O42" s="417"/>
      <c r="P42" s="458"/>
      <c r="Q42" s="405"/>
      <c r="R42" s="407"/>
      <c r="S42" s="405"/>
      <c r="T42" s="409"/>
      <c r="U42" s="361"/>
      <c r="V42" s="363"/>
      <c r="W42" s="365"/>
      <c r="X42" s="363"/>
      <c r="Y42" s="367"/>
      <c r="Z42" s="369"/>
      <c r="AA42" s="372"/>
      <c r="AB42" s="375"/>
      <c r="AC42" s="35"/>
      <c r="AD42" s="35"/>
      <c r="AE42" s="144"/>
      <c r="AF42" s="192" t="s">
        <v>93</v>
      </c>
      <c r="AG42" s="192">
        <v>0</v>
      </c>
      <c r="AH42" s="192" t="s">
        <v>258</v>
      </c>
      <c r="AI42" s="192">
        <v>0</v>
      </c>
      <c r="AJ42" s="193" t="s">
        <v>256</v>
      </c>
      <c r="AK42" s="192">
        <v>0</v>
      </c>
      <c r="AL42" s="193" t="s">
        <v>257</v>
      </c>
      <c r="AM42" s="192">
        <v>0</v>
      </c>
      <c r="AN42" s="192" t="s">
        <v>195</v>
      </c>
      <c r="AO42" s="192">
        <v>0</v>
      </c>
      <c r="AP42" s="192" t="s">
        <v>96</v>
      </c>
      <c r="AQ42" s="192">
        <v>0</v>
      </c>
      <c r="AR42" s="192" t="s">
        <v>196</v>
      </c>
      <c r="AS42" s="194">
        <v>0</v>
      </c>
      <c r="AT42" s="194">
        <f>AG42+AI42+AK42+AM42+AO42+AQ42+AS42</f>
        <v>0</v>
      </c>
      <c r="AU42" s="79"/>
      <c r="AV42" s="80"/>
      <c r="AW42" s="80"/>
      <c r="AX42" s="80"/>
      <c r="AY42" s="80"/>
      <c r="AZ42" s="80"/>
      <c r="BA42" s="80"/>
      <c r="BB42" s="80"/>
      <c r="BC42" s="80"/>
      <c r="BD42" s="80"/>
      <c r="BE42" s="80"/>
      <c r="BF42" s="80"/>
      <c r="BG42" s="80"/>
      <c r="BH42" s="80"/>
      <c r="BI42" s="80"/>
      <c r="BJ42" s="80"/>
      <c r="BK42" s="80"/>
      <c r="BL42" s="80"/>
      <c r="BM42" s="80"/>
      <c r="BN42" s="80"/>
      <c r="BO42" s="80"/>
      <c r="BP42" s="81"/>
      <c r="BQ42" s="339" t="s">
        <v>239</v>
      </c>
      <c r="BR42" s="340"/>
      <c r="BS42" s="340"/>
      <c r="BT42" s="341"/>
    </row>
    <row r="43" spans="1:73" s="3" customFormat="1" ht="75.75" hidden="1" customHeight="1" thickBot="1" x14ac:dyDescent="0.3">
      <c r="A43" s="26"/>
      <c r="B43" s="479">
        <v>2</v>
      </c>
      <c r="C43" s="381"/>
      <c r="D43" s="381"/>
      <c r="E43" s="382"/>
      <c r="F43" s="385"/>
      <c r="G43" s="388"/>
      <c r="H43" s="391"/>
      <c r="I43" s="394"/>
      <c r="J43" s="397"/>
      <c r="K43" s="385"/>
      <c r="L43" s="397"/>
      <c r="M43" s="400"/>
      <c r="N43" s="394"/>
      <c r="O43" s="394"/>
      <c r="P43" s="401" t="s">
        <v>233</v>
      </c>
      <c r="Q43" s="482">
        <v>3</v>
      </c>
      <c r="R43" s="482" t="str">
        <f>VLOOKUP(Q43,$Q$1:$R$5,2,FALSE)</f>
        <v xml:space="preserve">POSIBLE </v>
      </c>
      <c r="S43" s="482" t="str">
        <f>VLOOKUP(R43,$R$1:$S$5,2,FALSE)</f>
        <v xml:space="preserve">El evento podría ocurrir en algún momento </v>
      </c>
      <c r="T43" s="483" t="str">
        <f>VLOOKUP(S43,$S$1:$T$5,2,FALSE)</f>
        <v xml:space="preserve">Al menos de 1 vez en los últimos 2 años </v>
      </c>
      <c r="U43" s="486">
        <v>4</v>
      </c>
      <c r="V43" s="487" t="str">
        <f>VLOOKUP(U43,$W$1:$X$5,2,FALSE)</f>
        <v>Mayor</v>
      </c>
      <c r="W43" s="494" t="str">
        <f>VLOOKUP(V43,$X$1:$Y$5,2,FALSE)</f>
        <v>Si el hecho llegara a presentarse, tendría altas consecuencias o efectos sobre la entidad</v>
      </c>
      <c r="X43" s="495"/>
      <c r="Y43" s="498" t="s">
        <v>55</v>
      </c>
      <c r="Z43" s="499" t="s">
        <v>231</v>
      </c>
      <c r="AA43" s="502">
        <v>3</v>
      </c>
      <c r="AB43" s="373" t="str">
        <f>INDEX($AY$2:$BC$6,AC44,AD44)</f>
        <v xml:space="preserve">E: Zona de riesgo Extrema: Reducir el riesgo, evitar , compartir y transferir </v>
      </c>
      <c r="AC43" s="85"/>
      <c r="AD43" s="85"/>
      <c r="AE43" s="145" t="s">
        <v>228</v>
      </c>
      <c r="AF43" s="505" t="s">
        <v>194</v>
      </c>
      <c r="AG43" s="337"/>
      <c r="AH43" s="337"/>
      <c r="AI43" s="337"/>
      <c r="AJ43" s="337"/>
      <c r="AK43" s="337"/>
      <c r="AL43" s="337"/>
      <c r="AM43" s="337"/>
      <c r="AN43" s="337"/>
      <c r="AO43" s="337"/>
      <c r="AP43" s="337"/>
      <c r="AQ43" s="337"/>
      <c r="AR43" s="337"/>
      <c r="AS43" s="338"/>
      <c r="AT43" s="212" t="s">
        <v>197</v>
      </c>
      <c r="AU43" s="376" t="s">
        <v>100</v>
      </c>
      <c r="AV43" s="519" t="s">
        <v>98</v>
      </c>
      <c r="AW43" s="521">
        <f>VLOOKUP(AU43,$AT$9:$AU$11,2,FALSE)</f>
        <v>2</v>
      </c>
      <c r="AX43" s="521">
        <f>VLOOKUP(AV43,$AT$9:$AU$11,2,FALSE)</f>
        <v>0</v>
      </c>
      <c r="AY43" s="510">
        <f>Q43-AW43</f>
        <v>1</v>
      </c>
      <c r="AZ43" s="512" t="str">
        <f>VLOOKUP(AY43,$Q$1:$R$5,2,FALSE)</f>
        <v>RARO</v>
      </c>
      <c r="BA43" s="514" t="str">
        <f>VLOOKUP(AZ43,$R$1:$S$5,2,FALSE)</f>
        <v>El evento puede ocurrir solo en circunstancias excepcionales.</v>
      </c>
      <c r="BB43" s="516" t="str">
        <f>VLOOKUP(BA43,$S$1:$T$5,2,FALSE)</f>
        <v xml:space="preserve">No se ha presentado en los últimos 5 años </v>
      </c>
      <c r="BC43" s="356">
        <f>U43-AX43</f>
        <v>4</v>
      </c>
      <c r="BD43" s="358" t="str">
        <f>VLOOKUP(BC43,$W$1:$X$5,2,FALSE)</f>
        <v>Mayor</v>
      </c>
      <c r="BE43" s="324" t="str">
        <f>VLOOKUP(BD43,$X$1:$Y$5,2,FALSE)</f>
        <v>Si el hecho llegara a presentarse, tendría altas consecuencias o efectos sobre la entidad</v>
      </c>
      <c r="BF43" s="325"/>
      <c r="BG43" s="39"/>
      <c r="BI43" s="328" t="str">
        <f>INDEX($AY$2:$BC$6,BG44,BH44)</f>
        <v xml:space="preserve">A: Zona de riesgo alta: Reducir el riesgo, Evitar, compartir  o transferir </v>
      </c>
      <c r="BJ43" s="330" t="s">
        <v>259</v>
      </c>
      <c r="BK43" s="506"/>
      <c r="BL43" s="507"/>
      <c r="BM43" s="324"/>
      <c r="BN43" s="325"/>
      <c r="BO43" s="490"/>
      <c r="BP43" s="492"/>
      <c r="BQ43" s="523"/>
      <c r="BR43" s="525"/>
      <c r="BS43" s="525"/>
      <c r="BT43" s="525"/>
      <c r="BU43" s="26"/>
    </row>
    <row r="44" spans="1:73" s="3" customFormat="1" ht="256.14999999999998" hidden="1" customHeight="1" thickBot="1" x14ac:dyDescent="0.3">
      <c r="A44" s="26"/>
      <c r="B44" s="480"/>
      <c r="C44" s="381"/>
      <c r="D44" s="381"/>
      <c r="E44" s="383"/>
      <c r="F44" s="386"/>
      <c r="G44" s="389"/>
      <c r="H44" s="392"/>
      <c r="I44" s="395"/>
      <c r="J44" s="398"/>
      <c r="K44" s="386"/>
      <c r="L44" s="398"/>
      <c r="M44" s="400"/>
      <c r="N44" s="395"/>
      <c r="O44" s="395"/>
      <c r="P44" s="402"/>
      <c r="Q44" s="404"/>
      <c r="R44" s="404"/>
      <c r="S44" s="404"/>
      <c r="T44" s="484"/>
      <c r="U44" s="360"/>
      <c r="V44" s="488"/>
      <c r="W44" s="364"/>
      <c r="X44" s="496"/>
      <c r="Y44" s="366"/>
      <c r="Z44" s="500"/>
      <c r="AA44" s="503"/>
      <c r="AB44" s="374"/>
      <c r="AC44" s="20">
        <f>MATCH(R43,$AX$2:$AX$6,0)</f>
        <v>3</v>
      </c>
      <c r="AD44" s="25">
        <f>MATCH(V43,$AY$1:$BC$1,0)</f>
        <v>4</v>
      </c>
      <c r="AE44" s="310"/>
      <c r="AF44" s="71" t="s">
        <v>93</v>
      </c>
      <c r="AG44" s="71">
        <v>10</v>
      </c>
      <c r="AH44" s="71" t="s">
        <v>258</v>
      </c>
      <c r="AI44" s="71">
        <v>10</v>
      </c>
      <c r="AJ44" s="191" t="s">
        <v>256</v>
      </c>
      <c r="AK44" s="71">
        <v>0</v>
      </c>
      <c r="AL44" s="191" t="s">
        <v>257</v>
      </c>
      <c r="AM44" s="71">
        <v>10</v>
      </c>
      <c r="AN44" s="71" t="s">
        <v>195</v>
      </c>
      <c r="AO44" s="71">
        <v>30</v>
      </c>
      <c r="AP44" s="71" t="s">
        <v>96</v>
      </c>
      <c r="AQ44" s="71">
        <v>10</v>
      </c>
      <c r="AR44" s="71" t="s">
        <v>196</v>
      </c>
      <c r="AS44" s="72">
        <v>15</v>
      </c>
      <c r="AT44" s="72">
        <f>AG44+AI44+AK44+AM44+AO44+AQ44+AS44</f>
        <v>85</v>
      </c>
      <c r="AU44" s="518"/>
      <c r="AV44" s="520"/>
      <c r="AW44" s="522"/>
      <c r="AX44" s="522"/>
      <c r="AY44" s="511"/>
      <c r="AZ44" s="513"/>
      <c r="BA44" s="515"/>
      <c r="BB44" s="517"/>
      <c r="BC44" s="357"/>
      <c r="BD44" s="359"/>
      <c r="BE44" s="326"/>
      <c r="BF44" s="327"/>
      <c r="BG44" s="74">
        <f>MATCH(AZ43,$AX$2:$AX$6,0)</f>
        <v>1</v>
      </c>
      <c r="BH44" s="75">
        <f>MATCH(BD43,$AY$1:$BC$1,0)</f>
        <v>4</v>
      </c>
      <c r="BI44" s="329"/>
      <c r="BJ44" s="331"/>
      <c r="BK44" s="508"/>
      <c r="BL44" s="509"/>
      <c r="BM44" s="332"/>
      <c r="BN44" s="333"/>
      <c r="BO44" s="491"/>
      <c r="BP44" s="493"/>
      <c r="BQ44" s="524"/>
      <c r="BR44" s="526" t="s">
        <v>338</v>
      </c>
      <c r="BS44" s="526"/>
      <c r="BT44" s="526"/>
      <c r="BU44" s="26"/>
    </row>
    <row r="45" spans="1:73" s="3" customFormat="1" ht="56.25" hidden="1" customHeight="1" thickBot="1" x14ac:dyDescent="0.3">
      <c r="A45" s="26"/>
      <c r="B45" s="480"/>
      <c r="C45" s="381"/>
      <c r="D45" s="381"/>
      <c r="E45" s="383"/>
      <c r="F45" s="386"/>
      <c r="G45" s="389"/>
      <c r="H45" s="392"/>
      <c r="I45" s="395"/>
      <c r="J45" s="398"/>
      <c r="K45" s="386"/>
      <c r="L45" s="398"/>
      <c r="M45" s="400"/>
      <c r="N45" s="395"/>
      <c r="O45" s="395"/>
      <c r="P45" s="402"/>
      <c r="Q45" s="404"/>
      <c r="R45" s="404"/>
      <c r="S45" s="404"/>
      <c r="T45" s="484"/>
      <c r="U45" s="360"/>
      <c r="V45" s="488"/>
      <c r="W45" s="364"/>
      <c r="X45" s="496"/>
      <c r="Y45" s="366"/>
      <c r="Z45" s="500"/>
      <c r="AA45" s="503"/>
      <c r="AB45" s="374"/>
      <c r="AC45" s="1"/>
      <c r="AD45" s="1"/>
      <c r="AE45" s="145" t="s">
        <v>229</v>
      </c>
      <c r="AF45" s="505" t="s">
        <v>200</v>
      </c>
      <c r="AG45" s="337"/>
      <c r="AH45" s="337"/>
      <c r="AI45" s="337"/>
      <c r="AJ45" s="337"/>
      <c r="AK45" s="337"/>
      <c r="AL45" s="337"/>
      <c r="AM45" s="337"/>
      <c r="AN45" s="337"/>
      <c r="AO45" s="337"/>
      <c r="AP45" s="337"/>
      <c r="AQ45" s="337"/>
      <c r="AR45" s="337"/>
      <c r="AS45" s="338"/>
      <c r="AT45" s="73" t="s">
        <v>201</v>
      </c>
      <c r="AU45" s="76"/>
      <c r="AV45" s="77"/>
      <c r="AW45" s="77"/>
      <c r="AX45" s="77"/>
      <c r="AY45" s="77"/>
      <c r="AZ45" s="77"/>
      <c r="BA45" s="77"/>
      <c r="BB45" s="77"/>
      <c r="BC45" s="77"/>
      <c r="BD45" s="77"/>
      <c r="BE45" s="77"/>
      <c r="BF45" s="77"/>
      <c r="BG45" s="77"/>
      <c r="BH45" s="77"/>
      <c r="BI45" s="77"/>
      <c r="BJ45" s="77"/>
      <c r="BK45" s="77"/>
      <c r="BL45" s="77"/>
      <c r="BM45" s="77"/>
      <c r="BN45" s="77"/>
      <c r="BO45" s="77"/>
      <c r="BP45" s="78"/>
      <c r="BU45" s="26"/>
    </row>
    <row r="46" spans="1:73" s="3" customFormat="1" ht="94.5" hidden="1" customHeight="1" thickBot="1" x14ac:dyDescent="0.3">
      <c r="A46" s="26"/>
      <c r="B46" s="481"/>
      <c r="C46" s="381"/>
      <c r="D46" s="381"/>
      <c r="E46" s="384"/>
      <c r="F46" s="387"/>
      <c r="G46" s="390"/>
      <c r="H46" s="393"/>
      <c r="I46" s="396"/>
      <c r="J46" s="399"/>
      <c r="K46" s="387"/>
      <c r="L46" s="399"/>
      <c r="M46" s="400"/>
      <c r="N46" s="396"/>
      <c r="O46" s="396"/>
      <c r="P46" s="403"/>
      <c r="Q46" s="405"/>
      <c r="R46" s="405"/>
      <c r="S46" s="405"/>
      <c r="T46" s="485"/>
      <c r="U46" s="361"/>
      <c r="V46" s="489"/>
      <c r="W46" s="365"/>
      <c r="X46" s="497"/>
      <c r="Y46" s="367"/>
      <c r="Z46" s="501"/>
      <c r="AA46" s="504"/>
      <c r="AB46" s="375"/>
      <c r="AC46" s="35"/>
      <c r="AD46" s="35"/>
      <c r="AE46" s="315"/>
      <c r="AF46" s="192" t="s">
        <v>93</v>
      </c>
      <c r="AG46" s="192">
        <v>0</v>
      </c>
      <c r="AH46" s="192" t="s">
        <v>258</v>
      </c>
      <c r="AI46" s="192">
        <v>0</v>
      </c>
      <c r="AJ46" s="193" t="s">
        <v>256</v>
      </c>
      <c r="AK46" s="192">
        <v>0</v>
      </c>
      <c r="AL46" s="193" t="s">
        <v>257</v>
      </c>
      <c r="AM46" s="192">
        <v>0</v>
      </c>
      <c r="AN46" s="192" t="s">
        <v>195</v>
      </c>
      <c r="AO46" s="192">
        <v>0</v>
      </c>
      <c r="AP46" s="192" t="s">
        <v>96</v>
      </c>
      <c r="AQ46" s="192">
        <v>0</v>
      </c>
      <c r="AR46" s="192" t="s">
        <v>196</v>
      </c>
      <c r="AS46" s="194">
        <v>0</v>
      </c>
      <c r="AT46" s="194">
        <f>AG46+AI46+AK46+AM46+AO46+AQ46+AS46</f>
        <v>0</v>
      </c>
      <c r="AU46" s="79"/>
      <c r="AV46" s="80"/>
      <c r="AW46" s="80"/>
      <c r="AX46" s="80"/>
      <c r="AY46" s="80"/>
      <c r="AZ46" s="80"/>
      <c r="BA46" s="80"/>
      <c r="BB46" s="80"/>
      <c r="BC46" s="80"/>
      <c r="BD46" s="80"/>
      <c r="BE46" s="80"/>
      <c r="BF46" s="80"/>
      <c r="BG46" s="80"/>
      <c r="BH46" s="80"/>
      <c r="BI46" s="80"/>
      <c r="BJ46" s="80"/>
      <c r="BK46" s="80"/>
      <c r="BL46" s="80"/>
      <c r="BM46" s="80"/>
      <c r="BN46" s="80"/>
      <c r="BO46" s="80"/>
      <c r="BP46" s="81"/>
      <c r="BQ46" s="339" t="s">
        <v>239</v>
      </c>
      <c r="BR46" s="340"/>
      <c r="BS46" s="340"/>
      <c r="BT46" s="341"/>
      <c r="BU46" s="26"/>
    </row>
    <row r="47" spans="1:73" s="3" customFormat="1" ht="18" hidden="1" customHeight="1" thickBot="1" x14ac:dyDescent="0.3">
      <c r="A47" s="26"/>
      <c r="B47" s="378">
        <v>3</v>
      </c>
      <c r="C47" s="381"/>
      <c r="D47" s="381"/>
      <c r="E47" s="382"/>
      <c r="F47" s="385"/>
      <c r="G47" s="388"/>
      <c r="H47" s="391"/>
      <c r="I47" s="410"/>
      <c r="J47" s="413"/>
      <c r="K47" s="385"/>
      <c r="L47" s="398"/>
      <c r="M47" s="394"/>
      <c r="N47" s="394"/>
      <c r="O47" s="415"/>
      <c r="P47" s="401" t="s">
        <v>233</v>
      </c>
      <c r="Q47" s="404">
        <v>2</v>
      </c>
      <c r="R47" s="406" t="str">
        <f>VLOOKUP(Q47,$Q$1:$R$5,2,FALSE)</f>
        <v xml:space="preserve">IMPROBABLE </v>
      </c>
      <c r="S47" s="404" t="str">
        <f>VLOOKUP(R47,$R$1:$S$5,2,FALSE)</f>
        <v xml:space="preserve">El evento puede ocurrir  en algún momento </v>
      </c>
      <c r="T47" s="408" t="str">
        <f>VLOOKUP(S47,$S$1:$T$5,2,FALSE)</f>
        <v>Al menos de 1 vez en los últimos 5 años</v>
      </c>
      <c r="U47" s="360">
        <v>4</v>
      </c>
      <c r="V47" s="362" t="str">
        <f>VLOOKUP(U47,$W$1:$X$5,2,FALSE)</f>
        <v>Mayor</v>
      </c>
      <c r="W47" s="364" t="str">
        <f>VLOOKUP(V47,$X$1:$Y$5,2,FALSE)</f>
        <v>Si el hecho llegara a presentarse, tendría altas consecuencias o efectos sobre la entidad</v>
      </c>
      <c r="X47" s="362"/>
      <c r="Y47" s="366" t="s">
        <v>55</v>
      </c>
      <c r="Z47" s="368" t="s">
        <v>231</v>
      </c>
      <c r="AA47" s="370">
        <v>2</v>
      </c>
      <c r="AB47" s="373" t="str">
        <f>INDEX($AY$2:$BC$6,AC48,AD48)</f>
        <v xml:space="preserve">A: Zona de riesgo alta: Reducir el riesgo, Evitar, compartir  o transferir </v>
      </c>
      <c r="AC47" s="85"/>
      <c r="AD47" s="85"/>
      <c r="AE47" s="145" t="s">
        <v>228</v>
      </c>
      <c r="AF47" s="337" t="s">
        <v>194</v>
      </c>
      <c r="AG47" s="337"/>
      <c r="AH47" s="337"/>
      <c r="AI47" s="337"/>
      <c r="AJ47" s="337"/>
      <c r="AK47" s="337"/>
      <c r="AL47" s="337"/>
      <c r="AM47" s="337"/>
      <c r="AN47" s="337"/>
      <c r="AO47" s="337"/>
      <c r="AP47" s="337"/>
      <c r="AQ47" s="337"/>
      <c r="AR47" s="337"/>
      <c r="AS47" s="338"/>
      <c r="AT47" s="212" t="s">
        <v>197</v>
      </c>
      <c r="AU47" s="376" t="s">
        <v>99</v>
      </c>
      <c r="AV47" s="342" t="s">
        <v>98</v>
      </c>
      <c r="AW47" s="344">
        <f>VLOOKUP(AU47,$AT$9:$AU$11,2,FALSE)</f>
        <v>1</v>
      </c>
      <c r="AX47" s="346">
        <f>VLOOKUP(AV47,$AT$9:$AU$11,2,FALSE)</f>
        <v>0</v>
      </c>
      <c r="AY47" s="348">
        <f>Q47-AW47</f>
        <v>1</v>
      </c>
      <c r="AZ47" s="350" t="str">
        <f>VLOOKUP(AY47,$Q$1:$R$5,2,FALSE)</f>
        <v>RARO</v>
      </c>
      <c r="BA47" s="352" t="str">
        <f>VLOOKUP(AZ47,$R$1:$S$5,2,FALSE)</f>
        <v>El evento puede ocurrir solo en circunstancias excepcionales.</v>
      </c>
      <c r="BB47" s="354" t="str">
        <f>VLOOKUP(BA47,$S$1:$T$5,2,FALSE)</f>
        <v xml:space="preserve">No se ha presentado en los últimos 5 años </v>
      </c>
      <c r="BC47" s="356">
        <f>U47-AX47</f>
        <v>4</v>
      </c>
      <c r="BD47" s="358" t="str">
        <f>VLOOKUP(BC47,$W$1:$X$5,2,FALSE)</f>
        <v>Mayor</v>
      </c>
      <c r="BE47" s="324" t="str">
        <f>VLOOKUP(BD47,$X$1:$Y$5,2,FALSE)</f>
        <v>Si el hecho llegara a presentarse, tendría altas consecuencias o efectos sobre la entidad</v>
      </c>
      <c r="BF47" s="325"/>
      <c r="BG47" s="39"/>
      <c r="BI47" s="328" t="str">
        <f>INDEX($AY$2:$BC$6,BG48,BH48)</f>
        <v xml:space="preserve">A: Zona de riesgo alta: Reducir el riesgo, Evitar, compartir  o transferir </v>
      </c>
      <c r="BJ47" s="330" t="s">
        <v>259</v>
      </c>
      <c r="BK47" s="324"/>
      <c r="BL47" s="325"/>
      <c r="BM47" s="324"/>
      <c r="BN47" s="325"/>
      <c r="BO47" s="334"/>
      <c r="BP47" s="335"/>
      <c r="BQ47" s="525"/>
      <c r="BR47" s="525"/>
      <c r="BS47" s="525"/>
      <c r="BT47" s="525"/>
      <c r="BU47" s="26"/>
    </row>
    <row r="48" spans="1:73" s="3" customFormat="1" ht="330" hidden="1" customHeight="1" thickBot="1" x14ac:dyDescent="0.3">
      <c r="A48" s="26"/>
      <c r="B48" s="379"/>
      <c r="C48" s="381"/>
      <c r="D48" s="381"/>
      <c r="E48" s="383"/>
      <c r="F48" s="386"/>
      <c r="G48" s="389"/>
      <c r="H48" s="392"/>
      <c r="I48" s="411"/>
      <c r="J48" s="413"/>
      <c r="K48" s="386"/>
      <c r="L48" s="398"/>
      <c r="M48" s="395"/>
      <c r="N48" s="395"/>
      <c r="O48" s="416"/>
      <c r="P48" s="402"/>
      <c r="Q48" s="404"/>
      <c r="R48" s="406"/>
      <c r="S48" s="404"/>
      <c r="T48" s="408"/>
      <c r="U48" s="360"/>
      <c r="V48" s="362"/>
      <c r="W48" s="364"/>
      <c r="X48" s="362"/>
      <c r="Y48" s="366"/>
      <c r="Z48" s="368"/>
      <c r="AA48" s="371"/>
      <c r="AB48" s="374"/>
      <c r="AC48" s="20">
        <f>MATCH(R47,$AX$2:$AX$6,0)</f>
        <v>2</v>
      </c>
      <c r="AD48" s="25">
        <f>MATCH(V47,$AY$1:$BC$1,0)</f>
        <v>4</v>
      </c>
      <c r="AE48" s="143"/>
      <c r="AF48" s="71" t="s">
        <v>93</v>
      </c>
      <c r="AG48" s="71">
        <v>10</v>
      </c>
      <c r="AH48" s="71" t="s">
        <v>258</v>
      </c>
      <c r="AI48" s="71">
        <v>10</v>
      </c>
      <c r="AJ48" s="191" t="s">
        <v>256</v>
      </c>
      <c r="AK48" s="71">
        <v>0</v>
      </c>
      <c r="AL48" s="191" t="s">
        <v>257</v>
      </c>
      <c r="AM48" s="71">
        <v>10</v>
      </c>
      <c r="AN48" s="71" t="s">
        <v>195</v>
      </c>
      <c r="AO48" s="71">
        <v>0</v>
      </c>
      <c r="AP48" s="71" t="s">
        <v>96</v>
      </c>
      <c r="AQ48" s="71">
        <v>10</v>
      </c>
      <c r="AR48" s="71" t="s">
        <v>196</v>
      </c>
      <c r="AS48" s="72">
        <v>15</v>
      </c>
      <c r="AT48" s="72">
        <f>AG48+AI48+AK48+AM48+AO48+AQ48+AS48</f>
        <v>55</v>
      </c>
      <c r="AU48" s="377"/>
      <c r="AV48" s="343"/>
      <c r="AW48" s="345"/>
      <c r="AX48" s="347"/>
      <c r="AY48" s="349"/>
      <c r="AZ48" s="351"/>
      <c r="BA48" s="353"/>
      <c r="BB48" s="355"/>
      <c r="BC48" s="357"/>
      <c r="BD48" s="359"/>
      <c r="BE48" s="326"/>
      <c r="BF48" s="327"/>
      <c r="BG48" s="74">
        <f>MATCH(AZ47,$AX$2:$AX$6,0)</f>
        <v>1</v>
      </c>
      <c r="BH48" s="75">
        <f>MATCH(BD47,$AY$1:$BC$1,0)</f>
        <v>4</v>
      </c>
      <c r="BI48" s="329"/>
      <c r="BJ48" s="331"/>
      <c r="BK48" s="332"/>
      <c r="BL48" s="333"/>
      <c r="BM48" s="332"/>
      <c r="BN48" s="333"/>
      <c r="BO48" s="332"/>
      <c r="BP48" s="336"/>
      <c r="BQ48" s="526"/>
      <c r="BR48" s="526"/>
      <c r="BS48" s="526"/>
      <c r="BT48" s="526"/>
      <c r="BU48" s="26"/>
    </row>
    <row r="49" spans="1:73" s="3" customFormat="1" ht="61.5" hidden="1" customHeight="1" thickBot="1" x14ac:dyDescent="0.3">
      <c r="A49" s="26"/>
      <c r="B49" s="379"/>
      <c r="C49" s="381"/>
      <c r="D49" s="381"/>
      <c r="E49" s="383"/>
      <c r="F49" s="386"/>
      <c r="G49" s="389"/>
      <c r="H49" s="392"/>
      <c r="I49" s="411"/>
      <c r="J49" s="413"/>
      <c r="K49" s="386"/>
      <c r="L49" s="398"/>
      <c r="M49" s="395"/>
      <c r="N49" s="395"/>
      <c r="O49" s="416"/>
      <c r="P49" s="402"/>
      <c r="Q49" s="404"/>
      <c r="R49" s="406"/>
      <c r="S49" s="404"/>
      <c r="T49" s="408"/>
      <c r="U49" s="360"/>
      <c r="V49" s="362"/>
      <c r="W49" s="364"/>
      <c r="X49" s="362"/>
      <c r="Y49" s="366"/>
      <c r="Z49" s="368"/>
      <c r="AA49" s="371"/>
      <c r="AB49" s="374"/>
      <c r="AC49" s="1"/>
      <c r="AD49" s="1"/>
      <c r="AE49" s="145" t="s">
        <v>229</v>
      </c>
      <c r="AF49" s="337" t="s">
        <v>200</v>
      </c>
      <c r="AG49" s="337"/>
      <c r="AH49" s="337"/>
      <c r="AI49" s="337"/>
      <c r="AJ49" s="337"/>
      <c r="AK49" s="337"/>
      <c r="AL49" s="337"/>
      <c r="AM49" s="337"/>
      <c r="AN49" s="337"/>
      <c r="AO49" s="337"/>
      <c r="AP49" s="337"/>
      <c r="AQ49" s="337"/>
      <c r="AR49" s="337"/>
      <c r="AS49" s="338"/>
      <c r="AT49" s="73" t="s">
        <v>201</v>
      </c>
      <c r="AU49" s="76"/>
      <c r="AV49" s="77"/>
      <c r="AW49" s="77"/>
      <c r="AX49" s="77"/>
      <c r="AY49" s="77"/>
      <c r="AZ49" s="77"/>
      <c r="BA49" s="77"/>
      <c r="BB49" s="77"/>
      <c r="BC49" s="77"/>
      <c r="BD49" s="77"/>
      <c r="BE49" s="77"/>
      <c r="BF49" s="77"/>
      <c r="BG49" s="77"/>
      <c r="BH49" s="77"/>
      <c r="BI49" s="77"/>
      <c r="BJ49" s="77"/>
      <c r="BK49" s="77"/>
      <c r="BL49" s="77"/>
      <c r="BM49" s="77"/>
      <c r="BN49" s="77"/>
      <c r="BO49" s="77"/>
      <c r="BP49" s="78"/>
      <c r="BU49" s="26"/>
    </row>
    <row r="50" spans="1:73" s="3" customFormat="1" ht="166.5" hidden="1" customHeight="1" thickBot="1" x14ac:dyDescent="0.3">
      <c r="A50" s="26"/>
      <c r="B50" s="380"/>
      <c r="C50" s="381"/>
      <c r="D50" s="381"/>
      <c r="E50" s="384"/>
      <c r="F50" s="387"/>
      <c r="G50" s="390"/>
      <c r="H50" s="393"/>
      <c r="I50" s="412"/>
      <c r="J50" s="414"/>
      <c r="K50" s="387"/>
      <c r="L50" s="399"/>
      <c r="M50" s="396"/>
      <c r="N50" s="396"/>
      <c r="O50" s="417"/>
      <c r="P50" s="403"/>
      <c r="Q50" s="405"/>
      <c r="R50" s="407"/>
      <c r="S50" s="405"/>
      <c r="T50" s="409"/>
      <c r="U50" s="361"/>
      <c r="V50" s="363"/>
      <c r="W50" s="365"/>
      <c r="X50" s="363"/>
      <c r="Y50" s="367"/>
      <c r="Z50" s="369"/>
      <c r="AA50" s="372"/>
      <c r="AB50" s="375"/>
      <c r="AC50" s="35"/>
      <c r="AD50" s="35"/>
      <c r="AE50" s="144"/>
      <c r="AF50" s="192" t="s">
        <v>93</v>
      </c>
      <c r="AG50" s="192">
        <v>10</v>
      </c>
      <c r="AH50" s="192" t="s">
        <v>258</v>
      </c>
      <c r="AI50" s="192">
        <v>10</v>
      </c>
      <c r="AJ50" s="193" t="s">
        <v>256</v>
      </c>
      <c r="AK50" s="192">
        <v>0</v>
      </c>
      <c r="AL50" s="193" t="s">
        <v>257</v>
      </c>
      <c r="AM50" s="192">
        <v>10</v>
      </c>
      <c r="AN50" s="192" t="s">
        <v>195</v>
      </c>
      <c r="AO50" s="192">
        <v>30</v>
      </c>
      <c r="AP50" s="192" t="s">
        <v>96</v>
      </c>
      <c r="AQ50" s="192">
        <v>10</v>
      </c>
      <c r="AR50" s="192" t="s">
        <v>196</v>
      </c>
      <c r="AS50" s="194">
        <v>15</v>
      </c>
      <c r="AT50" s="194">
        <f>AG50+AI50+AK50+AM50+AO50+AQ50+AS50</f>
        <v>85</v>
      </c>
      <c r="AU50" s="79"/>
      <c r="AV50" s="80"/>
      <c r="AW50" s="80"/>
      <c r="AX50" s="80"/>
      <c r="AY50" s="80"/>
      <c r="AZ50" s="80"/>
      <c r="BA50" s="80"/>
      <c r="BB50" s="80"/>
      <c r="BC50" s="80"/>
      <c r="BD50" s="80"/>
      <c r="BE50" s="80"/>
      <c r="BF50" s="80"/>
      <c r="BG50" s="80"/>
      <c r="BH50" s="80"/>
      <c r="BI50" s="80"/>
      <c r="BJ50" s="80"/>
      <c r="BK50" s="80"/>
      <c r="BL50" s="80"/>
      <c r="BM50" s="80"/>
      <c r="BN50" s="80"/>
      <c r="BO50" s="80"/>
      <c r="BP50" s="81"/>
      <c r="BQ50" s="339" t="s">
        <v>239</v>
      </c>
      <c r="BR50" s="340"/>
      <c r="BS50" s="340"/>
      <c r="BT50" s="341"/>
      <c r="BU50" s="26"/>
    </row>
    <row r="51" spans="1:73" s="3" customFormat="1" ht="84" hidden="1" customHeight="1" thickBot="1" x14ac:dyDescent="0.3">
      <c r="A51" s="26"/>
      <c r="B51" s="378">
        <v>4</v>
      </c>
      <c r="C51" s="381"/>
      <c r="D51" s="381"/>
      <c r="E51" s="382"/>
      <c r="F51" s="385"/>
      <c r="G51" s="388"/>
      <c r="H51" s="391"/>
      <c r="I51" s="394"/>
      <c r="J51" s="397"/>
      <c r="K51" s="385"/>
      <c r="L51" s="397"/>
      <c r="M51" s="400"/>
      <c r="N51" s="394"/>
      <c r="O51" s="394"/>
      <c r="P51" s="401" t="s">
        <v>233</v>
      </c>
      <c r="Q51" s="404">
        <v>3</v>
      </c>
      <c r="R51" s="406" t="str">
        <f>VLOOKUP(Q51,$Q$1:$R$5,2,FALSE)</f>
        <v xml:space="preserve">POSIBLE </v>
      </c>
      <c r="S51" s="404" t="str">
        <f>VLOOKUP(R51,$R$1:$S$5,2,FALSE)</f>
        <v xml:space="preserve">El evento podría ocurrir en algún momento </v>
      </c>
      <c r="T51" s="408" t="str">
        <f>VLOOKUP(S51,$S$1:$T$5,2,FALSE)</f>
        <v xml:space="preserve">Al menos de 1 vez en los últimos 2 años </v>
      </c>
      <c r="U51" s="360">
        <v>4</v>
      </c>
      <c r="V51" s="362" t="str">
        <f>VLOOKUP(U51,$W$1:$X$5,2,FALSE)</f>
        <v>Mayor</v>
      </c>
      <c r="W51" s="364" t="str">
        <f>VLOOKUP(V51,$X$1:$Y$5,2,FALSE)</f>
        <v>Si el hecho llegara a presentarse, tendría altas consecuencias o efectos sobre la entidad</v>
      </c>
      <c r="X51" s="362"/>
      <c r="Y51" s="366" t="s">
        <v>56</v>
      </c>
      <c r="Z51" s="368" t="s">
        <v>231</v>
      </c>
      <c r="AA51" s="370">
        <v>3</v>
      </c>
      <c r="AB51" s="373" t="str">
        <f>INDEX($AY$2:$BC$6,AC52,AD52)</f>
        <v xml:space="preserve">E: Zona de riesgo Extrema: Reducir el riesgo, evitar , compartir y transferir </v>
      </c>
      <c r="AC51" s="85"/>
      <c r="AD51" s="85"/>
      <c r="AE51" s="145" t="s">
        <v>228</v>
      </c>
      <c r="AF51" s="337" t="s">
        <v>194</v>
      </c>
      <c r="AG51" s="337"/>
      <c r="AH51" s="337"/>
      <c r="AI51" s="337"/>
      <c r="AJ51" s="337"/>
      <c r="AK51" s="337"/>
      <c r="AL51" s="337"/>
      <c r="AM51" s="337"/>
      <c r="AN51" s="337"/>
      <c r="AO51" s="337"/>
      <c r="AP51" s="337"/>
      <c r="AQ51" s="337"/>
      <c r="AR51" s="337"/>
      <c r="AS51" s="338"/>
      <c r="AT51" s="212" t="s">
        <v>197</v>
      </c>
      <c r="AU51" s="376" t="s">
        <v>100</v>
      </c>
      <c r="AV51" s="342" t="s">
        <v>98</v>
      </c>
      <c r="AW51" s="344">
        <f>VLOOKUP(AU51,$AT$9:$AU$11,2,FALSE)</f>
        <v>2</v>
      </c>
      <c r="AX51" s="346">
        <f>VLOOKUP(AV51,$AT$9:$AU$11,2,FALSE)</f>
        <v>0</v>
      </c>
      <c r="AY51" s="348">
        <f>Q51-AW51</f>
        <v>1</v>
      </c>
      <c r="AZ51" s="350" t="str">
        <f>VLOOKUP(AY51,$Q$1:$R$5,2,FALSE)</f>
        <v>RARO</v>
      </c>
      <c r="BA51" s="352" t="str">
        <f>VLOOKUP(AZ51,$R$1:$S$5,2,FALSE)</f>
        <v>El evento puede ocurrir solo en circunstancias excepcionales.</v>
      </c>
      <c r="BB51" s="354" t="str">
        <f>VLOOKUP(BA51,$S$1:$T$5,2,FALSE)</f>
        <v xml:space="preserve">No se ha presentado en los últimos 5 años </v>
      </c>
      <c r="BC51" s="356">
        <f>U51-AX51</f>
        <v>4</v>
      </c>
      <c r="BD51" s="358" t="str">
        <f>VLOOKUP(BC51,$W$1:$X$5,2,FALSE)</f>
        <v>Mayor</v>
      </c>
      <c r="BE51" s="324" t="str">
        <f>VLOOKUP(BD51,$X$1:$Y$5,2,FALSE)</f>
        <v>Si el hecho llegara a presentarse, tendría altas consecuencias o efectos sobre la entidad</v>
      </c>
      <c r="BF51" s="325"/>
      <c r="BG51" s="39"/>
      <c r="BI51" s="328" t="str">
        <f>INDEX($AY$2:$BC$6,BG52,BH52)</f>
        <v xml:space="preserve">A: Zona de riesgo alta: Reducir el riesgo, Evitar, compartir  o transferir </v>
      </c>
      <c r="BJ51" s="330" t="s">
        <v>259</v>
      </c>
      <c r="BK51" s="324"/>
      <c r="BL51" s="325"/>
      <c r="BM51" s="324"/>
      <c r="BN51" s="325"/>
      <c r="BO51" s="334"/>
      <c r="BP51" s="335"/>
      <c r="BQ51" s="291">
        <v>1</v>
      </c>
      <c r="BR51" s="292">
        <v>2</v>
      </c>
      <c r="BS51" s="185">
        <v>3</v>
      </c>
      <c r="BT51" s="186">
        <v>4</v>
      </c>
      <c r="BU51" s="26"/>
    </row>
    <row r="52" spans="1:73" s="3" customFormat="1" ht="121.5" hidden="1" customHeight="1" thickBot="1" x14ac:dyDescent="0.3">
      <c r="A52" s="26"/>
      <c r="B52" s="379"/>
      <c r="C52" s="381"/>
      <c r="D52" s="381"/>
      <c r="E52" s="383"/>
      <c r="F52" s="386"/>
      <c r="G52" s="389"/>
      <c r="H52" s="392"/>
      <c r="I52" s="395"/>
      <c r="J52" s="398"/>
      <c r="K52" s="386"/>
      <c r="L52" s="398"/>
      <c r="M52" s="400"/>
      <c r="N52" s="395"/>
      <c r="O52" s="395"/>
      <c r="P52" s="402"/>
      <c r="Q52" s="404"/>
      <c r="R52" s="406"/>
      <c r="S52" s="404"/>
      <c r="T52" s="408"/>
      <c r="U52" s="360"/>
      <c r="V52" s="362"/>
      <c r="W52" s="364"/>
      <c r="X52" s="362"/>
      <c r="Y52" s="366"/>
      <c r="Z52" s="368"/>
      <c r="AA52" s="371"/>
      <c r="AB52" s="374"/>
      <c r="AC52" s="20">
        <f>MATCH(R51,$AX$2:$AX$6,0)</f>
        <v>3</v>
      </c>
      <c r="AD52" s="25">
        <f>MATCH(V51,$AY$1:$BC$1,0)</f>
        <v>4</v>
      </c>
      <c r="AE52" s="309"/>
      <c r="AF52" s="71" t="s">
        <v>93</v>
      </c>
      <c r="AG52" s="71">
        <v>10</v>
      </c>
      <c r="AH52" s="71" t="s">
        <v>258</v>
      </c>
      <c r="AI52" s="71">
        <v>10</v>
      </c>
      <c r="AJ52" s="191" t="s">
        <v>256</v>
      </c>
      <c r="AK52" s="71">
        <v>0</v>
      </c>
      <c r="AL52" s="191" t="s">
        <v>257</v>
      </c>
      <c r="AM52" s="71">
        <v>10</v>
      </c>
      <c r="AN52" s="71" t="s">
        <v>195</v>
      </c>
      <c r="AO52" s="71">
        <v>30</v>
      </c>
      <c r="AP52" s="71" t="s">
        <v>96</v>
      </c>
      <c r="AQ52" s="71">
        <v>10</v>
      </c>
      <c r="AR52" s="71" t="s">
        <v>196</v>
      </c>
      <c r="AS52" s="72">
        <v>15</v>
      </c>
      <c r="AT52" s="72">
        <f>AG52+AI52+AK52+AM52+AO52+AQ52+AS52</f>
        <v>85</v>
      </c>
      <c r="AU52" s="377"/>
      <c r="AV52" s="343"/>
      <c r="AW52" s="345"/>
      <c r="AX52" s="347"/>
      <c r="AY52" s="349"/>
      <c r="AZ52" s="351"/>
      <c r="BA52" s="353"/>
      <c r="BB52" s="355"/>
      <c r="BC52" s="357"/>
      <c r="BD52" s="359"/>
      <c r="BE52" s="326"/>
      <c r="BF52" s="327"/>
      <c r="BG52" s="74">
        <f>MATCH(AZ51,$AX$2:$AX$6,0)</f>
        <v>1</v>
      </c>
      <c r="BH52" s="75">
        <f>MATCH(BD51,$AY$1:$BC$1,0)</f>
        <v>4</v>
      </c>
      <c r="BI52" s="329"/>
      <c r="BJ52" s="331"/>
      <c r="BK52" s="332"/>
      <c r="BL52" s="333"/>
      <c r="BM52" s="332"/>
      <c r="BN52" s="333"/>
      <c r="BO52" s="332"/>
      <c r="BP52" s="336"/>
      <c r="BQ52" s="293" t="s">
        <v>337</v>
      </c>
      <c r="BR52" s="294" t="s">
        <v>337</v>
      </c>
      <c r="BS52" s="290"/>
      <c r="BT52" s="189"/>
      <c r="BU52" s="26"/>
    </row>
    <row r="53" spans="1:73" s="3" customFormat="1" ht="24.75" hidden="1" customHeight="1" thickBot="1" x14ac:dyDescent="0.3">
      <c r="A53" s="26"/>
      <c r="B53" s="379"/>
      <c r="C53" s="381"/>
      <c r="D53" s="381"/>
      <c r="E53" s="383"/>
      <c r="F53" s="386"/>
      <c r="G53" s="389"/>
      <c r="H53" s="392"/>
      <c r="I53" s="395"/>
      <c r="J53" s="398"/>
      <c r="K53" s="386"/>
      <c r="L53" s="398"/>
      <c r="M53" s="400"/>
      <c r="N53" s="395"/>
      <c r="O53" s="395"/>
      <c r="P53" s="402"/>
      <c r="Q53" s="404"/>
      <c r="R53" s="406"/>
      <c r="S53" s="404"/>
      <c r="T53" s="408"/>
      <c r="U53" s="360"/>
      <c r="V53" s="362"/>
      <c r="W53" s="364"/>
      <c r="X53" s="362"/>
      <c r="Y53" s="366"/>
      <c r="Z53" s="368"/>
      <c r="AA53" s="371"/>
      <c r="AB53" s="374"/>
      <c r="AC53" s="1"/>
      <c r="AD53" s="1"/>
      <c r="AE53" s="145" t="s">
        <v>229</v>
      </c>
      <c r="AF53" s="337" t="s">
        <v>200</v>
      </c>
      <c r="AG53" s="337"/>
      <c r="AH53" s="337"/>
      <c r="AI53" s="337"/>
      <c r="AJ53" s="337"/>
      <c r="AK53" s="337"/>
      <c r="AL53" s="337"/>
      <c r="AM53" s="337"/>
      <c r="AN53" s="337"/>
      <c r="AO53" s="337"/>
      <c r="AP53" s="337"/>
      <c r="AQ53" s="337"/>
      <c r="AR53" s="337"/>
      <c r="AS53" s="338"/>
      <c r="AT53" s="73" t="s">
        <v>201</v>
      </c>
      <c r="AU53" s="76"/>
      <c r="AV53" s="77"/>
      <c r="AW53" s="77"/>
      <c r="AX53" s="77"/>
      <c r="AY53" s="77"/>
      <c r="AZ53" s="77"/>
      <c r="BA53" s="77"/>
      <c r="BB53" s="77"/>
      <c r="BC53" s="77"/>
      <c r="BD53" s="77"/>
      <c r="BE53" s="77"/>
      <c r="BF53" s="77"/>
      <c r="BG53" s="77"/>
      <c r="BH53" s="77"/>
      <c r="BI53" s="77"/>
      <c r="BJ53" s="77"/>
      <c r="BK53" s="77"/>
      <c r="BL53" s="77"/>
      <c r="BM53" s="77"/>
      <c r="BN53" s="77"/>
      <c r="BO53" s="77"/>
      <c r="BP53" s="78"/>
      <c r="BU53" s="26"/>
    </row>
    <row r="54" spans="1:73" s="3" customFormat="1" ht="184.5" hidden="1" customHeight="1" thickBot="1" x14ac:dyDescent="0.3">
      <c r="A54" s="26"/>
      <c r="B54" s="380"/>
      <c r="C54" s="381"/>
      <c r="D54" s="381"/>
      <c r="E54" s="384"/>
      <c r="F54" s="387"/>
      <c r="G54" s="390"/>
      <c r="H54" s="393"/>
      <c r="I54" s="396"/>
      <c r="J54" s="399"/>
      <c r="K54" s="387"/>
      <c r="L54" s="399"/>
      <c r="M54" s="400"/>
      <c r="N54" s="396"/>
      <c r="O54" s="396"/>
      <c r="P54" s="403"/>
      <c r="Q54" s="405"/>
      <c r="R54" s="407"/>
      <c r="S54" s="405"/>
      <c r="T54" s="409"/>
      <c r="U54" s="361"/>
      <c r="V54" s="363"/>
      <c r="W54" s="365"/>
      <c r="X54" s="363"/>
      <c r="Y54" s="367"/>
      <c r="Z54" s="369"/>
      <c r="AA54" s="372"/>
      <c r="AB54" s="375"/>
      <c r="AC54" s="35"/>
      <c r="AD54" s="35"/>
      <c r="AE54" s="144"/>
      <c r="AF54" s="192" t="s">
        <v>93</v>
      </c>
      <c r="AG54" s="192">
        <v>0</v>
      </c>
      <c r="AH54" s="192" t="s">
        <v>258</v>
      </c>
      <c r="AI54" s="192">
        <v>0</v>
      </c>
      <c r="AJ54" s="193" t="s">
        <v>256</v>
      </c>
      <c r="AK54" s="192">
        <v>0</v>
      </c>
      <c r="AL54" s="193" t="s">
        <v>257</v>
      </c>
      <c r="AM54" s="192">
        <v>0</v>
      </c>
      <c r="AN54" s="192" t="s">
        <v>195</v>
      </c>
      <c r="AO54" s="192">
        <v>0</v>
      </c>
      <c r="AP54" s="192" t="s">
        <v>96</v>
      </c>
      <c r="AQ54" s="192">
        <v>0</v>
      </c>
      <c r="AR54" s="192" t="s">
        <v>196</v>
      </c>
      <c r="AS54" s="194">
        <v>0</v>
      </c>
      <c r="AT54" s="194">
        <f>AG54+AI54+AK54+AM54+AO54+AQ54+AS54</f>
        <v>0</v>
      </c>
      <c r="AU54" s="79"/>
      <c r="AV54" s="80"/>
      <c r="AW54" s="80"/>
      <c r="AX54" s="80"/>
      <c r="AY54" s="80"/>
      <c r="AZ54" s="80"/>
      <c r="BA54" s="80"/>
      <c r="BB54" s="80"/>
      <c r="BC54" s="80"/>
      <c r="BD54" s="80"/>
      <c r="BE54" s="80"/>
      <c r="BF54" s="80"/>
      <c r="BG54" s="80"/>
      <c r="BH54" s="80"/>
      <c r="BI54" s="80"/>
      <c r="BJ54" s="80"/>
      <c r="BK54" s="80"/>
      <c r="BL54" s="80"/>
      <c r="BM54" s="80"/>
      <c r="BN54" s="80"/>
      <c r="BO54" s="80"/>
      <c r="BP54" s="81"/>
      <c r="BQ54" s="339" t="s">
        <v>239</v>
      </c>
      <c r="BR54" s="340"/>
      <c r="BS54" s="340"/>
      <c r="BT54" s="341"/>
      <c r="BU54" s="26"/>
    </row>
    <row r="58" spans="1:73" ht="15" x14ac:dyDescent="0.25"/>
    <row r="66" spans="31:31" ht="13.5" customHeight="1" x14ac:dyDescent="0.25">
      <c r="AE66" s="143"/>
    </row>
  </sheetData>
  <autoFilter ref="C38:E38"/>
  <mergeCells count="215">
    <mergeCell ref="BQ43:BQ44"/>
    <mergeCell ref="BR43:BR44"/>
    <mergeCell ref="BS43:BS44"/>
    <mergeCell ref="BT43:BT44"/>
    <mergeCell ref="BQ47:BQ48"/>
    <mergeCell ref="BR47:BR48"/>
    <mergeCell ref="BS47:BS48"/>
    <mergeCell ref="BT47:BT48"/>
    <mergeCell ref="BQ46:BT46"/>
    <mergeCell ref="BM43:BN44"/>
    <mergeCell ref="BO43:BO44"/>
    <mergeCell ref="BP43:BP44"/>
    <mergeCell ref="W43:X46"/>
    <mergeCell ref="Y43:Y46"/>
    <mergeCell ref="Z43:Z46"/>
    <mergeCell ref="AA43:AA46"/>
    <mergeCell ref="AB43:AB46"/>
    <mergeCell ref="AF45:AS45"/>
    <mergeCell ref="BD43:BD44"/>
    <mergeCell ref="BE43:BF44"/>
    <mergeCell ref="BI43:BI44"/>
    <mergeCell ref="BJ43:BJ44"/>
    <mergeCell ref="BK43:BL44"/>
    <mergeCell ref="AY43:AY44"/>
    <mergeCell ref="AZ43:AZ44"/>
    <mergeCell ref="BA43:BA44"/>
    <mergeCell ref="BB43:BB44"/>
    <mergeCell ref="BC43:BC44"/>
    <mergeCell ref="AF43:AS43"/>
    <mergeCell ref="AU43:AU44"/>
    <mergeCell ref="AV43:AV44"/>
    <mergeCell ref="AW43:AW44"/>
    <mergeCell ref="AX43:AX44"/>
    <mergeCell ref="L43:L46"/>
    <mergeCell ref="M43:M46"/>
    <mergeCell ref="N43:N46"/>
    <mergeCell ref="P43:P46"/>
    <mergeCell ref="Q43:Q46"/>
    <mergeCell ref="O43:O46"/>
    <mergeCell ref="T43:T46"/>
    <mergeCell ref="U43:U46"/>
    <mergeCell ref="V43:V46"/>
    <mergeCell ref="R43:R46"/>
    <mergeCell ref="S43:S46"/>
    <mergeCell ref="G43:G46"/>
    <mergeCell ref="H43:H46"/>
    <mergeCell ref="I43:I46"/>
    <mergeCell ref="J43:J46"/>
    <mergeCell ref="K43:K46"/>
    <mergeCell ref="B43:B46"/>
    <mergeCell ref="C43:C46"/>
    <mergeCell ref="D43:D46"/>
    <mergeCell ref="E43:E46"/>
    <mergeCell ref="F43:F46"/>
    <mergeCell ref="BQ38:BT38"/>
    <mergeCell ref="BQ42:BT42"/>
    <mergeCell ref="J39:J42"/>
    <mergeCell ref="K39:K42"/>
    <mergeCell ref="G39:G42"/>
    <mergeCell ref="BI39:BI40"/>
    <mergeCell ref="BD39:BD40"/>
    <mergeCell ref="V39:V42"/>
    <mergeCell ref="W39:X42"/>
    <mergeCell ref="Y39:Y42"/>
    <mergeCell ref="Z39:Z42"/>
    <mergeCell ref="AA39:AA42"/>
    <mergeCell ref="AB39:AB42"/>
    <mergeCell ref="AF41:AS41"/>
    <mergeCell ref="AW39:AW40"/>
    <mergeCell ref="AX39:AX40"/>
    <mergeCell ref="BJ39:BJ40"/>
    <mergeCell ref="O39:O42"/>
    <mergeCell ref="BE39:BF40"/>
    <mergeCell ref="B39:B42"/>
    <mergeCell ref="C39:C42"/>
    <mergeCell ref="D39:D42"/>
    <mergeCell ref="E39:E42"/>
    <mergeCell ref="F39:F42"/>
    <mergeCell ref="L34:N34"/>
    <mergeCell ref="C34:H34"/>
    <mergeCell ref="I34:K34"/>
    <mergeCell ref="B36:N37"/>
    <mergeCell ref="L39:L42"/>
    <mergeCell ref="H39:H42"/>
    <mergeCell ref="I39:I42"/>
    <mergeCell ref="C28:D33"/>
    <mergeCell ref="X7:X11"/>
    <mergeCell ref="X12:X16"/>
    <mergeCell ref="X17:X21"/>
    <mergeCell ref="X22:X26"/>
    <mergeCell ref="M39:M42"/>
    <mergeCell ref="N39:N42"/>
    <mergeCell ref="W38:X38"/>
    <mergeCell ref="AF38:AT38"/>
    <mergeCell ref="AB36:AT36"/>
    <mergeCell ref="Q37:T37"/>
    <mergeCell ref="Q36:Y36"/>
    <mergeCell ref="U37:Y37"/>
    <mergeCell ref="Q39:Q42"/>
    <mergeCell ref="R39:R42"/>
    <mergeCell ref="S39:S42"/>
    <mergeCell ref="T39:T42"/>
    <mergeCell ref="U39:U42"/>
    <mergeCell ref="P39:P42"/>
    <mergeCell ref="K47:K50"/>
    <mergeCell ref="L47:L50"/>
    <mergeCell ref="M47:M50"/>
    <mergeCell ref="N47:N50"/>
    <mergeCell ref="O47:O50"/>
    <mergeCell ref="BK36:BP37"/>
    <mergeCell ref="BK38:BL38"/>
    <mergeCell ref="BM38:BN38"/>
    <mergeCell ref="BE38:BF38"/>
    <mergeCell ref="BK39:BL40"/>
    <mergeCell ref="BM39:BN40"/>
    <mergeCell ref="BO39:BO40"/>
    <mergeCell ref="BP39:BP40"/>
    <mergeCell ref="AU36:BI36"/>
    <mergeCell ref="AB37:AX37"/>
    <mergeCell ref="AY37:BI37"/>
    <mergeCell ref="AF39:AS39"/>
    <mergeCell ref="AU39:AU40"/>
    <mergeCell ref="AY39:AY40"/>
    <mergeCell ref="AZ39:AZ40"/>
    <mergeCell ref="BA39:BA40"/>
    <mergeCell ref="BB39:BB40"/>
    <mergeCell ref="BC39:BC40"/>
    <mergeCell ref="AV39:AV40"/>
    <mergeCell ref="B47:B50"/>
    <mergeCell ref="C47:C50"/>
    <mergeCell ref="D47:D50"/>
    <mergeCell ref="E47:E50"/>
    <mergeCell ref="F47:F50"/>
    <mergeCell ref="G47:G50"/>
    <mergeCell ref="H47:H50"/>
    <mergeCell ref="I47:I50"/>
    <mergeCell ref="J47:J50"/>
    <mergeCell ref="P47:P50"/>
    <mergeCell ref="Q47:Q50"/>
    <mergeCell ref="R47:R50"/>
    <mergeCell ref="S47:S50"/>
    <mergeCell ref="T47:T50"/>
    <mergeCell ref="U47:U50"/>
    <mergeCell ref="V47:V50"/>
    <mergeCell ref="W47:X50"/>
    <mergeCell ref="Y47:Y50"/>
    <mergeCell ref="Z47:Z50"/>
    <mergeCell ref="AA47:AA50"/>
    <mergeCell ref="AB47:AB50"/>
    <mergeCell ref="AF47:AS47"/>
    <mergeCell ref="AU47:AU48"/>
    <mergeCell ref="AV47:AV48"/>
    <mergeCell ref="AW47:AW48"/>
    <mergeCell ref="AX47:AX48"/>
    <mergeCell ref="AY47:AY48"/>
    <mergeCell ref="AZ47:AZ48"/>
    <mergeCell ref="BA47:BA48"/>
    <mergeCell ref="BB47:BB48"/>
    <mergeCell ref="BC47:BC48"/>
    <mergeCell ref="BD47:BD48"/>
    <mergeCell ref="BE47:BF48"/>
    <mergeCell ref="BI47:BI48"/>
    <mergeCell ref="BJ47:BJ48"/>
    <mergeCell ref="BK47:BL48"/>
    <mergeCell ref="BM47:BN48"/>
    <mergeCell ref="BO47:BO48"/>
    <mergeCell ref="BP47:BP48"/>
    <mergeCell ref="AF49:AS49"/>
    <mergeCell ref="BQ50:BT50"/>
    <mergeCell ref="B51:B54"/>
    <mergeCell ref="C51:C54"/>
    <mergeCell ref="D51:D54"/>
    <mergeCell ref="E51:E54"/>
    <mergeCell ref="F51:F54"/>
    <mergeCell ref="G51:G54"/>
    <mergeCell ref="H51:H54"/>
    <mergeCell ref="I51:I54"/>
    <mergeCell ref="J51:J54"/>
    <mergeCell ref="K51:K54"/>
    <mergeCell ref="L51:L54"/>
    <mergeCell ref="M51:M54"/>
    <mergeCell ref="N51:N54"/>
    <mergeCell ref="O51:O54"/>
    <mergeCell ref="P51:P54"/>
    <mergeCell ref="Q51:Q54"/>
    <mergeCell ref="R51:R54"/>
    <mergeCell ref="S51:S54"/>
    <mergeCell ref="T51:T54"/>
    <mergeCell ref="U51:U54"/>
    <mergeCell ref="V51:V54"/>
    <mergeCell ref="W51:X54"/>
    <mergeCell ref="Y51:Y54"/>
    <mergeCell ref="Z51:Z54"/>
    <mergeCell ref="AA51:AA54"/>
    <mergeCell ref="AB51:AB54"/>
    <mergeCell ref="AF51:AS51"/>
    <mergeCell ref="AU51:AU52"/>
    <mergeCell ref="BE51:BF52"/>
    <mergeCell ref="BI51:BI52"/>
    <mergeCell ref="BJ51:BJ52"/>
    <mergeCell ref="BK51:BL52"/>
    <mergeCell ref="BM51:BN52"/>
    <mergeCell ref="BO51:BO52"/>
    <mergeCell ref="BP51:BP52"/>
    <mergeCell ref="AF53:AS53"/>
    <mergeCell ref="BQ54:BT54"/>
    <mergeCell ref="AV51:AV52"/>
    <mergeCell ref="AW51:AW52"/>
    <mergeCell ref="AX51:AX52"/>
    <mergeCell ref="AY51:AY52"/>
    <mergeCell ref="AZ51:AZ52"/>
    <mergeCell ref="BA51:BA52"/>
    <mergeCell ref="BB51:BB52"/>
    <mergeCell ref="BC51:BC52"/>
    <mergeCell ref="BD51:BD52"/>
  </mergeCells>
  <conditionalFormatting sqref="Z39:Z42">
    <cfRule type="cellIs" dxfId="192" priority="226" operator="equal">
      <formula>$V$14</formula>
    </cfRule>
  </conditionalFormatting>
  <conditionalFormatting sqref="AB39:AB42">
    <cfRule type="cellIs" dxfId="191" priority="231" operator="equal">
      <formula>$BA$6</formula>
    </cfRule>
    <cfRule type="cellIs" dxfId="190" priority="232" operator="equal">
      <formula>$BB$2</formula>
    </cfRule>
    <cfRule type="cellIs" dxfId="189" priority="233" operator="equal">
      <formula>$BA$2</formula>
    </cfRule>
    <cfRule type="cellIs" dxfId="188" priority="234" operator="equal">
      <formula>$AY$2</formula>
    </cfRule>
  </conditionalFormatting>
  <conditionalFormatting sqref="BI39:BJ39 BI40">
    <cfRule type="cellIs" dxfId="187" priority="227" operator="equal">
      <formula>$BB$4</formula>
    </cfRule>
    <cfRule type="cellIs" dxfId="186" priority="228" operator="equal">
      <formula>$BB$2</formula>
    </cfRule>
    <cfRule type="cellIs" dxfId="185" priority="229" operator="equal">
      <formula>$BA$2</formula>
    </cfRule>
    <cfRule type="cellIs" dxfId="184" priority="230" operator="equal">
      <formula>$AY$2</formula>
    </cfRule>
  </conditionalFormatting>
  <conditionalFormatting sqref="BJ39:BJ40">
    <cfRule type="containsText" dxfId="183" priority="107" operator="containsText" text="MAPA DE RIESGO DE PROCESO ">
      <formula>NOT(ISERROR(SEARCH("MAPA DE RIESGO DE PROCESO ",BJ39)))</formula>
    </cfRule>
    <cfRule type="containsText" dxfId="182" priority="108" operator="containsText" text="MAPA DE RIESGO INSTITUCIONAL ">
      <formula>NOT(ISERROR(SEARCH("MAPA DE RIESGO INSTITUCIONAL ",BJ39)))</formula>
    </cfRule>
  </conditionalFormatting>
  <conditionalFormatting sqref="Z43:Z46">
    <cfRule type="cellIs" dxfId="181" priority="80" operator="equal">
      <formula>$V$14</formula>
    </cfRule>
  </conditionalFormatting>
  <conditionalFormatting sqref="AB43:AB46">
    <cfRule type="cellIs" dxfId="180" priority="85" operator="equal">
      <formula>$BA$6</formula>
    </cfRule>
    <cfRule type="cellIs" dxfId="179" priority="86" operator="equal">
      <formula>$BB$2</formula>
    </cfRule>
    <cfRule type="cellIs" dxfId="178" priority="87" operator="equal">
      <formula>$BA$2</formula>
    </cfRule>
    <cfRule type="cellIs" dxfId="177" priority="88" operator="equal">
      <formula>$AY$2</formula>
    </cfRule>
  </conditionalFormatting>
  <conditionalFormatting sqref="BI43:BJ43 BI44">
    <cfRule type="cellIs" dxfId="176" priority="81" operator="equal">
      <formula>$BB$4</formula>
    </cfRule>
    <cfRule type="cellIs" dxfId="175" priority="82" operator="equal">
      <formula>$BB$2</formula>
    </cfRule>
    <cfRule type="cellIs" dxfId="174" priority="83" operator="equal">
      <formula>$BA$2</formula>
    </cfRule>
    <cfRule type="cellIs" dxfId="173" priority="84" operator="equal">
      <formula>$AY$2</formula>
    </cfRule>
  </conditionalFormatting>
  <conditionalFormatting sqref="BJ43:BJ44">
    <cfRule type="containsText" dxfId="172" priority="78" operator="containsText" text="MAPA DE RIESGO DE PROCESO ">
      <formula>NOT(ISERROR(SEARCH("MAPA DE RIESGO DE PROCESO ",BJ43)))</formula>
    </cfRule>
    <cfRule type="containsText" dxfId="171" priority="79" operator="containsText" text="MAPA DE RIESGO INSTITUCIONAL ">
      <formula>NOT(ISERROR(SEARCH("MAPA DE RIESGO INSTITUCIONAL ",BJ43)))</formula>
    </cfRule>
  </conditionalFormatting>
  <conditionalFormatting sqref="Z47:Z50">
    <cfRule type="cellIs" dxfId="170" priority="14" operator="equal">
      <formula>$V$14</formula>
    </cfRule>
  </conditionalFormatting>
  <conditionalFormatting sqref="AB47:AB50">
    <cfRule type="cellIs" dxfId="169" priority="19" operator="equal">
      <formula>$BA$6</formula>
    </cfRule>
    <cfRule type="cellIs" dxfId="168" priority="20" operator="equal">
      <formula>$BB$2</formula>
    </cfRule>
    <cfRule type="cellIs" dxfId="167" priority="21" operator="equal">
      <formula>$BA$2</formula>
    </cfRule>
    <cfRule type="cellIs" dxfId="166" priority="22" operator="equal">
      <formula>$AY$2</formula>
    </cfRule>
  </conditionalFormatting>
  <conditionalFormatting sqref="BI47:BJ47 BI48">
    <cfRule type="cellIs" dxfId="165" priority="15" operator="equal">
      <formula>$BB$4</formula>
    </cfRule>
    <cfRule type="cellIs" dxfId="164" priority="16" operator="equal">
      <formula>$BB$2</formula>
    </cfRule>
    <cfRule type="cellIs" dxfId="163" priority="17" operator="equal">
      <formula>$BA$2</formula>
    </cfRule>
    <cfRule type="cellIs" dxfId="162" priority="18" operator="equal">
      <formula>$AY$2</formula>
    </cfRule>
  </conditionalFormatting>
  <conditionalFormatting sqref="BJ47:BJ48">
    <cfRule type="containsText" dxfId="161" priority="12" operator="containsText" text="MAPA DE RIESGO DE PROCESO ">
      <formula>NOT(ISERROR(SEARCH("MAPA DE RIESGO DE PROCESO ",BJ47)))</formula>
    </cfRule>
    <cfRule type="containsText" dxfId="160" priority="13" operator="containsText" text="MAPA DE RIESGO INSTITUCIONAL ">
      <formula>NOT(ISERROR(SEARCH("MAPA DE RIESGO INSTITUCIONAL ",BJ47)))</formula>
    </cfRule>
  </conditionalFormatting>
  <conditionalFormatting sqref="Z51:Z54">
    <cfRule type="cellIs" dxfId="159" priority="3" operator="equal">
      <formula>$V$14</formula>
    </cfRule>
  </conditionalFormatting>
  <conditionalFormatting sqref="AB51:AB54">
    <cfRule type="cellIs" dxfId="158" priority="8" operator="equal">
      <formula>$BA$6</formula>
    </cfRule>
    <cfRule type="cellIs" dxfId="157" priority="9" operator="equal">
      <formula>$BB$2</formula>
    </cfRule>
    <cfRule type="cellIs" dxfId="156" priority="10" operator="equal">
      <formula>$BA$2</formula>
    </cfRule>
    <cfRule type="cellIs" dxfId="155" priority="11" operator="equal">
      <formula>$AY$2</formula>
    </cfRule>
  </conditionalFormatting>
  <conditionalFormatting sqref="BI51:BJ51 BI52">
    <cfRule type="cellIs" dxfId="154" priority="4" operator="equal">
      <formula>$BB$4</formula>
    </cfRule>
    <cfRule type="cellIs" dxfId="153" priority="5" operator="equal">
      <formula>$BB$2</formula>
    </cfRule>
    <cfRule type="cellIs" dxfId="152" priority="6" operator="equal">
      <formula>$BA$2</formula>
    </cfRule>
    <cfRule type="cellIs" dxfId="151" priority="7" operator="equal">
      <formula>$AY$2</formula>
    </cfRule>
  </conditionalFormatting>
  <conditionalFormatting sqref="BJ51:BJ52">
    <cfRule type="containsText" dxfId="150" priority="1" operator="containsText" text="MAPA DE RIESGO DE PROCESO ">
      <formula>NOT(ISERROR(SEARCH("MAPA DE RIESGO DE PROCESO ",BJ51)))</formula>
    </cfRule>
    <cfRule type="containsText" dxfId="149" priority="2" operator="containsText" text="MAPA DE RIESGO INSTITUCIONAL ">
      <formula>NOT(ISERROR(SEARCH("MAPA DE RIESGO INSTITUCIONAL ",BJ51)))</formula>
    </cfRule>
  </conditionalFormatting>
  <dataValidations count="14">
    <dataValidation type="list" allowBlank="1" showInputMessage="1" showErrorMessage="1" sqref="Q39:Q40 Q43:Q44 Q47:Q48 Q51:Q52">
      <formula1>$Q$1:$Q$5</formula1>
    </dataValidation>
    <dataValidation type="list" allowBlank="1" showInputMessage="1" showErrorMessage="1" sqref="U39 U43 U47 U51">
      <formula1>$W$1:$W$5</formula1>
    </dataValidation>
    <dataValidation type="list" allowBlank="1" showInputMessage="1" showErrorMessage="1" sqref="J39:J40 J43:J44 J47:J48 J51:J52">
      <formula1>$H$1:$H$5</formula1>
    </dataValidation>
    <dataValidation type="list" allowBlank="1" showInputMessage="1" showErrorMessage="1" sqref="AA39 AA43 AA47 AA51">
      <formula1>$Y$22:$Y$26</formula1>
    </dataValidation>
    <dataValidation type="list" allowBlank="1" showInputMessage="1" showErrorMessage="1" sqref="AO40 AO44 AO46 AO42 AO50 AO48 AO54 AO52">
      <formula1>$AH$15:$AH$16</formula1>
    </dataValidation>
    <dataValidation type="list" allowBlank="1" showInputMessage="1" showErrorMessage="1" sqref="AU39:AV40 AU43:AV44 AU47:AV48 AU51:AV52">
      <formula1>$AT$9:$AT$11</formula1>
    </dataValidation>
    <dataValidation type="list" allowBlank="1" showInputMessage="1" showErrorMessage="1" sqref="Y39 Y43 Y47 Y51">
      <formula1>$AT$1:$AT$4</formula1>
    </dataValidation>
    <dataValidation type="list" allowBlank="1" showInputMessage="1" showErrorMessage="1" sqref="Z39 Z43 Z47 Z51">
      <formula1>$V$14:$V$15</formula1>
    </dataValidation>
    <dataValidation type="list" allowBlank="1" showInputMessage="1" showErrorMessage="1" sqref="AG40 AM42 AI42 AG42 AQ40 AM40 AI40 AG44 AQ46 AM46 AI46 AG46 AQ44 AM44 AI44 AQ42 AI48 AG48 AQ50 AM50 AI50 AG50 AQ48 AM48 AI52 AG52 AQ54 AM54 AI54 AG54 AQ52 AM52">
      <formula1>$AK$15:$AK$16</formula1>
    </dataValidation>
    <dataValidation type="list" allowBlank="1" showInputMessage="1" showErrorMessage="1" sqref="AK40 AK42 AS40 AK44 AS46 AK46 AS44 AS42 AS48 AK48 AS50 AK50 AS52 AK52 AS54 AK54">
      <formula1>$AJ$15:$AJ$16</formula1>
    </dataValidation>
    <dataValidation type="list" allowBlank="1" showInputMessage="1" showErrorMessage="1" sqref="BJ39:BJ40 BJ43:BJ44 BJ47:BJ48 BJ51:BJ52">
      <formula1>$BI$12:$BI$13</formula1>
    </dataValidation>
    <dataValidation type="list" allowBlank="1" showInputMessage="1" showErrorMessage="1" sqref="P39:P54">
      <formula1>$P$15:$P$16</formula1>
    </dataValidation>
    <dataValidation type="list" allowBlank="1" showInputMessage="1" showErrorMessage="1" sqref="L39:L54">
      <formula1>$K$1:$K$7</formula1>
    </dataValidation>
    <dataValidation type="list" allowBlank="1" showInputMessage="1" showErrorMessage="1" sqref="E51:E52 E43:E44 E47:E48 E39:E40">
      <formula1>$C$2:$C$24</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O72"/>
  <sheetViews>
    <sheetView topLeftCell="BF36" zoomScale="80" zoomScaleNormal="80" workbookViewId="0">
      <selection activeCell="BL41" sqref="BL41:BO42"/>
    </sheetView>
  </sheetViews>
  <sheetFormatPr baseColWidth="10" defaultColWidth="11.42578125" defaultRowHeight="28.5" customHeight="1" x14ac:dyDescent="0.25"/>
  <cols>
    <col min="1" max="1" width="3.85546875" style="26" customWidth="1"/>
    <col min="2" max="2" width="6.140625" style="3" customWidth="1"/>
    <col min="3" max="4" width="19.28515625" style="3" customWidth="1"/>
    <col min="5" max="5" width="23.5703125" style="3" customWidth="1"/>
    <col min="6" max="6" width="42.140625" style="3" customWidth="1"/>
    <col min="7" max="7" width="37.140625" style="3" customWidth="1"/>
    <col min="8" max="8" width="20.42578125" style="3" customWidth="1"/>
    <col min="9" max="9" width="38.7109375" style="3" customWidth="1"/>
    <col min="10" max="10" width="28.140625" style="3" customWidth="1"/>
    <col min="11" max="11" width="27.140625" style="3" customWidth="1"/>
    <col min="12" max="12" width="10" style="3" customWidth="1"/>
    <col min="13" max="13" width="16.28515625" style="3" customWidth="1"/>
    <col min="14" max="14" width="50.5703125" style="3" customWidth="1"/>
    <col min="15" max="15" width="18.7109375" style="3" hidden="1" customWidth="1"/>
    <col min="16" max="16" width="10" style="3" customWidth="1"/>
    <col min="17" max="17" width="27.5703125" style="3" customWidth="1"/>
    <col min="18" max="18" width="43.28515625" style="3" customWidth="1"/>
    <col min="19" max="19" width="13.7109375" style="3" customWidth="1"/>
    <col min="20" max="20" width="19.28515625" style="3" customWidth="1"/>
    <col min="21" max="21" width="24.28515625" style="3" hidden="1" customWidth="1"/>
    <col min="22" max="22" width="19.28515625" style="3" customWidth="1"/>
    <col min="23" max="23" width="38.42578125" style="3" customWidth="1"/>
    <col min="24" max="24" width="7" style="3" hidden="1" customWidth="1"/>
    <col min="25" max="25" width="11.28515625" style="3" hidden="1" customWidth="1"/>
    <col min="26" max="26" width="32.28515625" style="3" hidden="1" customWidth="1"/>
    <col min="27" max="27" width="15.42578125" style="3" hidden="1" customWidth="1"/>
    <col min="28" max="28" width="10.42578125" style="3" hidden="1" customWidth="1"/>
    <col min="29" max="29" width="17.42578125" style="3" hidden="1" customWidth="1"/>
    <col min="30" max="30" width="10.42578125" style="3" hidden="1" customWidth="1"/>
    <col min="31" max="31" width="14.7109375" style="3" hidden="1" customWidth="1"/>
    <col min="32" max="34" width="10.42578125" style="3" hidden="1" customWidth="1"/>
    <col min="35" max="35" width="16" style="3" hidden="1" customWidth="1"/>
    <col min="36" max="36" width="10.42578125" style="3" hidden="1" customWidth="1"/>
    <col min="37" max="37" width="17.42578125" style="3" hidden="1" customWidth="1"/>
    <col min="38" max="38" width="10.42578125" style="3" hidden="1" customWidth="1"/>
    <col min="39" max="39" width="16" style="3" hidden="1" customWidth="1"/>
    <col min="40" max="40" width="12.140625" style="3" hidden="1" customWidth="1"/>
    <col min="41" max="41" width="25.5703125" style="3" hidden="1" customWidth="1"/>
    <col min="42" max="43" width="24.28515625" style="3" hidden="1" customWidth="1"/>
    <col min="44" max="44" width="20" style="3" hidden="1" customWidth="1"/>
    <col min="45" max="45" width="23.5703125" style="3" hidden="1" customWidth="1"/>
    <col min="46" max="46" width="16.28515625" style="3" hidden="1" customWidth="1"/>
    <col min="47" max="47" width="17.140625" style="3" hidden="1" customWidth="1"/>
    <col min="48" max="48" width="20.5703125" style="3" hidden="1" customWidth="1"/>
    <col min="49" max="49" width="22.5703125" style="3" hidden="1" customWidth="1"/>
    <col min="50" max="50" width="13.7109375" style="3" hidden="1" customWidth="1"/>
    <col min="51" max="51" width="18" style="3" hidden="1" customWidth="1"/>
    <col min="52" max="52" width="11.28515625" style="3" hidden="1" customWidth="1"/>
    <col min="53" max="53" width="12.7109375" style="3" hidden="1" customWidth="1"/>
    <col min="54" max="54" width="16.5703125" style="3" hidden="1" customWidth="1"/>
    <col min="55" max="55" width="11.140625" style="3" hidden="1" customWidth="1"/>
    <col min="56" max="56" width="8.42578125" style="3" hidden="1" customWidth="1"/>
    <col min="57" max="57" width="9.140625" style="3" hidden="1" customWidth="1"/>
    <col min="58" max="58" width="11.42578125" style="3"/>
    <col min="59" max="59" width="24.42578125" style="3" customWidth="1"/>
    <col min="60" max="61" width="11.42578125" style="3"/>
    <col min="62" max="62" width="25" style="3" customWidth="1"/>
    <col min="63" max="63" width="24.28515625" style="3" customWidth="1"/>
    <col min="64" max="64" width="48.140625" style="3" customWidth="1"/>
    <col min="65" max="65" width="24.85546875" style="3" customWidth="1"/>
    <col min="66" max="66" width="22.85546875" style="3" customWidth="1"/>
    <col min="67" max="67" width="28.5703125" style="3" customWidth="1"/>
    <col min="68" max="16384" width="11.42578125" style="3"/>
  </cols>
  <sheetData>
    <row r="1" spans="3:56" ht="28.5" hidden="1" customHeight="1" x14ac:dyDescent="0.25">
      <c r="G1" s="3" t="s">
        <v>273</v>
      </c>
      <c r="L1" s="3">
        <v>1</v>
      </c>
      <c r="M1" s="3" t="s">
        <v>27</v>
      </c>
      <c r="N1" s="3" t="s">
        <v>276</v>
      </c>
      <c r="R1" s="3">
        <v>1</v>
      </c>
      <c r="S1" s="3" t="s">
        <v>42</v>
      </c>
      <c r="T1" s="3" t="s">
        <v>282</v>
      </c>
      <c r="AO1" s="3" t="s">
        <v>54</v>
      </c>
      <c r="AT1" s="3" t="s">
        <v>42</v>
      </c>
      <c r="AU1" s="3" t="s">
        <v>43</v>
      </c>
      <c r="AV1" s="3" t="s">
        <v>44</v>
      </c>
      <c r="AW1" s="3" t="s">
        <v>45</v>
      </c>
      <c r="AX1" s="3" t="s">
        <v>281</v>
      </c>
    </row>
    <row r="2" spans="3:56" ht="28.5" hidden="1" customHeight="1" x14ac:dyDescent="0.25">
      <c r="C2" s="59" t="s">
        <v>128</v>
      </c>
      <c r="D2" s="59"/>
      <c r="E2" s="59" t="s">
        <v>116</v>
      </c>
      <c r="G2" s="3" t="s">
        <v>274</v>
      </c>
      <c r="L2" s="3">
        <v>2</v>
      </c>
      <c r="M2" s="3" t="s">
        <v>28</v>
      </c>
      <c r="N2" s="3" t="s">
        <v>278</v>
      </c>
      <c r="R2" s="3">
        <v>2</v>
      </c>
      <c r="S2" s="3" t="s">
        <v>43</v>
      </c>
      <c r="T2" s="3" t="s">
        <v>283</v>
      </c>
      <c r="AO2" s="3" t="s">
        <v>55</v>
      </c>
      <c r="AS2" s="3" t="s">
        <v>27</v>
      </c>
      <c r="AT2" s="23" t="s">
        <v>322</v>
      </c>
      <c r="AU2" s="23" t="s">
        <v>322</v>
      </c>
      <c r="AV2" s="22" t="s">
        <v>323</v>
      </c>
      <c r="AW2" s="235" t="s">
        <v>324</v>
      </c>
      <c r="AX2" s="235" t="s">
        <v>324</v>
      </c>
      <c r="AY2" s="19"/>
    </row>
    <row r="3" spans="3:56" ht="28.5" hidden="1" customHeight="1" x14ac:dyDescent="0.25">
      <c r="C3" s="59" t="s">
        <v>129</v>
      </c>
      <c r="D3" s="59"/>
      <c r="E3" s="59" t="s">
        <v>117</v>
      </c>
      <c r="G3" s="3" t="s">
        <v>272</v>
      </c>
      <c r="L3" s="3">
        <v>3</v>
      </c>
      <c r="M3" s="3" t="s">
        <v>29</v>
      </c>
      <c r="N3" s="3" t="s">
        <v>279</v>
      </c>
      <c r="R3" s="3">
        <v>3</v>
      </c>
      <c r="S3" s="3" t="s">
        <v>44</v>
      </c>
      <c r="T3" s="3" t="s">
        <v>284</v>
      </c>
      <c r="AO3" s="3" t="s">
        <v>56</v>
      </c>
      <c r="AS3" s="3" t="s">
        <v>28</v>
      </c>
      <c r="AT3" s="23" t="s">
        <v>322</v>
      </c>
      <c r="AU3" s="23" t="s">
        <v>322</v>
      </c>
      <c r="AV3" s="22" t="s">
        <v>323</v>
      </c>
      <c r="AW3" s="235" t="s">
        <v>324</v>
      </c>
      <c r="AX3" s="235" t="s">
        <v>324</v>
      </c>
      <c r="AY3" s="19"/>
    </row>
    <row r="4" spans="3:56" ht="28.5" hidden="1" customHeight="1" x14ac:dyDescent="0.25">
      <c r="C4" s="59" t="s">
        <v>130</v>
      </c>
      <c r="D4" s="59"/>
      <c r="E4" s="59" t="s">
        <v>118</v>
      </c>
      <c r="L4" s="3">
        <v>4</v>
      </c>
      <c r="M4" s="3" t="s">
        <v>30</v>
      </c>
      <c r="N4" s="3" t="s">
        <v>280</v>
      </c>
      <c r="R4" s="3">
        <v>4</v>
      </c>
      <c r="S4" s="3" t="s">
        <v>45</v>
      </c>
      <c r="T4" s="3" t="s">
        <v>285</v>
      </c>
      <c r="AO4" s="3" t="s">
        <v>57</v>
      </c>
      <c r="AS4" s="3" t="s">
        <v>29</v>
      </c>
      <c r="AT4" s="23" t="s">
        <v>322</v>
      </c>
      <c r="AU4" s="22" t="s">
        <v>323</v>
      </c>
      <c r="AV4" s="22" t="s">
        <v>323</v>
      </c>
      <c r="AW4" s="235" t="s">
        <v>324</v>
      </c>
      <c r="AX4" s="235" t="s">
        <v>324</v>
      </c>
      <c r="AY4" s="19"/>
    </row>
    <row r="5" spans="3:56" ht="28.5" hidden="1" customHeight="1" x14ac:dyDescent="0.25">
      <c r="C5" s="60" t="s">
        <v>131</v>
      </c>
      <c r="D5" s="60"/>
      <c r="E5" s="59" t="s">
        <v>119</v>
      </c>
      <c r="L5" s="3">
        <v>5</v>
      </c>
      <c r="M5" s="3" t="s">
        <v>31</v>
      </c>
      <c r="N5" s="3" t="s">
        <v>277</v>
      </c>
      <c r="R5" s="3">
        <v>5</v>
      </c>
      <c r="S5" s="3" t="s">
        <v>281</v>
      </c>
      <c r="T5" s="3" t="s">
        <v>286</v>
      </c>
      <c r="AS5" s="3" t="s">
        <v>30</v>
      </c>
      <c r="AT5" s="22" t="s">
        <v>323</v>
      </c>
      <c r="AU5" s="22" t="s">
        <v>323</v>
      </c>
      <c r="AV5" s="22" t="s">
        <v>323</v>
      </c>
      <c r="AW5" s="235" t="s">
        <v>324</v>
      </c>
      <c r="AX5" s="235" t="s">
        <v>324</v>
      </c>
      <c r="AY5" s="19"/>
    </row>
    <row r="6" spans="3:56" ht="28.5" hidden="1" customHeight="1" x14ac:dyDescent="0.25">
      <c r="C6" s="60" t="s">
        <v>132</v>
      </c>
      <c r="D6" s="60"/>
      <c r="E6" s="59" t="s">
        <v>120</v>
      </c>
      <c r="AS6" s="3" t="s">
        <v>31</v>
      </c>
      <c r="AT6" s="22" t="s">
        <v>323</v>
      </c>
      <c r="AU6" s="22" t="s">
        <v>323</v>
      </c>
      <c r="AV6" s="235" t="s">
        <v>324</v>
      </c>
      <c r="AW6" s="235" t="s">
        <v>324</v>
      </c>
      <c r="AX6" s="235" t="s">
        <v>324</v>
      </c>
      <c r="AY6" s="19"/>
    </row>
    <row r="7" spans="3:56" ht="28.5" hidden="1" customHeight="1" x14ac:dyDescent="0.25">
      <c r="C7" s="60" t="s">
        <v>133</v>
      </c>
      <c r="D7" s="60"/>
      <c r="E7" s="59" t="s">
        <v>121</v>
      </c>
      <c r="S7" s="441" t="s">
        <v>54</v>
      </c>
      <c r="T7" s="3">
        <v>1</v>
      </c>
      <c r="V7" s="3" t="s">
        <v>173</v>
      </c>
      <c r="AT7" s="233"/>
      <c r="AU7" s="233"/>
      <c r="AV7" s="233"/>
      <c r="AW7" s="233"/>
      <c r="AX7" s="233"/>
      <c r="AY7" s="233"/>
    </row>
    <row r="8" spans="3:56" ht="28.5" hidden="1" customHeight="1" x14ac:dyDescent="0.25">
      <c r="C8" s="59" t="s">
        <v>134</v>
      </c>
      <c r="D8" s="59"/>
      <c r="E8" s="59" t="s">
        <v>122</v>
      </c>
      <c r="S8" s="441"/>
      <c r="T8" s="3">
        <v>2</v>
      </c>
      <c r="V8" s="3" t="s">
        <v>174</v>
      </c>
      <c r="AT8" s="233"/>
      <c r="AU8" s="233"/>
      <c r="AV8" s="233"/>
      <c r="AW8" s="233"/>
      <c r="AX8" s="233"/>
      <c r="AY8" s="233"/>
    </row>
    <row r="9" spans="3:56" ht="28.5" hidden="1" customHeight="1" x14ac:dyDescent="0.25">
      <c r="C9" s="59" t="s">
        <v>135</v>
      </c>
      <c r="D9" s="59"/>
      <c r="E9" s="59" t="s">
        <v>123</v>
      </c>
      <c r="S9" s="441"/>
      <c r="T9" s="3">
        <v>3</v>
      </c>
      <c r="V9" s="3" t="s">
        <v>175</v>
      </c>
      <c r="Z9" s="3" t="s">
        <v>93</v>
      </c>
      <c r="AA9" s="3">
        <v>15</v>
      </c>
      <c r="AO9" s="3" t="s">
        <v>98</v>
      </c>
      <c r="AP9" s="3">
        <v>0</v>
      </c>
      <c r="AR9" s="3">
        <v>0</v>
      </c>
      <c r="AT9" s="233"/>
      <c r="AU9" s="233"/>
      <c r="AV9" s="233"/>
      <c r="AW9" s="233"/>
      <c r="AX9" s="233"/>
      <c r="AY9" s="233"/>
    </row>
    <row r="10" spans="3:56" ht="28.5" hidden="1" customHeight="1" x14ac:dyDescent="0.25">
      <c r="C10" s="59" t="s">
        <v>136</v>
      </c>
      <c r="D10" s="59"/>
      <c r="E10" s="59" t="s">
        <v>124</v>
      </c>
      <c r="S10" s="441"/>
      <c r="T10" s="3">
        <v>4</v>
      </c>
      <c r="V10" s="3" t="s">
        <v>176</v>
      </c>
      <c r="Z10" s="3" t="s">
        <v>94</v>
      </c>
      <c r="AA10" s="3">
        <v>15</v>
      </c>
      <c r="AO10" s="3" t="s">
        <v>99</v>
      </c>
      <c r="AP10" s="3">
        <v>1</v>
      </c>
      <c r="AR10" s="3">
        <v>1</v>
      </c>
      <c r="AT10" s="233"/>
      <c r="AU10" s="233"/>
      <c r="AV10" s="233"/>
      <c r="AW10" s="233"/>
      <c r="AX10" s="233"/>
      <c r="AY10" s="233"/>
    </row>
    <row r="11" spans="3:56" ht="28.5" hidden="1" customHeight="1" x14ac:dyDescent="0.25">
      <c r="C11" s="59" t="s">
        <v>137</v>
      </c>
      <c r="D11" s="59"/>
      <c r="E11" s="59" t="s">
        <v>125</v>
      </c>
      <c r="S11" s="441"/>
      <c r="T11" s="3">
        <v>5</v>
      </c>
      <c r="V11" s="3" t="s">
        <v>177</v>
      </c>
      <c r="Z11" s="3" t="s">
        <v>95</v>
      </c>
      <c r="AA11" s="3">
        <v>30</v>
      </c>
      <c r="AO11" s="3" t="s">
        <v>100</v>
      </c>
      <c r="AP11" s="3">
        <v>2</v>
      </c>
      <c r="AR11" s="3">
        <v>2</v>
      </c>
      <c r="AT11" s="233"/>
      <c r="AU11" s="233"/>
      <c r="AV11" s="233"/>
      <c r="AW11" s="233"/>
      <c r="AX11" s="233"/>
      <c r="AY11" s="233"/>
    </row>
    <row r="12" spans="3:56" ht="28.5" hidden="1" customHeight="1" x14ac:dyDescent="0.25">
      <c r="C12" s="59" t="s">
        <v>138</v>
      </c>
      <c r="D12" s="59"/>
      <c r="E12" s="59" t="s">
        <v>126</v>
      </c>
      <c r="S12" s="441" t="s">
        <v>55</v>
      </c>
      <c r="T12" s="3">
        <v>1</v>
      </c>
      <c r="V12" s="3" t="s">
        <v>178</v>
      </c>
      <c r="Z12" s="3" t="s">
        <v>96</v>
      </c>
      <c r="AA12" s="3">
        <v>15</v>
      </c>
      <c r="AT12" s="233"/>
      <c r="AU12" s="233"/>
      <c r="AV12" s="233"/>
      <c r="AW12" s="233"/>
      <c r="AX12" s="233"/>
      <c r="AY12" s="233"/>
      <c r="BD12" s="3" t="s">
        <v>260</v>
      </c>
    </row>
    <row r="13" spans="3:56" ht="28.5" hidden="1" customHeight="1" thickBot="1" x14ac:dyDescent="0.3">
      <c r="C13" s="59" t="s">
        <v>139</v>
      </c>
      <c r="D13" s="59"/>
      <c r="E13" s="59" t="s">
        <v>127</v>
      </c>
      <c r="S13" s="441"/>
      <c r="T13" s="3">
        <v>2</v>
      </c>
      <c r="V13" s="3" t="s">
        <v>179</v>
      </c>
      <c r="Z13" s="3" t="s">
        <v>97</v>
      </c>
      <c r="AA13" s="3">
        <v>25</v>
      </c>
      <c r="AT13" s="233"/>
      <c r="AU13" s="233"/>
      <c r="AV13" s="233"/>
      <c r="AW13" s="233"/>
      <c r="AX13" s="233"/>
      <c r="AY13" s="233"/>
      <c r="BD13" s="3" t="s">
        <v>259</v>
      </c>
    </row>
    <row r="14" spans="3:56" ht="28.5" hidden="1" customHeight="1" thickBot="1" x14ac:dyDescent="0.3">
      <c r="C14" s="59" t="s">
        <v>140</v>
      </c>
      <c r="D14" s="59"/>
      <c r="E14" s="28"/>
      <c r="Q14" s="3" t="s">
        <v>230</v>
      </c>
      <c r="S14" s="441"/>
      <c r="T14" s="3">
        <v>3</v>
      </c>
      <c r="V14" s="3" t="s">
        <v>180</v>
      </c>
      <c r="AT14" s="19"/>
      <c r="AU14" s="19"/>
      <c r="AV14" s="19"/>
      <c r="AW14" s="19"/>
      <c r="AX14" s="19"/>
      <c r="AY14" s="19"/>
    </row>
    <row r="15" spans="3:56" ht="28.5" hidden="1" customHeight="1" x14ac:dyDescent="0.25">
      <c r="C15" s="59" t="s">
        <v>141</v>
      </c>
      <c r="D15" s="59"/>
      <c r="K15" s="152" t="s">
        <v>233</v>
      </c>
      <c r="Q15" s="3" t="s">
        <v>231</v>
      </c>
      <c r="S15" s="441"/>
      <c r="T15" s="3">
        <v>4</v>
      </c>
      <c r="V15" s="3" t="s">
        <v>181</v>
      </c>
      <c r="AA15" s="3">
        <v>0</v>
      </c>
      <c r="AB15" s="3">
        <v>0</v>
      </c>
      <c r="AC15" s="3">
        <v>0</v>
      </c>
      <c r="AD15" s="3">
        <v>0</v>
      </c>
      <c r="AE15" s="3">
        <v>0</v>
      </c>
      <c r="AF15" s="3">
        <v>0</v>
      </c>
      <c r="AI15" s="3">
        <v>0</v>
      </c>
    </row>
    <row r="16" spans="3:56" ht="28.5" hidden="1" customHeight="1" x14ac:dyDescent="0.25">
      <c r="C16" s="59" t="s">
        <v>142</v>
      </c>
      <c r="D16" s="59"/>
      <c r="K16" s="152" t="s">
        <v>234</v>
      </c>
      <c r="S16" s="441"/>
      <c r="T16" s="3">
        <v>5</v>
      </c>
      <c r="V16" s="3" t="s">
        <v>182</v>
      </c>
      <c r="AA16" s="3">
        <v>15</v>
      </c>
      <c r="AB16" s="3">
        <v>15</v>
      </c>
      <c r="AC16" s="3">
        <v>30</v>
      </c>
      <c r="AD16" s="3">
        <v>15</v>
      </c>
      <c r="AE16" s="3">
        <v>15</v>
      </c>
      <c r="AF16" s="3">
        <v>10</v>
      </c>
      <c r="AI16" s="3">
        <v>25</v>
      </c>
    </row>
    <row r="17" spans="3:26" ht="28.5" hidden="1" customHeight="1" x14ac:dyDescent="0.25">
      <c r="C17" s="59" t="s">
        <v>143</v>
      </c>
      <c r="D17" s="59"/>
      <c r="S17" s="441" t="s">
        <v>171</v>
      </c>
      <c r="T17" s="3">
        <v>1</v>
      </c>
      <c r="V17" s="3" t="s">
        <v>183</v>
      </c>
    </row>
    <row r="18" spans="3:26" ht="28.5" hidden="1" customHeight="1" x14ac:dyDescent="0.25">
      <c r="C18" s="59" t="s">
        <v>144</v>
      </c>
      <c r="D18" s="59"/>
      <c r="S18" s="441"/>
      <c r="T18" s="3">
        <v>2</v>
      </c>
      <c r="V18" s="3" t="s">
        <v>184</v>
      </c>
    </row>
    <row r="19" spans="3:26" ht="28.5" hidden="1" customHeight="1" x14ac:dyDescent="0.25">
      <c r="C19" s="59"/>
      <c r="D19" s="59"/>
      <c r="S19" s="441"/>
      <c r="T19" s="3">
        <v>3</v>
      </c>
      <c r="V19" s="3" t="s">
        <v>185</v>
      </c>
    </row>
    <row r="20" spans="3:26" ht="28.5" hidden="1" customHeight="1" x14ac:dyDescent="0.25">
      <c r="C20" s="59"/>
      <c r="D20" s="59"/>
      <c r="S20" s="441"/>
      <c r="T20" s="3">
        <v>4</v>
      </c>
      <c r="V20" s="3" t="s">
        <v>186</v>
      </c>
    </row>
    <row r="21" spans="3:26" ht="28.5" hidden="1" customHeight="1" x14ac:dyDescent="0.25">
      <c r="C21" s="59"/>
      <c r="D21" s="59"/>
      <c r="S21" s="441"/>
      <c r="T21" s="3">
        <v>5</v>
      </c>
      <c r="V21" s="3" t="s">
        <v>187</v>
      </c>
    </row>
    <row r="22" spans="3:26" ht="28.5" hidden="1" customHeight="1" x14ac:dyDescent="0.25">
      <c r="C22" s="59"/>
      <c r="D22" s="59"/>
      <c r="S22" s="441" t="s">
        <v>172</v>
      </c>
      <c r="T22" s="3">
        <v>1</v>
      </c>
      <c r="V22" s="3" t="s">
        <v>188</v>
      </c>
    </row>
    <row r="23" spans="3:26" ht="28.5" hidden="1" customHeight="1" x14ac:dyDescent="0.25">
      <c r="C23" s="59"/>
      <c r="D23" s="59"/>
      <c r="S23" s="441"/>
      <c r="T23" s="3">
        <v>2</v>
      </c>
      <c r="V23" s="3" t="s">
        <v>191</v>
      </c>
    </row>
    <row r="24" spans="3:26" ht="28.5" hidden="1" customHeight="1" x14ac:dyDescent="0.25">
      <c r="C24" s="59"/>
      <c r="D24" s="59"/>
      <c r="S24" s="441"/>
      <c r="T24" s="3">
        <v>3</v>
      </c>
      <c r="V24" s="3" t="s">
        <v>189</v>
      </c>
    </row>
    <row r="25" spans="3:26" ht="28.5" hidden="1" customHeight="1" x14ac:dyDescent="0.25">
      <c r="S25" s="441"/>
      <c r="T25" s="3">
        <v>4</v>
      </c>
      <c r="V25" s="3" t="s">
        <v>190</v>
      </c>
      <c r="W25" s="1"/>
      <c r="X25" s="1"/>
      <c r="Y25" s="1"/>
      <c r="Z25" s="1"/>
    </row>
    <row r="26" spans="3:26" ht="28.5" hidden="1" customHeight="1" x14ac:dyDescent="0.25">
      <c r="S26" s="441"/>
      <c r="T26" s="3">
        <v>5</v>
      </c>
      <c r="V26" s="1" t="s">
        <v>192</v>
      </c>
      <c r="W26" s="1"/>
      <c r="X26" s="1"/>
      <c r="Y26" s="1"/>
      <c r="Z26" s="1"/>
    </row>
    <row r="27" spans="3:26" s="26" customFormat="1" ht="28.5" customHeight="1" thickBot="1" x14ac:dyDescent="0.3">
      <c r="S27" s="87"/>
      <c r="T27" s="87"/>
      <c r="U27" s="87"/>
      <c r="V27" s="87"/>
      <c r="W27" s="87"/>
      <c r="X27" s="87"/>
      <c r="Y27" s="87"/>
      <c r="Z27" s="87"/>
    </row>
    <row r="28" spans="3:26" s="26" customFormat="1" ht="28.5" customHeight="1" x14ac:dyDescent="0.25">
      <c r="C28" s="437"/>
      <c r="D28" s="438"/>
      <c r="E28" s="111"/>
      <c r="F28" s="112"/>
      <c r="G28" s="112"/>
      <c r="H28" s="112"/>
      <c r="I28" s="112"/>
      <c r="J28" s="112"/>
      <c r="K28" s="112"/>
      <c r="L28" s="112"/>
      <c r="M28" s="112"/>
      <c r="N28" s="112"/>
      <c r="O28" s="112"/>
      <c r="P28" s="112"/>
      <c r="Q28" s="112"/>
      <c r="R28" s="311"/>
      <c r="S28" s="87"/>
      <c r="T28" s="87"/>
      <c r="U28" s="87"/>
      <c r="V28" s="87"/>
      <c r="W28" s="87"/>
      <c r="X28" s="87"/>
      <c r="Y28" s="87"/>
      <c r="Z28" s="87"/>
    </row>
    <row r="29" spans="3:26" s="26" customFormat="1" ht="28.5" customHeight="1" x14ac:dyDescent="0.25">
      <c r="C29" s="439"/>
      <c r="D29" s="440"/>
      <c r="E29" s="118"/>
      <c r="F29" s="87"/>
      <c r="G29" s="87"/>
      <c r="H29" s="87"/>
      <c r="I29" s="87"/>
      <c r="J29" s="87"/>
      <c r="K29" s="87"/>
      <c r="L29" s="87"/>
      <c r="M29" s="87"/>
      <c r="N29" s="87"/>
      <c r="O29" s="87"/>
      <c r="P29" s="87"/>
      <c r="Q29" s="87"/>
      <c r="R29" s="312"/>
      <c r="S29" s="87"/>
      <c r="T29" s="87"/>
      <c r="U29" s="87"/>
      <c r="V29" s="87"/>
      <c r="W29" s="87"/>
      <c r="X29" s="87"/>
      <c r="Y29" s="87"/>
      <c r="Z29" s="87"/>
    </row>
    <row r="30" spans="3:26" s="26" customFormat="1" ht="28.5" customHeight="1" x14ac:dyDescent="0.25">
      <c r="C30" s="439"/>
      <c r="D30" s="440"/>
      <c r="E30" s="118"/>
      <c r="F30" s="87"/>
      <c r="G30" s="87"/>
      <c r="H30" s="87"/>
      <c r="I30" s="87"/>
      <c r="J30" s="87"/>
      <c r="K30" s="87"/>
      <c r="L30" s="87"/>
      <c r="M30" s="87"/>
      <c r="N30" s="87"/>
      <c r="O30" s="87"/>
      <c r="P30" s="87"/>
      <c r="Q30" s="87"/>
      <c r="R30" s="312"/>
      <c r="S30" s="87"/>
      <c r="T30" s="87"/>
      <c r="U30" s="87"/>
      <c r="V30" s="87"/>
      <c r="W30" s="87"/>
      <c r="X30" s="87"/>
      <c r="Y30" s="87"/>
      <c r="Z30" s="87"/>
    </row>
    <row r="31" spans="3:26" s="26" customFormat="1" ht="28.5" customHeight="1" x14ac:dyDescent="0.25">
      <c r="C31" s="439"/>
      <c r="D31" s="440"/>
      <c r="E31" s="118"/>
      <c r="F31" s="87"/>
      <c r="G31" s="87"/>
      <c r="H31" s="87"/>
      <c r="I31" s="87"/>
      <c r="J31" s="87"/>
      <c r="K31" s="87"/>
      <c r="L31" s="87"/>
      <c r="M31" s="87"/>
      <c r="N31" s="87"/>
      <c r="O31" s="87"/>
      <c r="P31" s="87"/>
      <c r="Q31" s="87"/>
      <c r="R31" s="312"/>
      <c r="S31" s="87"/>
      <c r="T31" s="87"/>
      <c r="U31" s="87"/>
      <c r="V31" s="87"/>
      <c r="W31" s="87"/>
      <c r="X31" s="87"/>
      <c r="Y31" s="87"/>
      <c r="Z31" s="87"/>
    </row>
    <row r="32" spans="3:26" s="26" customFormat="1" ht="28.5" customHeight="1" x14ac:dyDescent="0.25">
      <c r="C32" s="439"/>
      <c r="D32" s="440"/>
      <c r="E32" s="118"/>
      <c r="F32" s="87"/>
      <c r="G32" s="87"/>
      <c r="H32" s="87"/>
      <c r="I32" s="87"/>
      <c r="J32" s="87"/>
      <c r="K32" s="87"/>
      <c r="L32" s="87"/>
      <c r="M32" s="87"/>
      <c r="N32" s="87"/>
      <c r="O32" s="87"/>
      <c r="P32" s="87"/>
      <c r="Q32" s="87"/>
      <c r="R32" s="312"/>
      <c r="S32" s="87"/>
      <c r="T32" s="87"/>
      <c r="U32" s="87"/>
      <c r="V32" s="87"/>
      <c r="W32" s="87"/>
      <c r="X32" s="87"/>
      <c r="Y32" s="87"/>
      <c r="Z32" s="87"/>
    </row>
    <row r="33" spans="2:67" s="26" customFormat="1" ht="28.5" customHeight="1" thickBot="1" x14ac:dyDescent="0.3">
      <c r="C33" s="439"/>
      <c r="D33" s="440"/>
      <c r="E33" s="122"/>
      <c r="F33" s="123"/>
      <c r="G33" s="123"/>
      <c r="H33" s="123"/>
      <c r="I33" s="123"/>
      <c r="J33" s="123"/>
      <c r="K33" s="123"/>
      <c r="L33" s="123"/>
      <c r="M33" s="123"/>
      <c r="N33" s="123"/>
      <c r="O33" s="123"/>
      <c r="P33" s="123"/>
      <c r="Q33" s="123"/>
      <c r="R33" s="313"/>
      <c r="S33" s="87"/>
      <c r="T33" s="87"/>
      <c r="U33" s="87"/>
      <c r="V33" s="87"/>
      <c r="W33" s="87"/>
      <c r="X33" s="87"/>
      <c r="Y33" s="87"/>
      <c r="Z33" s="87"/>
    </row>
    <row r="34" spans="2:67" ht="28.5" customHeight="1" thickBot="1" x14ac:dyDescent="0.3">
      <c r="C34" s="467" t="s">
        <v>238</v>
      </c>
      <c r="D34" s="465"/>
      <c r="E34" s="465"/>
      <c r="F34" s="465"/>
      <c r="G34" s="465"/>
      <c r="H34" s="466"/>
      <c r="I34" s="464" t="s">
        <v>240</v>
      </c>
      <c r="J34" s="465"/>
      <c r="K34" s="466"/>
      <c r="L34" s="464" t="s">
        <v>342</v>
      </c>
      <c r="M34" s="465"/>
      <c r="N34" s="466"/>
      <c r="O34" s="1"/>
      <c r="P34" s="1"/>
      <c r="Q34" s="1"/>
      <c r="R34" s="1"/>
      <c r="S34" s="1"/>
      <c r="T34" s="1"/>
      <c r="U34" s="1"/>
      <c r="V34" s="1"/>
      <c r="W34" s="1"/>
      <c r="X34" s="1"/>
      <c r="Y34" s="1"/>
      <c r="Z34" s="1"/>
    </row>
    <row r="35" spans="2:67" s="26" customFormat="1" ht="28.5" customHeight="1" thickBot="1" x14ac:dyDescent="0.3"/>
    <row r="36" spans="2:67" ht="28.5" customHeight="1" thickBot="1" x14ac:dyDescent="0.4">
      <c r="B36" s="550" t="s">
        <v>270</v>
      </c>
      <c r="C36" s="551"/>
      <c r="D36" s="551"/>
      <c r="E36" s="551"/>
      <c r="F36" s="551"/>
      <c r="G36" s="551"/>
      <c r="H36" s="551"/>
      <c r="I36" s="551"/>
      <c r="J36" s="552"/>
      <c r="K36" s="147"/>
      <c r="L36" s="556" t="s">
        <v>291</v>
      </c>
      <c r="M36" s="557"/>
      <c r="N36" s="557"/>
      <c r="O36" s="557"/>
      <c r="P36" s="557"/>
      <c r="Q36" s="557"/>
      <c r="R36" s="557"/>
      <c r="S36" s="557"/>
      <c r="T36" s="558"/>
      <c r="U36" s="208"/>
      <c r="V36" s="565"/>
      <c r="W36" s="569" t="s">
        <v>287</v>
      </c>
      <c r="X36" s="215"/>
      <c r="Y36" s="215"/>
      <c r="Z36" s="215"/>
      <c r="AA36" s="215"/>
      <c r="AB36" s="215"/>
      <c r="AC36" s="215"/>
      <c r="AD36" s="215"/>
      <c r="AE36" s="215"/>
      <c r="AF36" s="215"/>
      <c r="AG36" s="215"/>
      <c r="AH36" s="215"/>
      <c r="AI36" s="215"/>
      <c r="AJ36" s="215"/>
      <c r="AK36" s="215"/>
      <c r="AL36" s="215"/>
      <c r="AM36" s="215"/>
      <c r="AN36" s="215"/>
      <c r="AO36" s="215"/>
      <c r="AP36" s="215"/>
      <c r="AQ36" s="215"/>
      <c r="AR36" s="215"/>
      <c r="AS36" s="215"/>
      <c r="AT36" s="216"/>
      <c r="AU36" s="216"/>
      <c r="AV36" s="216"/>
      <c r="AW36" s="216"/>
      <c r="AX36" s="216"/>
      <c r="AY36" s="216"/>
      <c r="AZ36" s="216"/>
      <c r="BA36" s="216"/>
      <c r="BB36" s="216"/>
      <c r="BC36" s="216"/>
      <c r="BD36" s="216"/>
      <c r="BE36" s="209"/>
      <c r="BF36" s="418" t="s">
        <v>289</v>
      </c>
      <c r="BG36" s="419"/>
      <c r="BH36" s="419"/>
      <c r="BI36" s="419"/>
      <c r="BJ36" s="419"/>
      <c r="BK36" s="420"/>
    </row>
    <row r="37" spans="2:67" ht="28.5" customHeight="1" thickBot="1" x14ac:dyDescent="0.3">
      <c r="B37" s="553"/>
      <c r="C37" s="554"/>
      <c r="D37" s="554"/>
      <c r="E37" s="554"/>
      <c r="F37" s="554"/>
      <c r="G37" s="554"/>
      <c r="H37" s="554"/>
      <c r="I37" s="554"/>
      <c r="J37" s="555"/>
      <c r="K37" s="148"/>
      <c r="L37" s="559" t="s">
        <v>292</v>
      </c>
      <c r="M37" s="560"/>
      <c r="N37" s="560"/>
      <c r="O37" s="561"/>
      <c r="P37" s="562" t="s">
        <v>52</v>
      </c>
      <c r="Q37" s="563"/>
      <c r="R37" s="563"/>
      <c r="S37" s="563"/>
      <c r="T37" s="564"/>
      <c r="U37" s="150"/>
      <c r="V37" s="566"/>
      <c r="W37" s="570"/>
      <c r="X37" s="218"/>
      <c r="Y37" s="218"/>
      <c r="Z37" s="218"/>
      <c r="AA37" s="218"/>
      <c r="AB37" s="218"/>
      <c r="AC37" s="218"/>
      <c r="AD37" s="218"/>
      <c r="AE37" s="218"/>
      <c r="AF37" s="218"/>
      <c r="AG37" s="218"/>
      <c r="AH37" s="218"/>
      <c r="AI37" s="218"/>
      <c r="AJ37" s="218"/>
      <c r="AK37" s="218"/>
      <c r="AL37" s="218"/>
      <c r="AM37" s="218"/>
      <c r="AN37" s="218"/>
      <c r="AO37" s="218"/>
      <c r="AP37" s="218"/>
      <c r="AQ37" s="218"/>
      <c r="AR37" s="218"/>
      <c r="AS37" s="218"/>
      <c r="AT37" s="217" t="s">
        <v>103</v>
      </c>
      <c r="AU37" s="218"/>
      <c r="AV37" s="218"/>
      <c r="AW37" s="218"/>
      <c r="AX37" s="218"/>
      <c r="AY37" s="218"/>
      <c r="AZ37" s="218"/>
      <c r="BA37" s="218"/>
      <c r="BB37" s="218"/>
      <c r="BC37" s="218"/>
      <c r="BD37" s="219"/>
      <c r="BE37" s="195"/>
      <c r="BF37" s="421"/>
      <c r="BG37" s="422"/>
      <c r="BH37" s="422"/>
      <c r="BI37" s="422"/>
      <c r="BJ37" s="422"/>
      <c r="BK37" s="423"/>
    </row>
    <row r="38" spans="2:67" ht="113.25" customHeight="1" thickBot="1" x14ac:dyDescent="0.3">
      <c r="B38" s="239" t="s">
        <v>7</v>
      </c>
      <c r="C38" s="240" t="s">
        <v>8</v>
      </c>
      <c r="D38" s="240" t="s">
        <v>235</v>
      </c>
      <c r="E38" s="240" t="s">
        <v>19</v>
      </c>
      <c r="F38" s="240" t="s">
        <v>21</v>
      </c>
      <c r="G38" s="240" t="s">
        <v>12</v>
      </c>
      <c r="H38" s="240" t="s">
        <v>271</v>
      </c>
      <c r="I38" s="240" t="s">
        <v>275</v>
      </c>
      <c r="J38" s="241" t="s">
        <v>290</v>
      </c>
      <c r="K38" s="210" t="s">
        <v>232</v>
      </c>
      <c r="L38" s="242" t="s">
        <v>23</v>
      </c>
      <c r="M38" s="243" t="s">
        <v>24</v>
      </c>
      <c r="N38" s="244" t="s">
        <v>25</v>
      </c>
      <c r="O38" s="245" t="s">
        <v>26</v>
      </c>
      <c r="P38" s="246" t="s">
        <v>23</v>
      </c>
      <c r="Q38" s="247" t="s">
        <v>24</v>
      </c>
      <c r="R38" s="567" t="s">
        <v>25</v>
      </c>
      <c r="S38" s="568"/>
      <c r="T38" s="248" t="s">
        <v>53</v>
      </c>
      <c r="U38" s="197" t="s">
        <v>262</v>
      </c>
      <c r="V38" s="210" t="s">
        <v>193</v>
      </c>
      <c r="W38" s="38" t="s">
        <v>288</v>
      </c>
      <c r="X38" s="82" t="s">
        <v>91</v>
      </c>
      <c r="Y38" s="37" t="s">
        <v>92</v>
      </c>
      <c r="Z38" s="84" t="s">
        <v>14</v>
      </c>
      <c r="AA38" s="447" t="s">
        <v>15</v>
      </c>
      <c r="AB38" s="447"/>
      <c r="AC38" s="447"/>
      <c r="AD38" s="447"/>
      <c r="AE38" s="447"/>
      <c r="AF38" s="447"/>
      <c r="AG38" s="447"/>
      <c r="AH38" s="447"/>
      <c r="AI38" s="447"/>
      <c r="AJ38" s="447"/>
      <c r="AK38" s="447"/>
      <c r="AL38" s="447"/>
      <c r="AM38" s="447"/>
      <c r="AN38" s="447"/>
      <c r="AO38" s="447"/>
      <c r="AP38" s="38" t="s">
        <v>198</v>
      </c>
      <c r="AQ38" s="210" t="s">
        <v>199</v>
      </c>
      <c r="AR38" s="37" t="s">
        <v>101</v>
      </c>
      <c r="AS38" s="37" t="s">
        <v>102</v>
      </c>
      <c r="AT38" s="211" t="s">
        <v>23</v>
      </c>
      <c r="AU38" s="37" t="s">
        <v>24</v>
      </c>
      <c r="AV38" s="37" t="s">
        <v>25</v>
      </c>
      <c r="AW38" s="37" t="s">
        <v>26</v>
      </c>
      <c r="AX38" s="69" t="s">
        <v>23</v>
      </c>
      <c r="AY38" s="207" t="s">
        <v>24</v>
      </c>
      <c r="AZ38" s="426" t="s">
        <v>25</v>
      </c>
      <c r="BA38" s="427"/>
      <c r="BB38" s="27"/>
      <c r="BC38" s="27"/>
      <c r="BD38" s="61" t="s">
        <v>104</v>
      </c>
      <c r="BE38" s="196" t="s">
        <v>261</v>
      </c>
      <c r="BF38" s="424" t="s">
        <v>236</v>
      </c>
      <c r="BG38" s="425"/>
      <c r="BH38" s="425" t="s">
        <v>16</v>
      </c>
      <c r="BI38" s="425"/>
      <c r="BJ38" s="206" t="s">
        <v>17</v>
      </c>
      <c r="BK38" s="205" t="s">
        <v>18</v>
      </c>
      <c r="BL38" s="474" t="s">
        <v>340</v>
      </c>
      <c r="BM38" s="447"/>
      <c r="BN38" s="447"/>
      <c r="BO38" s="475"/>
    </row>
    <row r="39" spans="2:67" ht="28.5" customHeight="1" thickTop="1" thickBot="1" x14ac:dyDescent="0.3">
      <c r="B39" s="534">
        <v>1</v>
      </c>
      <c r="C39" s="535">
        <f>'[1]MATRIZ_RIESGOS '!C39:C42</f>
        <v>40680</v>
      </c>
      <c r="D39" s="459">
        <v>43662</v>
      </c>
      <c r="E39" s="537" t="s">
        <v>131</v>
      </c>
      <c r="F39" s="385" t="s">
        <v>343</v>
      </c>
      <c r="G39" s="536" t="str">
        <f>'[1]MATRIZ_RIESGOS '!K39:K42</f>
        <v>Desarrollo inadecuado de los procesos curriculares y pedagógicos</v>
      </c>
      <c r="H39" s="536" t="s">
        <v>273</v>
      </c>
      <c r="I39" s="536" t="s">
        <v>362</v>
      </c>
      <c r="J39" s="416" t="s">
        <v>363</v>
      </c>
      <c r="K39" s="539" t="s">
        <v>233</v>
      </c>
      <c r="L39" s="542">
        <v>5</v>
      </c>
      <c r="M39" s="543" t="str">
        <f>VLOOKUP(L39,$L$1:$M$5,2,FALSE)</f>
        <v xml:space="preserve">CASI SEGURO </v>
      </c>
      <c r="N39" s="544" t="str">
        <f>VLOOKUP(M39,$M$1:$N$5,2,FALSE)</f>
        <v xml:space="preserve">La oportunidad de implementara de forma inmediata </v>
      </c>
      <c r="O39" s="538">
        <f>VLOOKUP(N39,$N$1:$O$5,2,FALSE)</f>
        <v>0</v>
      </c>
      <c r="P39" s="547">
        <v>5</v>
      </c>
      <c r="Q39" s="406" t="str">
        <f>VLOOKUP(P39,$R$1:$S$5,2,FALSE)</f>
        <v>Superior</v>
      </c>
      <c r="R39" s="548" t="str">
        <f>VLOOKUP(Q39,$S$1:$T$5,2,FALSE)</f>
        <v xml:space="preserve">Si se llegara a implementar la oportunidad , tendría un impacto superior favorable sobre los objetivos estratégicos y/o de calidad  de la institución  </v>
      </c>
      <c r="S39" s="408"/>
      <c r="T39" s="549" t="s">
        <v>55</v>
      </c>
      <c r="U39" s="368" t="s">
        <v>231</v>
      </c>
      <c r="V39" s="370">
        <v>5</v>
      </c>
      <c r="W39" s="545" t="str">
        <f>INDEX($AT$2:$AX$6,X40,Y40)</f>
        <v xml:space="preserve">E: Zona de Oportunidad Alta  </v>
      </c>
      <c r="X39" s="85"/>
      <c r="Y39" s="85"/>
      <c r="Z39" s="145" t="s">
        <v>228</v>
      </c>
      <c r="AA39" s="337" t="s">
        <v>194</v>
      </c>
      <c r="AB39" s="337"/>
      <c r="AC39" s="337"/>
      <c r="AD39" s="337"/>
      <c r="AE39" s="337"/>
      <c r="AF39" s="337"/>
      <c r="AG39" s="337"/>
      <c r="AH39" s="337"/>
      <c r="AI39" s="337"/>
      <c r="AJ39" s="337"/>
      <c r="AK39" s="337"/>
      <c r="AL39" s="337"/>
      <c r="AM39" s="337"/>
      <c r="AN39" s="338"/>
      <c r="AO39" s="212" t="s">
        <v>197</v>
      </c>
      <c r="AP39" s="376" t="s">
        <v>99</v>
      </c>
      <c r="AQ39" s="342" t="s">
        <v>100</v>
      </c>
      <c r="AR39" s="344">
        <f>VLOOKUP(AP39,$AO$9:$AP$11,2,FALSE)</f>
        <v>1</v>
      </c>
      <c r="AS39" s="346">
        <f>VLOOKUP(AQ39,$AO$9:$AP$11,2,FALSE)</f>
        <v>2</v>
      </c>
      <c r="AT39" s="348">
        <f>L39-AR39</f>
        <v>4</v>
      </c>
      <c r="AU39" s="350" t="str">
        <f>VLOOKUP(AT39,$L$1:$M$5,2,FALSE)</f>
        <v>PROBABLE</v>
      </c>
      <c r="AV39" s="352" t="str">
        <f>VLOOKUP(AU39,$M$1:$N$5,2,FALSE)</f>
        <v>La oportunidad será contemplada para implementar en un semestre</v>
      </c>
      <c r="AW39" s="354">
        <f>VLOOKUP(AV39,$N$1:$O$5,2,FALSE)</f>
        <v>0</v>
      </c>
      <c r="AX39" s="356">
        <f>P39-AS39</f>
        <v>3</v>
      </c>
      <c r="AY39" s="358" t="str">
        <f>VLOOKUP(AX39,$R$1:$S$5,2,FALSE)</f>
        <v xml:space="preserve">Moderado </v>
      </c>
      <c r="AZ39" s="324" t="str">
        <f>VLOOKUP(AY39,$S$1:$T$5,2,FALSE)</f>
        <v>Si se llegara a implementar la oportunidad,  tendría un impacto favorable medio sobre los objetivos estratégicos y/o de calidad  de la institución</v>
      </c>
      <c r="BA39" s="325"/>
      <c r="BB39" s="39"/>
      <c r="BD39" s="328" t="str">
        <f>INDEX($AT$2:$AX$6,BB40,BC40)</f>
        <v xml:space="preserve">A: Zona de Oportunidad Media  </v>
      </c>
      <c r="BE39" s="330" t="s">
        <v>260</v>
      </c>
      <c r="BF39" s="506" t="s">
        <v>364</v>
      </c>
      <c r="BG39" s="507"/>
      <c r="BH39" s="506" t="s">
        <v>365</v>
      </c>
      <c r="BI39" s="507"/>
      <c r="BJ39" s="334" t="s">
        <v>366</v>
      </c>
      <c r="BK39" s="335" t="s">
        <v>367</v>
      </c>
      <c r="BL39" s="184">
        <v>1</v>
      </c>
      <c r="BM39" s="185">
        <v>2</v>
      </c>
      <c r="BN39" s="185">
        <v>3</v>
      </c>
      <c r="BO39" s="186">
        <v>4</v>
      </c>
    </row>
    <row r="40" spans="2:67" ht="213.75" customHeight="1" thickTop="1" thickBot="1" x14ac:dyDescent="0.3">
      <c r="B40" s="534"/>
      <c r="C40" s="536"/>
      <c r="D40" s="461"/>
      <c r="E40" s="537"/>
      <c r="F40" s="386"/>
      <c r="G40" s="536"/>
      <c r="H40" s="536"/>
      <c r="I40" s="536"/>
      <c r="J40" s="416"/>
      <c r="K40" s="540"/>
      <c r="L40" s="542"/>
      <c r="M40" s="543"/>
      <c r="N40" s="544"/>
      <c r="O40" s="538"/>
      <c r="P40" s="547"/>
      <c r="Q40" s="406"/>
      <c r="R40" s="548"/>
      <c r="S40" s="408"/>
      <c r="T40" s="549"/>
      <c r="U40" s="368"/>
      <c r="V40" s="371"/>
      <c r="W40" s="545"/>
      <c r="X40" s="20">
        <f>MATCH(M39,$AS$2:$AS$6,0)</f>
        <v>5</v>
      </c>
      <c r="Y40" s="25">
        <f>MATCH(Q39,$AT$1:$AX$1,0)</f>
        <v>5</v>
      </c>
      <c r="Z40" s="143" t="s">
        <v>328</v>
      </c>
      <c r="AA40" s="71" t="s">
        <v>93</v>
      </c>
      <c r="AB40" s="71">
        <v>10</v>
      </c>
      <c r="AC40" s="71" t="s">
        <v>258</v>
      </c>
      <c r="AD40" s="71">
        <v>10</v>
      </c>
      <c r="AE40" s="191" t="s">
        <v>329</v>
      </c>
      <c r="AF40" s="71">
        <v>15</v>
      </c>
      <c r="AG40" s="191" t="s">
        <v>257</v>
      </c>
      <c r="AH40" s="71">
        <v>10</v>
      </c>
      <c r="AI40" s="71" t="s">
        <v>195</v>
      </c>
      <c r="AJ40" s="71">
        <v>0</v>
      </c>
      <c r="AK40" s="71" t="s">
        <v>96</v>
      </c>
      <c r="AL40" s="71">
        <v>10</v>
      </c>
      <c r="AM40" s="71" t="s">
        <v>196</v>
      </c>
      <c r="AN40" s="72">
        <v>15</v>
      </c>
      <c r="AO40" s="72">
        <f>AB40+AD40+AF40+AH40+AJ40+AL40+AN40</f>
        <v>70</v>
      </c>
      <c r="AP40" s="377"/>
      <c r="AQ40" s="343"/>
      <c r="AR40" s="345"/>
      <c r="AS40" s="347"/>
      <c r="AT40" s="349"/>
      <c r="AU40" s="351"/>
      <c r="AV40" s="353"/>
      <c r="AW40" s="355"/>
      <c r="AX40" s="357"/>
      <c r="AY40" s="359"/>
      <c r="AZ40" s="326"/>
      <c r="BA40" s="327"/>
      <c r="BB40" s="74">
        <f>MATCH(AU39,$AS$2:$AS$6,0)</f>
        <v>4</v>
      </c>
      <c r="BC40" s="75">
        <f>MATCH(AY39,$AT$1:$AX$1,0)</f>
        <v>3</v>
      </c>
      <c r="BD40" s="329"/>
      <c r="BE40" s="331"/>
      <c r="BF40" s="532"/>
      <c r="BG40" s="533"/>
      <c r="BH40" s="532"/>
      <c r="BI40" s="533"/>
      <c r="BJ40" s="332"/>
      <c r="BK40" s="531"/>
      <c r="BL40" s="314" t="s">
        <v>370</v>
      </c>
      <c r="BM40" s="188"/>
      <c r="BN40" s="188"/>
      <c r="BO40" s="189"/>
    </row>
    <row r="41" spans="2:67" ht="51" customHeight="1" thickTop="1" thickBot="1" x14ac:dyDescent="0.3">
      <c r="B41" s="534"/>
      <c r="C41" s="536"/>
      <c r="D41" s="461"/>
      <c r="E41" s="537"/>
      <c r="F41" s="386"/>
      <c r="G41" s="536"/>
      <c r="H41" s="536"/>
      <c r="I41" s="536"/>
      <c r="J41" s="416"/>
      <c r="K41" s="540"/>
      <c r="L41" s="542"/>
      <c r="M41" s="543"/>
      <c r="N41" s="544"/>
      <c r="O41" s="538"/>
      <c r="P41" s="547"/>
      <c r="Q41" s="406"/>
      <c r="R41" s="548"/>
      <c r="S41" s="408"/>
      <c r="T41" s="549"/>
      <c r="U41" s="368"/>
      <c r="V41" s="371"/>
      <c r="W41" s="545"/>
      <c r="X41" s="1"/>
      <c r="Y41" s="1"/>
      <c r="Z41" s="145" t="s">
        <v>229</v>
      </c>
      <c r="AA41" s="337" t="s">
        <v>200</v>
      </c>
      <c r="AB41" s="337"/>
      <c r="AC41" s="337"/>
      <c r="AD41" s="337"/>
      <c r="AE41" s="337"/>
      <c r="AF41" s="337"/>
      <c r="AG41" s="337"/>
      <c r="AH41" s="337"/>
      <c r="AI41" s="337"/>
      <c r="AJ41" s="337"/>
      <c r="AK41" s="337"/>
      <c r="AL41" s="337"/>
      <c r="AM41" s="337"/>
      <c r="AN41" s="338"/>
      <c r="AO41" s="73" t="s">
        <v>201</v>
      </c>
      <c r="AP41" s="76"/>
      <c r="AQ41" s="77"/>
      <c r="AR41" s="77"/>
      <c r="AS41" s="77"/>
      <c r="AT41" s="77"/>
      <c r="AU41" s="77"/>
      <c r="AV41" s="77"/>
      <c r="AW41" s="77"/>
      <c r="AX41" s="77"/>
      <c r="AY41" s="77"/>
      <c r="AZ41" s="77"/>
      <c r="BA41" s="77"/>
      <c r="BB41" s="77"/>
      <c r="BC41" s="77"/>
      <c r="BD41" s="77"/>
      <c r="BE41" s="77"/>
      <c r="BF41" s="77"/>
      <c r="BG41" s="77"/>
      <c r="BH41" s="77"/>
      <c r="BI41" s="77"/>
      <c r="BJ41" s="77"/>
      <c r="BK41" s="78"/>
      <c r="BL41" s="527"/>
      <c r="BM41" s="528"/>
      <c r="BN41" s="528"/>
      <c r="BO41" s="528"/>
    </row>
    <row r="42" spans="2:67" ht="220.15" customHeight="1" thickTop="1" thickBot="1" x14ac:dyDescent="0.3">
      <c r="B42" s="534"/>
      <c r="C42" s="536"/>
      <c r="D42" s="462"/>
      <c r="E42" s="537"/>
      <c r="F42" s="387"/>
      <c r="G42" s="536"/>
      <c r="H42" s="536"/>
      <c r="I42" s="536"/>
      <c r="J42" s="416"/>
      <c r="K42" s="541"/>
      <c r="L42" s="542"/>
      <c r="M42" s="543"/>
      <c r="N42" s="544"/>
      <c r="O42" s="538"/>
      <c r="P42" s="547"/>
      <c r="Q42" s="406"/>
      <c r="R42" s="548"/>
      <c r="S42" s="408"/>
      <c r="T42" s="549"/>
      <c r="U42" s="368"/>
      <c r="V42" s="371"/>
      <c r="W42" s="546"/>
      <c r="X42" s="1"/>
      <c r="Y42" s="1"/>
      <c r="Z42" s="143" t="s">
        <v>237</v>
      </c>
      <c r="AA42" s="258" t="s">
        <v>93</v>
      </c>
      <c r="AB42" s="258">
        <v>10</v>
      </c>
      <c r="AC42" s="258" t="s">
        <v>258</v>
      </c>
      <c r="AD42" s="258">
        <v>10</v>
      </c>
      <c r="AE42" s="193" t="s">
        <v>329</v>
      </c>
      <c r="AF42" s="258">
        <v>15</v>
      </c>
      <c r="AG42" s="193" t="s">
        <v>257</v>
      </c>
      <c r="AH42" s="258">
        <v>10</v>
      </c>
      <c r="AI42" s="258" t="s">
        <v>195</v>
      </c>
      <c r="AJ42" s="258">
        <v>30</v>
      </c>
      <c r="AK42" s="258" t="s">
        <v>96</v>
      </c>
      <c r="AL42" s="258">
        <v>10</v>
      </c>
      <c r="AM42" s="258" t="s">
        <v>196</v>
      </c>
      <c r="AN42" s="259">
        <v>15</v>
      </c>
      <c r="AO42" s="259">
        <f>AB42+AD42+AF42+AH42+AJ42+AL42+AN42</f>
        <v>100</v>
      </c>
      <c r="AP42" s="260"/>
      <c r="AQ42" s="261"/>
      <c r="AR42" s="261"/>
      <c r="AS42" s="261"/>
      <c r="AT42" s="261"/>
      <c r="AU42" s="261"/>
      <c r="AV42" s="261"/>
      <c r="AW42" s="261"/>
      <c r="AX42" s="261"/>
      <c r="AY42" s="261"/>
      <c r="AZ42" s="261"/>
      <c r="BA42" s="261"/>
      <c r="BB42" s="261"/>
      <c r="BC42" s="261"/>
      <c r="BD42" s="261"/>
      <c r="BE42" s="261"/>
      <c r="BF42" s="261"/>
      <c r="BG42" s="261"/>
      <c r="BH42" s="261"/>
      <c r="BI42" s="261"/>
      <c r="BJ42" s="261"/>
      <c r="BK42" s="262"/>
      <c r="BL42" s="529"/>
      <c r="BM42" s="530"/>
      <c r="BN42" s="530"/>
      <c r="BO42" s="530"/>
    </row>
    <row r="43" spans="2:67" ht="135.75" customHeight="1" thickBot="1" x14ac:dyDescent="0.3">
      <c r="B43" s="239" t="s">
        <v>7</v>
      </c>
      <c r="C43" s="240" t="s">
        <v>8</v>
      </c>
      <c r="D43" s="240" t="s">
        <v>235</v>
      </c>
      <c r="E43" s="240" t="s">
        <v>19</v>
      </c>
      <c r="F43" s="240" t="s">
        <v>21</v>
      </c>
      <c r="G43" s="240" t="s">
        <v>12</v>
      </c>
      <c r="H43" s="240" t="s">
        <v>271</v>
      </c>
      <c r="I43" s="240" t="s">
        <v>275</v>
      </c>
      <c r="J43" s="241" t="s">
        <v>290</v>
      </c>
      <c r="K43" s="270" t="s">
        <v>232</v>
      </c>
      <c r="L43" s="242" t="s">
        <v>23</v>
      </c>
      <c r="M43" s="243" t="s">
        <v>24</v>
      </c>
      <c r="N43" s="244" t="s">
        <v>25</v>
      </c>
      <c r="O43" s="271" t="s">
        <v>26</v>
      </c>
      <c r="P43" s="246" t="s">
        <v>23</v>
      </c>
      <c r="Q43" s="249" t="s">
        <v>24</v>
      </c>
      <c r="R43" s="567" t="s">
        <v>25</v>
      </c>
      <c r="S43" s="568"/>
      <c r="T43" s="248" t="s">
        <v>53</v>
      </c>
      <c r="U43" s="197" t="s">
        <v>262</v>
      </c>
      <c r="V43" s="270" t="s">
        <v>193</v>
      </c>
      <c r="W43" s="272" t="s">
        <v>288</v>
      </c>
      <c r="X43" s="273" t="s">
        <v>91</v>
      </c>
      <c r="Y43" s="274" t="s">
        <v>92</v>
      </c>
      <c r="Z43" s="275" t="s">
        <v>14</v>
      </c>
      <c r="AA43" s="572" t="s">
        <v>15</v>
      </c>
      <c r="AB43" s="572"/>
      <c r="AC43" s="572"/>
      <c r="AD43" s="572"/>
      <c r="AE43" s="572"/>
      <c r="AF43" s="572"/>
      <c r="AG43" s="572"/>
      <c r="AH43" s="572"/>
      <c r="AI43" s="572"/>
      <c r="AJ43" s="572"/>
      <c r="AK43" s="572"/>
      <c r="AL43" s="572"/>
      <c r="AM43" s="572"/>
      <c r="AN43" s="572"/>
      <c r="AO43" s="572"/>
      <c r="AP43" s="272" t="s">
        <v>198</v>
      </c>
      <c r="AQ43" s="270" t="s">
        <v>199</v>
      </c>
      <c r="AR43" s="274" t="s">
        <v>101</v>
      </c>
      <c r="AS43" s="274" t="s">
        <v>102</v>
      </c>
      <c r="AT43" s="276" t="s">
        <v>23</v>
      </c>
      <c r="AU43" s="274" t="s">
        <v>24</v>
      </c>
      <c r="AV43" s="274" t="s">
        <v>25</v>
      </c>
      <c r="AW43" s="274" t="s">
        <v>26</v>
      </c>
      <c r="AX43" s="272" t="s">
        <v>23</v>
      </c>
      <c r="AY43" s="273" t="s">
        <v>24</v>
      </c>
      <c r="AZ43" s="584" t="s">
        <v>25</v>
      </c>
      <c r="BA43" s="585"/>
      <c r="BB43" s="277"/>
      <c r="BC43" s="277"/>
      <c r="BD43" s="275" t="s">
        <v>104</v>
      </c>
      <c r="BE43" s="276" t="s">
        <v>261</v>
      </c>
      <c r="BF43" s="586" t="s">
        <v>236</v>
      </c>
      <c r="BG43" s="584"/>
      <c r="BH43" s="584" t="s">
        <v>16</v>
      </c>
      <c r="BI43" s="584"/>
      <c r="BJ43" s="273" t="s">
        <v>17</v>
      </c>
      <c r="BK43" s="278" t="s">
        <v>18</v>
      </c>
      <c r="BL43" s="571" t="s">
        <v>239</v>
      </c>
      <c r="BM43" s="572"/>
      <c r="BN43" s="572"/>
      <c r="BO43" s="573"/>
    </row>
    <row r="44" spans="2:67" ht="62.25" customHeight="1" thickBot="1" x14ac:dyDescent="0.3">
      <c r="B44" s="534">
        <v>2</v>
      </c>
      <c r="C44" s="575"/>
      <c r="D44" s="575"/>
      <c r="E44" s="413"/>
      <c r="F44" s="385"/>
      <c r="G44" s="385"/>
      <c r="H44" s="398"/>
      <c r="I44" s="576"/>
      <c r="J44" s="576"/>
      <c r="K44" s="577"/>
      <c r="L44" s="542"/>
      <c r="M44" s="543"/>
      <c r="N44" s="544"/>
      <c r="O44" s="538" t="e">
        <f>VLOOKUP(N44,$N$1:$O$5,2,FALSE)</f>
        <v>#N/A</v>
      </c>
      <c r="P44" s="547">
        <v>5</v>
      </c>
      <c r="Q44" s="406" t="str">
        <f>VLOOKUP(P44,$R$1:$S$5,2,FALSE)</f>
        <v>Superior</v>
      </c>
      <c r="R44" s="548" t="str">
        <f>VLOOKUP(Q44,$S$1:$T$5,2,FALSE)</f>
        <v xml:space="preserve">Si se llegara a implementar la oportunidad , tendría un impacto superior favorable sobre los objetivos estratégicos y/o de calidad  de la institución  </v>
      </c>
      <c r="S44" s="408"/>
      <c r="T44" s="549" t="s">
        <v>55</v>
      </c>
      <c r="U44" s="368" t="s">
        <v>231</v>
      </c>
      <c r="V44" s="371">
        <v>5</v>
      </c>
      <c r="W44" s="587" t="e">
        <f>INDEX($AT$2:$AX$6,X45,Y45)</f>
        <v>#N/A</v>
      </c>
      <c r="X44" s="263"/>
      <c r="Y44" s="263"/>
      <c r="Z44" s="264" t="s">
        <v>228</v>
      </c>
      <c r="AA44" s="589" t="s">
        <v>194</v>
      </c>
      <c r="AB44" s="589"/>
      <c r="AC44" s="589"/>
      <c r="AD44" s="589"/>
      <c r="AE44" s="589"/>
      <c r="AF44" s="589"/>
      <c r="AG44" s="589"/>
      <c r="AH44" s="589"/>
      <c r="AI44" s="589"/>
      <c r="AJ44" s="589"/>
      <c r="AK44" s="589"/>
      <c r="AL44" s="589"/>
      <c r="AM44" s="589"/>
      <c r="AN44" s="590"/>
      <c r="AO44" s="265" t="s">
        <v>197</v>
      </c>
      <c r="AP44" s="377" t="s">
        <v>99</v>
      </c>
      <c r="AQ44" s="343" t="s">
        <v>100</v>
      </c>
      <c r="AR44" s="591">
        <f>VLOOKUP(AP44,$AO$9:$AP$11,2,FALSE)</f>
        <v>1</v>
      </c>
      <c r="AS44" s="612">
        <f>VLOOKUP(AQ44,$AO$9:$AP$11,2,FALSE)</f>
        <v>2</v>
      </c>
      <c r="AT44" s="613">
        <f>L44-AR44</f>
        <v>-1</v>
      </c>
      <c r="AU44" s="614" t="e">
        <f>VLOOKUP(AT44,$L$1:$M$5,2,FALSE)</f>
        <v>#N/A</v>
      </c>
      <c r="AV44" s="615" t="e">
        <f>VLOOKUP(AU44,$M$1:$N$5,2,FALSE)</f>
        <v>#N/A</v>
      </c>
      <c r="AW44" s="616" t="e">
        <f>VLOOKUP(AV44,$N$1:$O$5,2,FALSE)</f>
        <v>#N/A</v>
      </c>
      <c r="AX44" s="608">
        <f>P44-AS44</f>
        <v>3</v>
      </c>
      <c r="AY44" s="609" t="str">
        <f>VLOOKUP(AX44,$R$1:$S$5,2,FALSE)</f>
        <v xml:space="preserve">Moderado </v>
      </c>
      <c r="AZ44" s="332" t="str">
        <f>VLOOKUP(AY44,$S$1:$T$5,2,FALSE)</f>
        <v>Si se llegara a implementar la oportunidad,  tendría un impacto favorable medio sobre los objetivos estratégicos y/o de calidad  de la institución</v>
      </c>
      <c r="BA44" s="333"/>
      <c r="BB44" s="266"/>
      <c r="BD44" s="610" t="e">
        <f>INDEX($AT$2:$AX$6,BB45,BC45)</f>
        <v>#N/A</v>
      </c>
      <c r="BE44" s="611" t="s">
        <v>260</v>
      </c>
      <c r="BF44" s="596"/>
      <c r="BG44" s="597"/>
      <c r="BH44" s="600"/>
      <c r="BI44" s="601"/>
      <c r="BJ44" s="604"/>
      <c r="BK44" s="606"/>
      <c r="BL44" s="267">
        <v>1</v>
      </c>
      <c r="BM44" s="268">
        <v>2</v>
      </c>
      <c r="BN44" s="268">
        <v>3</v>
      </c>
      <c r="BO44" s="269">
        <v>4</v>
      </c>
    </row>
    <row r="45" spans="2:67" ht="141" customHeight="1" thickTop="1" thickBot="1" x14ac:dyDescent="0.3">
      <c r="B45" s="534"/>
      <c r="C45" s="575"/>
      <c r="D45" s="575"/>
      <c r="E45" s="413"/>
      <c r="F45" s="386"/>
      <c r="G45" s="386"/>
      <c r="H45" s="398"/>
      <c r="I45" s="576"/>
      <c r="J45" s="576"/>
      <c r="K45" s="577"/>
      <c r="L45" s="542"/>
      <c r="M45" s="543"/>
      <c r="N45" s="544"/>
      <c r="O45" s="538"/>
      <c r="P45" s="547"/>
      <c r="Q45" s="406"/>
      <c r="R45" s="548"/>
      <c r="S45" s="408"/>
      <c r="T45" s="549"/>
      <c r="U45" s="368"/>
      <c r="V45" s="371"/>
      <c r="W45" s="588"/>
      <c r="X45" s="20" t="e">
        <f>MATCH(M44,$AS$2:$AS$6,0)</f>
        <v>#N/A</v>
      </c>
      <c r="Y45" s="25">
        <f>MATCH(Q44,$AT$1:$AX$1,0)</f>
        <v>5</v>
      </c>
      <c r="Z45" s="143" t="s">
        <v>328</v>
      </c>
      <c r="AA45" s="71" t="s">
        <v>93</v>
      </c>
      <c r="AB45" s="71">
        <v>10</v>
      </c>
      <c r="AC45" s="71" t="s">
        <v>258</v>
      </c>
      <c r="AD45" s="71">
        <v>10</v>
      </c>
      <c r="AE45" s="191" t="s">
        <v>329</v>
      </c>
      <c r="AF45" s="71">
        <v>15</v>
      </c>
      <c r="AG45" s="191" t="s">
        <v>257</v>
      </c>
      <c r="AH45" s="71">
        <v>10</v>
      </c>
      <c r="AI45" s="71" t="s">
        <v>195</v>
      </c>
      <c r="AJ45" s="71">
        <v>0</v>
      </c>
      <c r="AK45" s="71" t="s">
        <v>96</v>
      </c>
      <c r="AL45" s="71">
        <v>10</v>
      </c>
      <c r="AM45" s="71" t="s">
        <v>196</v>
      </c>
      <c r="AN45" s="72">
        <v>15</v>
      </c>
      <c r="AO45" s="72">
        <f>AB45+AD45+AF45+AH45+AJ45+AL45+AN45</f>
        <v>70</v>
      </c>
      <c r="AP45" s="377"/>
      <c r="AQ45" s="343"/>
      <c r="AR45" s="345"/>
      <c r="AS45" s="347"/>
      <c r="AT45" s="349"/>
      <c r="AU45" s="351"/>
      <c r="AV45" s="353"/>
      <c r="AW45" s="355"/>
      <c r="AX45" s="357"/>
      <c r="AY45" s="359"/>
      <c r="AZ45" s="326"/>
      <c r="BA45" s="327"/>
      <c r="BB45" s="74" t="e">
        <f>MATCH(AU44,$AS$2:$AS$6,0)</f>
        <v>#N/A</v>
      </c>
      <c r="BC45" s="75">
        <f>MATCH(AY44,$AT$1:$AX$1,0)</f>
        <v>3</v>
      </c>
      <c r="BD45" s="329"/>
      <c r="BE45" s="331"/>
      <c r="BF45" s="598"/>
      <c r="BG45" s="599"/>
      <c r="BH45" s="602"/>
      <c r="BI45" s="603"/>
      <c r="BJ45" s="605"/>
      <c r="BK45" s="607"/>
      <c r="BL45" s="317"/>
      <c r="BM45" s="188"/>
      <c r="BN45" s="188"/>
      <c r="BO45" s="189"/>
    </row>
    <row r="46" spans="2:67" ht="28.5" customHeight="1" thickTop="1" thickBot="1" x14ac:dyDescent="0.3">
      <c r="B46" s="534"/>
      <c r="C46" s="575"/>
      <c r="D46" s="575"/>
      <c r="E46" s="413"/>
      <c r="F46" s="386"/>
      <c r="G46" s="386"/>
      <c r="H46" s="398"/>
      <c r="I46" s="576"/>
      <c r="J46" s="576"/>
      <c r="K46" s="577"/>
      <c r="L46" s="542"/>
      <c r="M46" s="543"/>
      <c r="N46" s="544"/>
      <c r="O46" s="538"/>
      <c r="P46" s="547"/>
      <c r="Q46" s="406"/>
      <c r="R46" s="548"/>
      <c r="S46" s="408"/>
      <c r="T46" s="549"/>
      <c r="U46" s="368"/>
      <c r="V46" s="371"/>
      <c r="W46" s="588"/>
      <c r="X46" s="1"/>
      <c r="Y46" s="1"/>
      <c r="Z46" s="145" t="s">
        <v>229</v>
      </c>
      <c r="AA46" s="337" t="s">
        <v>200</v>
      </c>
      <c r="AB46" s="337"/>
      <c r="AC46" s="337"/>
      <c r="AD46" s="337"/>
      <c r="AE46" s="337"/>
      <c r="AF46" s="337"/>
      <c r="AG46" s="337"/>
      <c r="AH46" s="337"/>
      <c r="AI46" s="337"/>
      <c r="AJ46" s="337"/>
      <c r="AK46" s="337"/>
      <c r="AL46" s="337"/>
      <c r="AM46" s="337"/>
      <c r="AN46" s="338"/>
      <c r="AO46" s="73" t="s">
        <v>201</v>
      </c>
      <c r="AP46" s="76"/>
      <c r="AQ46" s="77"/>
      <c r="AR46" s="77"/>
      <c r="AS46" s="77"/>
      <c r="AT46" s="77"/>
      <c r="AU46" s="77"/>
      <c r="AV46" s="77"/>
      <c r="AW46" s="77"/>
      <c r="AX46" s="77"/>
      <c r="AY46" s="77"/>
      <c r="AZ46" s="77"/>
      <c r="BA46" s="77"/>
      <c r="BB46" s="77"/>
      <c r="BC46" s="77"/>
      <c r="BD46" s="77"/>
      <c r="BE46" s="77"/>
      <c r="BF46" s="77"/>
      <c r="BG46" s="77"/>
      <c r="BH46" s="77"/>
      <c r="BI46" s="77"/>
      <c r="BJ46" s="77"/>
      <c r="BK46" s="78"/>
      <c r="BL46" s="527"/>
      <c r="BM46" s="528"/>
      <c r="BN46" s="528"/>
      <c r="BO46" s="528"/>
    </row>
    <row r="47" spans="2:67" ht="252.75" customHeight="1" thickTop="1" thickBot="1" x14ac:dyDescent="0.3">
      <c r="B47" s="574"/>
      <c r="C47" s="575"/>
      <c r="D47" s="575"/>
      <c r="E47" s="413"/>
      <c r="F47" s="387"/>
      <c r="G47" s="387"/>
      <c r="H47" s="399"/>
      <c r="I47" s="576"/>
      <c r="J47" s="576"/>
      <c r="K47" s="578"/>
      <c r="L47" s="579"/>
      <c r="M47" s="580"/>
      <c r="N47" s="581"/>
      <c r="O47" s="582"/>
      <c r="P47" s="583"/>
      <c r="Q47" s="592"/>
      <c r="R47" s="593"/>
      <c r="S47" s="594"/>
      <c r="T47" s="595"/>
      <c r="U47" s="369"/>
      <c r="V47" s="372"/>
      <c r="W47" s="588"/>
      <c r="X47" s="35"/>
      <c r="Y47" s="35"/>
      <c r="Z47" s="144" t="s">
        <v>237</v>
      </c>
      <c r="AA47" s="192" t="s">
        <v>93</v>
      </c>
      <c r="AB47" s="192">
        <v>10</v>
      </c>
      <c r="AC47" s="192" t="s">
        <v>258</v>
      </c>
      <c r="AD47" s="192">
        <v>10</v>
      </c>
      <c r="AE47" s="193" t="s">
        <v>329</v>
      </c>
      <c r="AF47" s="192">
        <v>15</v>
      </c>
      <c r="AG47" s="193" t="s">
        <v>257</v>
      </c>
      <c r="AH47" s="192">
        <v>10</v>
      </c>
      <c r="AI47" s="192" t="s">
        <v>195</v>
      </c>
      <c r="AJ47" s="192">
        <v>30</v>
      </c>
      <c r="AK47" s="192" t="s">
        <v>96</v>
      </c>
      <c r="AL47" s="192">
        <v>10</v>
      </c>
      <c r="AM47" s="192" t="s">
        <v>196</v>
      </c>
      <c r="AN47" s="194">
        <v>15</v>
      </c>
      <c r="AO47" s="194">
        <f>AB47+AD47+AF47+AH47+AJ47+AL47+AN47</f>
        <v>100</v>
      </c>
      <c r="AP47" s="79"/>
      <c r="AQ47" s="80"/>
      <c r="AR47" s="80"/>
      <c r="AS47" s="80"/>
      <c r="AT47" s="80"/>
      <c r="AU47" s="80"/>
      <c r="AV47" s="80"/>
      <c r="AW47" s="80"/>
      <c r="AX47" s="80"/>
      <c r="AY47" s="80"/>
      <c r="AZ47" s="80"/>
      <c r="BA47" s="80"/>
      <c r="BB47" s="80"/>
      <c r="BC47" s="80"/>
      <c r="BD47" s="80"/>
      <c r="BE47" s="80"/>
      <c r="BF47" s="80"/>
      <c r="BG47" s="80"/>
      <c r="BH47" s="80"/>
      <c r="BI47" s="80"/>
      <c r="BJ47" s="80"/>
      <c r="BK47" s="81"/>
      <c r="BL47" s="529"/>
      <c r="BM47" s="530"/>
      <c r="BN47" s="530"/>
      <c r="BO47" s="530"/>
    </row>
    <row r="48" spans="2:67" ht="135.75" customHeight="1" thickBot="1" x14ac:dyDescent="0.3">
      <c r="B48" s="239" t="s">
        <v>7</v>
      </c>
      <c r="C48" s="240" t="s">
        <v>8</v>
      </c>
      <c r="D48" s="240" t="s">
        <v>235</v>
      </c>
      <c r="E48" s="289" t="s">
        <v>19</v>
      </c>
      <c r="F48" s="240" t="s">
        <v>21</v>
      </c>
      <c r="G48" s="240" t="s">
        <v>12</v>
      </c>
      <c r="H48" s="240" t="s">
        <v>271</v>
      </c>
      <c r="I48" s="240" t="s">
        <v>275</v>
      </c>
      <c r="J48" s="241" t="s">
        <v>290</v>
      </c>
      <c r="K48" s="282" t="s">
        <v>232</v>
      </c>
      <c r="L48" s="242" t="s">
        <v>23</v>
      </c>
      <c r="M48" s="243" t="s">
        <v>24</v>
      </c>
      <c r="N48" s="244" t="s">
        <v>25</v>
      </c>
      <c r="O48" s="271" t="s">
        <v>26</v>
      </c>
      <c r="P48" s="246" t="s">
        <v>23</v>
      </c>
      <c r="Q48" s="284" t="s">
        <v>24</v>
      </c>
      <c r="R48" s="567" t="s">
        <v>25</v>
      </c>
      <c r="S48" s="568"/>
      <c r="T48" s="248" t="s">
        <v>53</v>
      </c>
      <c r="U48" s="283" t="s">
        <v>262</v>
      </c>
      <c r="V48" s="282" t="s">
        <v>193</v>
      </c>
      <c r="W48" s="287" t="s">
        <v>288</v>
      </c>
      <c r="X48" s="285" t="s">
        <v>91</v>
      </c>
      <c r="Y48" s="274" t="s">
        <v>92</v>
      </c>
      <c r="Z48" s="275" t="s">
        <v>14</v>
      </c>
      <c r="AA48" s="572" t="s">
        <v>15</v>
      </c>
      <c r="AB48" s="572"/>
      <c r="AC48" s="572"/>
      <c r="AD48" s="572"/>
      <c r="AE48" s="572"/>
      <c r="AF48" s="572"/>
      <c r="AG48" s="572"/>
      <c r="AH48" s="572"/>
      <c r="AI48" s="572"/>
      <c r="AJ48" s="572"/>
      <c r="AK48" s="572"/>
      <c r="AL48" s="572"/>
      <c r="AM48" s="572"/>
      <c r="AN48" s="572"/>
      <c r="AO48" s="572"/>
      <c r="AP48" s="287" t="s">
        <v>198</v>
      </c>
      <c r="AQ48" s="282" t="s">
        <v>199</v>
      </c>
      <c r="AR48" s="274" t="s">
        <v>101</v>
      </c>
      <c r="AS48" s="274" t="s">
        <v>102</v>
      </c>
      <c r="AT48" s="281" t="s">
        <v>23</v>
      </c>
      <c r="AU48" s="274" t="s">
        <v>24</v>
      </c>
      <c r="AV48" s="274" t="s">
        <v>25</v>
      </c>
      <c r="AW48" s="274" t="s">
        <v>26</v>
      </c>
      <c r="AX48" s="287" t="s">
        <v>23</v>
      </c>
      <c r="AY48" s="285" t="s">
        <v>24</v>
      </c>
      <c r="AZ48" s="584" t="s">
        <v>25</v>
      </c>
      <c r="BA48" s="585"/>
      <c r="BB48" s="277"/>
      <c r="BC48" s="277"/>
      <c r="BD48" s="275" t="s">
        <v>104</v>
      </c>
      <c r="BE48" s="281" t="s">
        <v>261</v>
      </c>
      <c r="BF48" s="586" t="s">
        <v>236</v>
      </c>
      <c r="BG48" s="584"/>
      <c r="BH48" s="584" t="s">
        <v>16</v>
      </c>
      <c r="BI48" s="584"/>
      <c r="BJ48" s="285" t="s">
        <v>17</v>
      </c>
      <c r="BK48" s="286" t="s">
        <v>18</v>
      </c>
      <c r="BL48" s="571" t="s">
        <v>239</v>
      </c>
      <c r="BM48" s="572"/>
      <c r="BN48" s="572"/>
      <c r="BO48" s="573"/>
    </row>
    <row r="49" spans="2:67" ht="62.25" customHeight="1" thickBot="1" x14ac:dyDescent="0.3">
      <c r="B49" s="534" t="s">
        <v>339</v>
      </c>
      <c r="C49" s="575"/>
      <c r="D49" s="575"/>
      <c r="E49" s="413"/>
      <c r="F49" s="385"/>
      <c r="G49" s="385"/>
      <c r="H49" s="398"/>
      <c r="I49" s="415"/>
      <c r="J49" s="617"/>
      <c r="K49" s="577" t="s">
        <v>233</v>
      </c>
      <c r="L49" s="542">
        <v>5</v>
      </c>
      <c r="M49" s="543" t="str">
        <f>VLOOKUP(L49,$L$1:$M$5,2,FALSE)</f>
        <v xml:space="preserve">CASI SEGURO </v>
      </c>
      <c r="N49" s="544" t="str">
        <f>VLOOKUP(M49,$M$1:$N$5,2,FALSE)</f>
        <v xml:space="preserve">La oportunidad de implementara de forma inmediata </v>
      </c>
      <c r="O49" s="538">
        <f>VLOOKUP(N49,$N$1:$O$5,2,FALSE)</f>
        <v>0</v>
      </c>
      <c r="P49" s="547">
        <v>5</v>
      </c>
      <c r="Q49" s="406" t="str">
        <f>VLOOKUP(P49,$R$1:$S$5,2,FALSE)</f>
        <v>Superior</v>
      </c>
      <c r="R49" s="548" t="str">
        <f>VLOOKUP(Q49,$S$1:$T$5,2,FALSE)</f>
        <v xml:space="preserve">Si se llegara a implementar la oportunidad , tendría un impacto superior favorable sobre los objetivos estratégicos y/o de calidad  de la institución  </v>
      </c>
      <c r="S49" s="408"/>
      <c r="T49" s="549" t="s">
        <v>55</v>
      </c>
      <c r="U49" s="368" t="s">
        <v>231</v>
      </c>
      <c r="V49" s="371">
        <v>4</v>
      </c>
      <c r="W49" s="587" t="str">
        <f>INDEX($AT$2:$AX$6,X50,Y50)</f>
        <v xml:space="preserve">E: Zona de Oportunidad Alta  </v>
      </c>
      <c r="X49" s="263"/>
      <c r="Y49" s="263"/>
      <c r="Z49" s="264" t="s">
        <v>228</v>
      </c>
      <c r="AA49" s="589" t="s">
        <v>194</v>
      </c>
      <c r="AB49" s="589"/>
      <c r="AC49" s="589"/>
      <c r="AD49" s="589"/>
      <c r="AE49" s="589"/>
      <c r="AF49" s="589"/>
      <c r="AG49" s="589"/>
      <c r="AH49" s="589"/>
      <c r="AI49" s="589"/>
      <c r="AJ49" s="589"/>
      <c r="AK49" s="589"/>
      <c r="AL49" s="589"/>
      <c r="AM49" s="589"/>
      <c r="AN49" s="590"/>
      <c r="AO49" s="265" t="s">
        <v>197</v>
      </c>
      <c r="AP49" s="377" t="s">
        <v>99</v>
      </c>
      <c r="AQ49" s="343" t="s">
        <v>100</v>
      </c>
      <c r="AR49" s="591">
        <f>VLOOKUP(AP49,$AO$9:$AP$11,2,FALSE)</f>
        <v>1</v>
      </c>
      <c r="AS49" s="612">
        <f>VLOOKUP(AQ49,$AO$9:$AP$11,2,FALSE)</f>
        <v>2</v>
      </c>
      <c r="AT49" s="613">
        <f>L49-AR49</f>
        <v>4</v>
      </c>
      <c r="AU49" s="614" t="str">
        <f>VLOOKUP(AT49,$L$1:$M$5,2,FALSE)</f>
        <v>PROBABLE</v>
      </c>
      <c r="AV49" s="615" t="str">
        <f>VLOOKUP(AU49,$M$1:$N$5,2,FALSE)</f>
        <v>La oportunidad será contemplada para implementar en un semestre</v>
      </c>
      <c r="AW49" s="616">
        <f>VLOOKUP(AV49,$N$1:$O$5,2,FALSE)</f>
        <v>0</v>
      </c>
      <c r="AX49" s="608">
        <f>P49-AS49</f>
        <v>3</v>
      </c>
      <c r="AY49" s="609" t="str">
        <f>VLOOKUP(AX49,$R$1:$S$5,2,FALSE)</f>
        <v xml:space="preserve">Moderado </v>
      </c>
      <c r="AZ49" s="332" t="str">
        <f>VLOOKUP(AY49,$S$1:$T$5,2,FALSE)</f>
        <v>Si se llegara a implementar la oportunidad,  tendría un impacto favorable medio sobre los objetivos estratégicos y/o de calidad  de la institución</v>
      </c>
      <c r="BA49" s="333"/>
      <c r="BB49" s="266"/>
      <c r="BD49" s="610" t="str">
        <f>INDEX($AT$2:$AX$6,BB50,BC50)</f>
        <v xml:space="preserve">A: Zona de Oportunidad Media  </v>
      </c>
      <c r="BE49" s="611" t="s">
        <v>260</v>
      </c>
      <c r="BF49" s="604"/>
      <c r="BG49" s="620"/>
      <c r="BH49" s="600"/>
      <c r="BI49" s="601"/>
      <c r="BJ49" s="618"/>
      <c r="BK49" s="606"/>
      <c r="BL49" s="267">
        <v>1</v>
      </c>
      <c r="BM49" s="268">
        <v>2</v>
      </c>
      <c r="BN49" s="268">
        <v>3</v>
      </c>
      <c r="BO49" s="269">
        <v>4</v>
      </c>
    </row>
    <row r="50" spans="2:67" ht="243.75" customHeight="1" thickTop="1" thickBot="1" x14ac:dyDescent="0.3">
      <c r="B50" s="534"/>
      <c r="C50" s="575"/>
      <c r="D50" s="575"/>
      <c r="E50" s="413"/>
      <c r="F50" s="386"/>
      <c r="G50" s="386"/>
      <c r="H50" s="398"/>
      <c r="I50" s="416"/>
      <c r="J50" s="617"/>
      <c r="K50" s="577"/>
      <c r="L50" s="542"/>
      <c r="M50" s="543"/>
      <c r="N50" s="544"/>
      <c r="O50" s="538"/>
      <c r="P50" s="547"/>
      <c r="Q50" s="406"/>
      <c r="R50" s="548"/>
      <c r="S50" s="408"/>
      <c r="T50" s="549"/>
      <c r="U50" s="368"/>
      <c r="V50" s="371"/>
      <c r="W50" s="588"/>
      <c r="X50" s="20">
        <f>MATCH(M49,$AS$2:$AS$6,0)</f>
        <v>5</v>
      </c>
      <c r="Y50" s="25">
        <f>MATCH(Q49,$AT$1:$AX$1,0)</f>
        <v>5</v>
      </c>
      <c r="Z50" s="143" t="s">
        <v>328</v>
      </c>
      <c r="AA50" s="71" t="s">
        <v>93</v>
      </c>
      <c r="AB50" s="71">
        <v>10</v>
      </c>
      <c r="AC50" s="71" t="s">
        <v>258</v>
      </c>
      <c r="AD50" s="71">
        <v>10</v>
      </c>
      <c r="AE50" s="191" t="s">
        <v>329</v>
      </c>
      <c r="AF50" s="71">
        <v>15</v>
      </c>
      <c r="AG50" s="191" t="s">
        <v>257</v>
      </c>
      <c r="AH50" s="71">
        <v>10</v>
      </c>
      <c r="AI50" s="71" t="s">
        <v>195</v>
      </c>
      <c r="AJ50" s="71">
        <v>0</v>
      </c>
      <c r="AK50" s="71" t="s">
        <v>96</v>
      </c>
      <c r="AL50" s="71">
        <v>10</v>
      </c>
      <c r="AM50" s="71" t="s">
        <v>196</v>
      </c>
      <c r="AN50" s="72">
        <v>15</v>
      </c>
      <c r="AO50" s="72">
        <f>AB50+AD50+AF50+AH50+AJ50+AL50+AN50</f>
        <v>70</v>
      </c>
      <c r="AP50" s="377"/>
      <c r="AQ50" s="343"/>
      <c r="AR50" s="345"/>
      <c r="AS50" s="347"/>
      <c r="AT50" s="349"/>
      <c r="AU50" s="351"/>
      <c r="AV50" s="353"/>
      <c r="AW50" s="355"/>
      <c r="AX50" s="357"/>
      <c r="AY50" s="359"/>
      <c r="AZ50" s="326"/>
      <c r="BA50" s="327"/>
      <c r="BB50" s="74">
        <f>MATCH(AU49,$AS$2:$AS$6,0)</f>
        <v>4</v>
      </c>
      <c r="BC50" s="75">
        <f>MATCH(AY49,$AT$1:$AX$1,0)</f>
        <v>3</v>
      </c>
      <c r="BD50" s="329"/>
      <c r="BE50" s="331"/>
      <c r="BF50" s="605"/>
      <c r="BG50" s="621"/>
      <c r="BH50" s="602"/>
      <c r="BI50" s="603"/>
      <c r="BJ50" s="619"/>
      <c r="BK50" s="607"/>
      <c r="BL50" s="316"/>
      <c r="BM50" s="188"/>
      <c r="BN50" s="188"/>
      <c r="BO50" s="189"/>
    </row>
    <row r="51" spans="2:67" ht="28.5" customHeight="1" thickTop="1" thickBot="1" x14ac:dyDescent="0.3">
      <c r="B51" s="534"/>
      <c r="C51" s="575"/>
      <c r="D51" s="575"/>
      <c r="E51" s="413"/>
      <c r="F51" s="386"/>
      <c r="G51" s="386"/>
      <c r="H51" s="398"/>
      <c r="I51" s="416"/>
      <c r="J51" s="617"/>
      <c r="K51" s="577"/>
      <c r="L51" s="542"/>
      <c r="M51" s="543"/>
      <c r="N51" s="544"/>
      <c r="O51" s="538"/>
      <c r="P51" s="547"/>
      <c r="Q51" s="406"/>
      <c r="R51" s="548"/>
      <c r="S51" s="408"/>
      <c r="T51" s="549"/>
      <c r="U51" s="368"/>
      <c r="V51" s="371"/>
      <c r="W51" s="588"/>
      <c r="X51" s="1"/>
      <c r="Y51" s="1"/>
      <c r="Z51" s="145" t="s">
        <v>229</v>
      </c>
      <c r="AA51" s="337" t="s">
        <v>200</v>
      </c>
      <c r="AB51" s="337"/>
      <c r="AC51" s="337"/>
      <c r="AD51" s="337"/>
      <c r="AE51" s="337"/>
      <c r="AF51" s="337"/>
      <c r="AG51" s="337"/>
      <c r="AH51" s="337"/>
      <c r="AI51" s="337"/>
      <c r="AJ51" s="337"/>
      <c r="AK51" s="337"/>
      <c r="AL51" s="337"/>
      <c r="AM51" s="337"/>
      <c r="AN51" s="338"/>
      <c r="AO51" s="73" t="s">
        <v>201</v>
      </c>
      <c r="AP51" s="76"/>
      <c r="AQ51" s="77"/>
      <c r="AR51" s="77"/>
      <c r="AS51" s="77"/>
      <c r="AT51" s="77"/>
      <c r="AU51" s="77"/>
      <c r="AV51" s="77"/>
      <c r="AW51" s="77"/>
      <c r="AX51" s="77"/>
      <c r="AY51" s="77"/>
      <c r="AZ51" s="77"/>
      <c r="BA51" s="77"/>
      <c r="BB51" s="77"/>
      <c r="BC51" s="77"/>
      <c r="BD51" s="77"/>
      <c r="BE51" s="77"/>
      <c r="BF51" s="77"/>
      <c r="BG51" s="77"/>
      <c r="BH51" s="77"/>
      <c r="BI51" s="77"/>
      <c r="BJ51" s="77"/>
      <c r="BK51" s="78"/>
      <c r="BL51" s="527"/>
      <c r="BM51" s="528"/>
      <c r="BN51" s="528"/>
      <c r="BO51" s="528"/>
    </row>
    <row r="52" spans="2:67" ht="96" thickTop="1" thickBot="1" x14ac:dyDescent="0.3">
      <c r="B52" s="574"/>
      <c r="C52" s="575"/>
      <c r="D52" s="575"/>
      <c r="E52" s="413"/>
      <c r="F52" s="387"/>
      <c r="G52" s="387"/>
      <c r="H52" s="399"/>
      <c r="I52" s="417"/>
      <c r="J52" s="617"/>
      <c r="K52" s="578"/>
      <c r="L52" s="579"/>
      <c r="M52" s="580"/>
      <c r="N52" s="581"/>
      <c r="O52" s="582"/>
      <c r="P52" s="583"/>
      <c r="Q52" s="592"/>
      <c r="R52" s="593"/>
      <c r="S52" s="594"/>
      <c r="T52" s="595"/>
      <c r="U52" s="369"/>
      <c r="V52" s="372"/>
      <c r="W52" s="588"/>
      <c r="X52" s="35"/>
      <c r="Y52" s="35"/>
      <c r="Z52" s="144" t="s">
        <v>237</v>
      </c>
      <c r="AA52" s="192" t="s">
        <v>93</v>
      </c>
      <c r="AB52" s="192">
        <v>10</v>
      </c>
      <c r="AC52" s="192" t="s">
        <v>258</v>
      </c>
      <c r="AD52" s="192">
        <v>10</v>
      </c>
      <c r="AE52" s="193" t="s">
        <v>329</v>
      </c>
      <c r="AF52" s="192">
        <v>15</v>
      </c>
      <c r="AG52" s="193" t="s">
        <v>257</v>
      </c>
      <c r="AH52" s="192">
        <v>10</v>
      </c>
      <c r="AI52" s="192" t="s">
        <v>195</v>
      </c>
      <c r="AJ52" s="192">
        <v>30</v>
      </c>
      <c r="AK52" s="192" t="s">
        <v>96</v>
      </c>
      <c r="AL52" s="192">
        <v>10</v>
      </c>
      <c r="AM52" s="192" t="s">
        <v>196</v>
      </c>
      <c r="AN52" s="194">
        <v>15</v>
      </c>
      <c r="AO52" s="194">
        <f>AB52+AD52+AF52+AH52+AJ52+AL52+AN52</f>
        <v>100</v>
      </c>
      <c r="AP52" s="79"/>
      <c r="AQ52" s="80"/>
      <c r="AR52" s="80"/>
      <c r="AS52" s="80"/>
      <c r="AT52" s="80"/>
      <c r="AU52" s="80"/>
      <c r="AV52" s="80"/>
      <c r="AW52" s="80"/>
      <c r="AX52" s="80"/>
      <c r="AY52" s="80"/>
      <c r="AZ52" s="80"/>
      <c r="BA52" s="80"/>
      <c r="BB52" s="80"/>
      <c r="BC52" s="80"/>
      <c r="BD52" s="80"/>
      <c r="BE52" s="80"/>
      <c r="BF52" s="80"/>
      <c r="BG52" s="80"/>
      <c r="BH52" s="80"/>
      <c r="BI52" s="80"/>
      <c r="BJ52" s="80"/>
      <c r="BK52" s="81"/>
      <c r="BL52" s="529"/>
      <c r="BM52" s="530"/>
      <c r="BN52" s="530"/>
      <c r="BO52" s="530"/>
    </row>
    <row r="53" spans="2:67" ht="135.75" customHeight="1" thickBot="1" x14ac:dyDescent="0.3">
      <c r="B53" s="239" t="s">
        <v>7</v>
      </c>
      <c r="C53" s="240" t="s">
        <v>8</v>
      </c>
      <c r="D53" s="240" t="s">
        <v>235</v>
      </c>
      <c r="E53" s="289" t="s">
        <v>19</v>
      </c>
      <c r="F53" s="240" t="s">
        <v>21</v>
      </c>
      <c r="G53" s="240" t="s">
        <v>12</v>
      </c>
      <c r="H53" s="240" t="s">
        <v>271</v>
      </c>
      <c r="I53" s="240" t="s">
        <v>275</v>
      </c>
      <c r="J53" s="241" t="s">
        <v>290</v>
      </c>
      <c r="K53" s="304" t="s">
        <v>232</v>
      </c>
      <c r="L53" s="242" t="s">
        <v>23</v>
      </c>
      <c r="M53" s="243" t="s">
        <v>24</v>
      </c>
      <c r="N53" s="244" t="s">
        <v>25</v>
      </c>
      <c r="O53" s="271" t="s">
        <v>26</v>
      </c>
      <c r="P53" s="246" t="s">
        <v>23</v>
      </c>
      <c r="Q53" s="302" t="s">
        <v>24</v>
      </c>
      <c r="R53" s="567" t="s">
        <v>25</v>
      </c>
      <c r="S53" s="568"/>
      <c r="T53" s="248" t="s">
        <v>53</v>
      </c>
      <c r="U53" s="305" t="s">
        <v>262</v>
      </c>
      <c r="V53" s="304" t="s">
        <v>193</v>
      </c>
      <c r="W53" s="308" t="s">
        <v>288</v>
      </c>
      <c r="X53" s="306" t="s">
        <v>91</v>
      </c>
      <c r="Y53" s="274" t="s">
        <v>92</v>
      </c>
      <c r="Z53" s="275" t="s">
        <v>14</v>
      </c>
      <c r="AA53" s="572" t="s">
        <v>15</v>
      </c>
      <c r="AB53" s="572"/>
      <c r="AC53" s="572"/>
      <c r="AD53" s="572"/>
      <c r="AE53" s="572"/>
      <c r="AF53" s="572"/>
      <c r="AG53" s="572"/>
      <c r="AH53" s="572"/>
      <c r="AI53" s="572"/>
      <c r="AJ53" s="572"/>
      <c r="AK53" s="572"/>
      <c r="AL53" s="572"/>
      <c r="AM53" s="572"/>
      <c r="AN53" s="572"/>
      <c r="AO53" s="572"/>
      <c r="AP53" s="308" t="s">
        <v>198</v>
      </c>
      <c r="AQ53" s="304" t="s">
        <v>199</v>
      </c>
      <c r="AR53" s="274" t="s">
        <v>101</v>
      </c>
      <c r="AS53" s="274" t="s">
        <v>102</v>
      </c>
      <c r="AT53" s="303" t="s">
        <v>23</v>
      </c>
      <c r="AU53" s="274" t="s">
        <v>24</v>
      </c>
      <c r="AV53" s="274" t="s">
        <v>25</v>
      </c>
      <c r="AW53" s="274" t="s">
        <v>26</v>
      </c>
      <c r="AX53" s="308" t="s">
        <v>23</v>
      </c>
      <c r="AY53" s="306" t="s">
        <v>24</v>
      </c>
      <c r="AZ53" s="584" t="s">
        <v>25</v>
      </c>
      <c r="BA53" s="585"/>
      <c r="BB53" s="277"/>
      <c r="BC53" s="277"/>
      <c r="BD53" s="275" t="s">
        <v>104</v>
      </c>
      <c r="BE53" s="303" t="s">
        <v>261</v>
      </c>
      <c r="BF53" s="586" t="s">
        <v>236</v>
      </c>
      <c r="BG53" s="584"/>
      <c r="BH53" s="584" t="s">
        <v>16</v>
      </c>
      <c r="BI53" s="584"/>
      <c r="BJ53" s="306" t="s">
        <v>17</v>
      </c>
      <c r="BK53" s="307" t="s">
        <v>18</v>
      </c>
      <c r="BL53" s="571" t="s">
        <v>239</v>
      </c>
      <c r="BM53" s="572"/>
      <c r="BN53" s="572"/>
      <c r="BO53" s="573"/>
    </row>
    <row r="54" spans="2:67" ht="62.25" customHeight="1" thickBot="1" x14ac:dyDescent="0.3">
      <c r="B54" s="534" t="s">
        <v>341</v>
      </c>
      <c r="C54" s="575"/>
      <c r="D54" s="575"/>
      <c r="E54" s="413"/>
      <c r="F54" s="385"/>
      <c r="G54" s="385"/>
      <c r="H54" s="398"/>
      <c r="I54" s="398"/>
      <c r="J54" s="622"/>
      <c r="K54" s="577" t="s">
        <v>233</v>
      </c>
      <c r="L54" s="542">
        <v>2</v>
      </c>
      <c r="M54" s="543" t="str">
        <f>VLOOKUP(L54,$L$1:$M$5,2,FALSE)</f>
        <v xml:space="preserve">IMPROBABLE </v>
      </c>
      <c r="N54" s="544" t="str">
        <f>VLOOKUP(M54,$M$1:$N$5,2,FALSE)</f>
        <v xml:space="preserve">La oportunidad se puede implementar en algún momento </v>
      </c>
      <c r="O54" s="538">
        <f>VLOOKUP(N54,$N$1:$O$5,2,FALSE)</f>
        <v>0</v>
      </c>
      <c r="P54" s="547">
        <v>4</v>
      </c>
      <c r="Q54" s="406" t="str">
        <f>VLOOKUP(P54,$R$1:$S$5,2,FALSE)</f>
        <v>Mayor</v>
      </c>
      <c r="R54" s="548" t="str">
        <f>VLOOKUP(Q54,$S$1:$T$5,2,FALSE)</f>
        <v>Si se llegara a implementar la oportunidad,  tendría alto impacto favorable  en los objetivos  estratégicos y/o de calidad  de la entidad</v>
      </c>
      <c r="S54" s="408"/>
      <c r="T54" s="549" t="s">
        <v>55</v>
      </c>
      <c r="U54" s="368" t="s">
        <v>231</v>
      </c>
      <c r="V54" s="371">
        <v>4</v>
      </c>
      <c r="W54" s="587" t="str">
        <f>INDEX($AT$2:$AX$6,X55,Y55)</f>
        <v xml:space="preserve">E: Zona de Oportunidad Alta  </v>
      </c>
      <c r="X54" s="263"/>
      <c r="Y54" s="263"/>
      <c r="Z54" s="264" t="s">
        <v>228</v>
      </c>
      <c r="AA54" s="589" t="s">
        <v>194</v>
      </c>
      <c r="AB54" s="589"/>
      <c r="AC54" s="589"/>
      <c r="AD54" s="589"/>
      <c r="AE54" s="589"/>
      <c r="AF54" s="589"/>
      <c r="AG54" s="589"/>
      <c r="AH54" s="589"/>
      <c r="AI54" s="589"/>
      <c r="AJ54" s="589"/>
      <c r="AK54" s="589"/>
      <c r="AL54" s="589"/>
      <c r="AM54" s="589"/>
      <c r="AN54" s="590"/>
      <c r="AO54" s="265" t="s">
        <v>197</v>
      </c>
      <c r="AP54" s="377" t="s">
        <v>99</v>
      </c>
      <c r="AQ54" s="343" t="s">
        <v>100</v>
      </c>
      <c r="AR54" s="591">
        <f>VLOOKUP(AP54,$AO$9:$AP$11,2,FALSE)</f>
        <v>1</v>
      </c>
      <c r="AS54" s="612">
        <f>VLOOKUP(AQ54,$AO$9:$AP$11,2,FALSE)</f>
        <v>2</v>
      </c>
      <c r="AT54" s="613">
        <f>L54-AR54</f>
        <v>1</v>
      </c>
      <c r="AU54" s="614" t="str">
        <f>VLOOKUP(AT54,$L$1:$M$5,2,FALSE)</f>
        <v>RARO</v>
      </c>
      <c r="AV54" s="615" t="str">
        <f>VLOOKUP(AU54,$M$1:$N$5,2,FALSE)</f>
        <v xml:space="preserve">La oportunidad solo se implementara en circunstancias excepcionales </v>
      </c>
      <c r="AW54" s="616">
        <f>VLOOKUP(AV54,$N$1:$O$5,2,FALSE)</f>
        <v>0</v>
      </c>
      <c r="AX54" s="608">
        <f>P54-AS54</f>
        <v>2</v>
      </c>
      <c r="AY54" s="609" t="str">
        <f>VLOOKUP(AX54,$R$1:$S$5,2,FALSE)</f>
        <v xml:space="preserve">Menor </v>
      </c>
      <c r="AZ54" s="332" t="str">
        <f>VLOOKUP(AY54,$S$1:$T$5,2,FALSE)</f>
        <v xml:space="preserve">Si se llegara a  implementar la oportunidad, tendría un impacto favorable menor sobre los objetivos estratégicos y/o de calidad  de la institución </v>
      </c>
      <c r="BA54" s="333"/>
      <c r="BB54" s="266"/>
      <c r="BD54" s="610" t="str">
        <f>INDEX($AT$2:$AX$6,BB55,BC55)</f>
        <v xml:space="preserve">B: Zona Oportunidad Baja </v>
      </c>
      <c r="BE54" s="611" t="s">
        <v>260</v>
      </c>
      <c r="BF54" s="604"/>
      <c r="BG54" s="620"/>
      <c r="BH54" s="600"/>
      <c r="BI54" s="601"/>
      <c r="BJ54" s="618"/>
      <c r="BK54" s="606"/>
      <c r="BL54" s="267">
        <v>1</v>
      </c>
      <c r="BM54" s="268">
        <v>2</v>
      </c>
      <c r="BN54" s="268">
        <v>3</v>
      </c>
      <c r="BO54" s="269">
        <v>4</v>
      </c>
    </row>
    <row r="55" spans="2:67" ht="73.5" customHeight="1" thickTop="1" thickBot="1" x14ac:dyDescent="0.3">
      <c r="B55" s="534"/>
      <c r="C55" s="575"/>
      <c r="D55" s="575"/>
      <c r="E55" s="413"/>
      <c r="F55" s="386"/>
      <c r="G55" s="386"/>
      <c r="H55" s="398"/>
      <c r="I55" s="398"/>
      <c r="J55" s="622"/>
      <c r="K55" s="577"/>
      <c r="L55" s="542"/>
      <c r="M55" s="543"/>
      <c r="N55" s="544"/>
      <c r="O55" s="538"/>
      <c r="P55" s="547"/>
      <c r="Q55" s="406"/>
      <c r="R55" s="548"/>
      <c r="S55" s="408"/>
      <c r="T55" s="549"/>
      <c r="U55" s="368"/>
      <c r="V55" s="371"/>
      <c r="W55" s="588"/>
      <c r="X55" s="20">
        <f>MATCH(M54,$AS$2:$AS$6,0)</f>
        <v>2</v>
      </c>
      <c r="Y55" s="25">
        <f>MATCH(Q54,$AT$1:$AX$1,0)</f>
        <v>4</v>
      </c>
      <c r="Z55" s="143" t="s">
        <v>328</v>
      </c>
      <c r="AA55" s="71" t="s">
        <v>93</v>
      </c>
      <c r="AB55" s="71">
        <v>10</v>
      </c>
      <c r="AC55" s="71" t="s">
        <v>258</v>
      </c>
      <c r="AD55" s="71">
        <v>10</v>
      </c>
      <c r="AE55" s="191" t="s">
        <v>329</v>
      </c>
      <c r="AF55" s="71">
        <v>15</v>
      </c>
      <c r="AG55" s="191" t="s">
        <v>257</v>
      </c>
      <c r="AH55" s="71">
        <v>10</v>
      </c>
      <c r="AI55" s="71" t="s">
        <v>195</v>
      </c>
      <c r="AJ55" s="71">
        <v>0</v>
      </c>
      <c r="AK55" s="71" t="s">
        <v>96</v>
      </c>
      <c r="AL55" s="71">
        <v>10</v>
      </c>
      <c r="AM55" s="71" t="s">
        <v>196</v>
      </c>
      <c r="AN55" s="72">
        <v>15</v>
      </c>
      <c r="AO55" s="72">
        <f>AB55+AD55+AF55+AH55+AJ55+AL55+AN55</f>
        <v>70</v>
      </c>
      <c r="AP55" s="377"/>
      <c r="AQ55" s="343"/>
      <c r="AR55" s="345"/>
      <c r="AS55" s="347"/>
      <c r="AT55" s="349"/>
      <c r="AU55" s="351"/>
      <c r="AV55" s="353"/>
      <c r="AW55" s="355"/>
      <c r="AX55" s="357"/>
      <c r="AY55" s="359"/>
      <c r="AZ55" s="326"/>
      <c r="BA55" s="327"/>
      <c r="BB55" s="74">
        <f>MATCH(AU54,$AS$2:$AS$6,0)</f>
        <v>1</v>
      </c>
      <c r="BC55" s="75">
        <f>MATCH(AY54,$AT$1:$AX$1,0)</f>
        <v>2</v>
      </c>
      <c r="BD55" s="329"/>
      <c r="BE55" s="331"/>
      <c r="BF55" s="605"/>
      <c r="BG55" s="621"/>
      <c r="BH55" s="602"/>
      <c r="BI55" s="603"/>
      <c r="BJ55" s="619"/>
      <c r="BK55" s="607"/>
      <c r="BL55" s="187"/>
      <c r="BM55" s="188"/>
      <c r="BN55" s="188"/>
      <c r="BO55" s="189"/>
    </row>
    <row r="56" spans="2:67" ht="28.5" customHeight="1" thickTop="1" thickBot="1" x14ac:dyDescent="0.3">
      <c r="B56" s="534"/>
      <c r="C56" s="575"/>
      <c r="D56" s="575"/>
      <c r="E56" s="413"/>
      <c r="F56" s="386"/>
      <c r="G56" s="386"/>
      <c r="H56" s="398"/>
      <c r="I56" s="398"/>
      <c r="J56" s="622"/>
      <c r="K56" s="577"/>
      <c r="L56" s="542"/>
      <c r="M56" s="543"/>
      <c r="N56" s="544"/>
      <c r="O56" s="538"/>
      <c r="P56" s="547"/>
      <c r="Q56" s="406"/>
      <c r="R56" s="548"/>
      <c r="S56" s="408"/>
      <c r="T56" s="549"/>
      <c r="U56" s="368"/>
      <c r="V56" s="371"/>
      <c r="W56" s="588"/>
      <c r="X56" s="1"/>
      <c r="Y56" s="1"/>
      <c r="Z56" s="145" t="s">
        <v>229</v>
      </c>
      <c r="AA56" s="337" t="s">
        <v>200</v>
      </c>
      <c r="AB56" s="337"/>
      <c r="AC56" s="337"/>
      <c r="AD56" s="337"/>
      <c r="AE56" s="337"/>
      <c r="AF56" s="337"/>
      <c r="AG56" s="337"/>
      <c r="AH56" s="337"/>
      <c r="AI56" s="337"/>
      <c r="AJ56" s="337"/>
      <c r="AK56" s="337"/>
      <c r="AL56" s="337"/>
      <c r="AM56" s="337"/>
      <c r="AN56" s="338"/>
      <c r="AO56" s="73" t="s">
        <v>201</v>
      </c>
      <c r="AP56" s="76"/>
      <c r="AQ56" s="77"/>
      <c r="AR56" s="77"/>
      <c r="AS56" s="77"/>
      <c r="AT56" s="77"/>
      <c r="AU56" s="77"/>
      <c r="AV56" s="77"/>
      <c r="AW56" s="77"/>
      <c r="AX56" s="77"/>
      <c r="AY56" s="77"/>
      <c r="AZ56" s="77"/>
      <c r="BA56" s="77"/>
      <c r="BB56" s="77"/>
      <c r="BC56" s="77"/>
      <c r="BD56" s="77"/>
      <c r="BE56" s="77"/>
      <c r="BF56" s="77"/>
      <c r="BG56" s="77"/>
      <c r="BH56" s="77"/>
      <c r="BI56" s="77"/>
      <c r="BJ56" s="77"/>
      <c r="BK56" s="78"/>
      <c r="BL56" s="527"/>
      <c r="BM56" s="528"/>
      <c r="BN56" s="528"/>
      <c r="BO56" s="528"/>
    </row>
    <row r="57" spans="2:67" ht="135.75" customHeight="1" thickTop="1" thickBot="1" x14ac:dyDescent="0.3">
      <c r="B57" s="574"/>
      <c r="C57" s="575"/>
      <c r="D57" s="575"/>
      <c r="E57" s="413"/>
      <c r="F57" s="387"/>
      <c r="G57" s="387"/>
      <c r="H57" s="399"/>
      <c r="I57" s="399"/>
      <c r="J57" s="623"/>
      <c r="K57" s="578"/>
      <c r="L57" s="579"/>
      <c r="M57" s="580"/>
      <c r="N57" s="581"/>
      <c r="O57" s="582"/>
      <c r="P57" s="583"/>
      <c r="Q57" s="592"/>
      <c r="R57" s="593"/>
      <c r="S57" s="594"/>
      <c r="T57" s="595"/>
      <c r="U57" s="369"/>
      <c r="V57" s="372"/>
      <c r="W57" s="588"/>
      <c r="X57" s="35"/>
      <c r="Y57" s="35"/>
      <c r="Z57" s="144" t="s">
        <v>237</v>
      </c>
      <c r="AA57" s="192" t="s">
        <v>93</v>
      </c>
      <c r="AB57" s="192">
        <v>10</v>
      </c>
      <c r="AC57" s="192" t="s">
        <v>258</v>
      </c>
      <c r="AD57" s="192">
        <v>10</v>
      </c>
      <c r="AE57" s="193" t="s">
        <v>329</v>
      </c>
      <c r="AF57" s="192">
        <v>15</v>
      </c>
      <c r="AG57" s="193" t="s">
        <v>257</v>
      </c>
      <c r="AH57" s="192">
        <v>10</v>
      </c>
      <c r="AI57" s="192" t="s">
        <v>195</v>
      </c>
      <c r="AJ57" s="192">
        <v>30</v>
      </c>
      <c r="AK57" s="192" t="s">
        <v>96</v>
      </c>
      <c r="AL57" s="192">
        <v>10</v>
      </c>
      <c r="AM57" s="192" t="s">
        <v>196</v>
      </c>
      <c r="AN57" s="194">
        <v>15</v>
      </c>
      <c r="AO57" s="194">
        <f>AB57+AD57+AF57+AH57+AJ57+AL57+AN57</f>
        <v>100</v>
      </c>
      <c r="AP57" s="79"/>
      <c r="AQ57" s="80"/>
      <c r="AR57" s="80"/>
      <c r="AS57" s="80"/>
      <c r="AT57" s="80"/>
      <c r="AU57" s="80"/>
      <c r="AV57" s="80"/>
      <c r="AW57" s="80"/>
      <c r="AX57" s="80"/>
      <c r="AY57" s="80"/>
      <c r="AZ57" s="80"/>
      <c r="BA57" s="80"/>
      <c r="BB57" s="80"/>
      <c r="BC57" s="80"/>
      <c r="BD57" s="80"/>
      <c r="BE57" s="80"/>
      <c r="BF57" s="80"/>
      <c r="BG57" s="80"/>
      <c r="BH57" s="80"/>
      <c r="BI57" s="80"/>
      <c r="BJ57" s="80"/>
      <c r="BK57" s="81"/>
      <c r="BL57" s="529"/>
      <c r="BM57" s="530"/>
      <c r="BN57" s="530"/>
      <c r="BO57" s="530"/>
    </row>
    <row r="58" spans="2:67" ht="135.75" hidden="1" customHeight="1" thickBot="1" x14ac:dyDescent="0.3">
      <c r="B58" s="239" t="s">
        <v>7</v>
      </c>
      <c r="C58" s="240" t="s">
        <v>8</v>
      </c>
      <c r="D58" s="240" t="s">
        <v>235</v>
      </c>
      <c r="E58" s="289" t="s">
        <v>19</v>
      </c>
      <c r="F58" s="240" t="s">
        <v>21</v>
      </c>
      <c r="G58" s="240" t="s">
        <v>12</v>
      </c>
      <c r="H58" s="240" t="s">
        <v>271</v>
      </c>
      <c r="I58" s="240" t="s">
        <v>275</v>
      </c>
      <c r="J58" s="241" t="s">
        <v>290</v>
      </c>
      <c r="K58" s="304" t="s">
        <v>232</v>
      </c>
      <c r="L58" s="242" t="s">
        <v>23</v>
      </c>
      <c r="M58" s="243" t="s">
        <v>24</v>
      </c>
      <c r="N58" s="244" t="s">
        <v>25</v>
      </c>
      <c r="O58" s="271" t="s">
        <v>26</v>
      </c>
      <c r="P58" s="246" t="s">
        <v>23</v>
      </c>
      <c r="Q58" s="302" t="s">
        <v>24</v>
      </c>
      <c r="R58" s="567" t="s">
        <v>25</v>
      </c>
      <c r="S58" s="568"/>
      <c r="T58" s="248" t="s">
        <v>53</v>
      </c>
      <c r="U58" s="305" t="s">
        <v>262</v>
      </c>
      <c r="V58" s="304" t="s">
        <v>193</v>
      </c>
      <c r="W58" s="308" t="s">
        <v>288</v>
      </c>
      <c r="X58" s="306" t="s">
        <v>91</v>
      </c>
      <c r="Y58" s="274" t="s">
        <v>92</v>
      </c>
      <c r="Z58" s="275" t="s">
        <v>14</v>
      </c>
      <c r="AA58" s="572" t="s">
        <v>15</v>
      </c>
      <c r="AB58" s="572"/>
      <c r="AC58" s="572"/>
      <c r="AD58" s="572"/>
      <c r="AE58" s="572"/>
      <c r="AF58" s="572"/>
      <c r="AG58" s="572"/>
      <c r="AH58" s="572"/>
      <c r="AI58" s="572"/>
      <c r="AJ58" s="572"/>
      <c r="AK58" s="572"/>
      <c r="AL58" s="572"/>
      <c r="AM58" s="572"/>
      <c r="AN58" s="572"/>
      <c r="AO58" s="572"/>
      <c r="AP58" s="308" t="s">
        <v>198</v>
      </c>
      <c r="AQ58" s="304" t="s">
        <v>199</v>
      </c>
      <c r="AR58" s="274" t="s">
        <v>101</v>
      </c>
      <c r="AS58" s="274" t="s">
        <v>102</v>
      </c>
      <c r="AT58" s="303" t="s">
        <v>23</v>
      </c>
      <c r="AU58" s="274" t="s">
        <v>24</v>
      </c>
      <c r="AV58" s="274" t="s">
        <v>25</v>
      </c>
      <c r="AW58" s="274" t="s">
        <v>26</v>
      </c>
      <c r="AX58" s="308" t="s">
        <v>23</v>
      </c>
      <c r="AY58" s="306" t="s">
        <v>24</v>
      </c>
      <c r="AZ58" s="584" t="s">
        <v>25</v>
      </c>
      <c r="BA58" s="585"/>
      <c r="BB58" s="277"/>
      <c r="BC58" s="277"/>
      <c r="BD58" s="275" t="s">
        <v>104</v>
      </c>
      <c r="BE58" s="303" t="s">
        <v>261</v>
      </c>
      <c r="BF58" s="586" t="s">
        <v>236</v>
      </c>
      <c r="BG58" s="584"/>
      <c r="BH58" s="584" t="s">
        <v>16</v>
      </c>
      <c r="BI58" s="584"/>
      <c r="BJ58" s="306" t="s">
        <v>17</v>
      </c>
      <c r="BK58" s="307" t="s">
        <v>18</v>
      </c>
      <c r="BL58" s="571" t="s">
        <v>239</v>
      </c>
      <c r="BM58" s="572"/>
      <c r="BN58" s="572"/>
      <c r="BO58" s="573"/>
    </row>
    <row r="59" spans="2:67" ht="62.25" hidden="1" customHeight="1" thickBot="1" x14ac:dyDescent="0.3">
      <c r="B59" s="534">
        <v>3</v>
      </c>
      <c r="C59" s="624"/>
      <c r="D59" s="625"/>
      <c r="E59" s="626"/>
      <c r="F59" s="629"/>
      <c r="G59" s="398"/>
      <c r="H59" s="398"/>
      <c r="I59" s="398"/>
      <c r="J59" s="398"/>
      <c r="K59" s="577" t="s">
        <v>233</v>
      </c>
      <c r="L59" s="542">
        <v>3</v>
      </c>
      <c r="M59" s="543" t="str">
        <f>VLOOKUP(L59,$L$1:$M$5,2,FALSE)</f>
        <v xml:space="preserve">POSIBLE </v>
      </c>
      <c r="N59" s="544" t="str">
        <f>VLOOKUP(M59,$M$1:$N$5,2,FALSE)</f>
        <v xml:space="preserve">La oportunidad se podrá implementar en un periodo especifico </v>
      </c>
      <c r="O59" s="538">
        <f>VLOOKUP(N59,$N$1:$O$5,2,FALSE)</f>
        <v>0</v>
      </c>
      <c r="P59" s="547">
        <v>4</v>
      </c>
      <c r="Q59" s="406" t="str">
        <f>VLOOKUP(P59,$R$1:$S$5,2,FALSE)</f>
        <v>Mayor</v>
      </c>
      <c r="R59" s="548" t="b">
        <f>N59=VLOOKUP(Q59,$S$1:$T$5,2,FALSE)</f>
        <v>0</v>
      </c>
      <c r="S59" s="408"/>
      <c r="T59" s="549" t="s">
        <v>55</v>
      </c>
      <c r="U59" s="368" t="s">
        <v>231</v>
      </c>
      <c r="V59" s="371">
        <v>4</v>
      </c>
      <c r="W59" s="587" t="str">
        <f>INDEX($AT$2:$AX$6,X60,Y60)</f>
        <v xml:space="preserve">E: Zona de Oportunidad Alta  </v>
      </c>
      <c r="X59" s="263"/>
      <c r="Y59" s="263"/>
      <c r="Z59" s="264" t="s">
        <v>228</v>
      </c>
      <c r="AA59" s="589" t="s">
        <v>194</v>
      </c>
      <c r="AB59" s="589"/>
      <c r="AC59" s="589"/>
      <c r="AD59" s="589"/>
      <c r="AE59" s="589"/>
      <c r="AF59" s="589"/>
      <c r="AG59" s="589"/>
      <c r="AH59" s="589"/>
      <c r="AI59" s="589"/>
      <c r="AJ59" s="589"/>
      <c r="AK59" s="589"/>
      <c r="AL59" s="589"/>
      <c r="AM59" s="589"/>
      <c r="AN59" s="590"/>
      <c r="AO59" s="265" t="s">
        <v>197</v>
      </c>
      <c r="AP59" s="377" t="s">
        <v>99</v>
      </c>
      <c r="AQ59" s="343" t="s">
        <v>100</v>
      </c>
      <c r="AR59" s="591">
        <f>VLOOKUP(AP59,$AO$9:$AP$11,2,FALSE)</f>
        <v>1</v>
      </c>
      <c r="AS59" s="612">
        <f>VLOOKUP(AQ59,$AO$9:$AP$11,2,FALSE)</f>
        <v>2</v>
      </c>
      <c r="AT59" s="613">
        <f>L59-AR59</f>
        <v>2</v>
      </c>
      <c r="AU59" s="614" t="str">
        <f>VLOOKUP(AT59,$L$1:$M$5,2,FALSE)</f>
        <v xml:space="preserve">IMPROBABLE </v>
      </c>
      <c r="AV59" s="615" t="str">
        <f>VLOOKUP(AU59,$M$1:$N$5,2,FALSE)</f>
        <v xml:space="preserve">La oportunidad se puede implementar en algún momento </v>
      </c>
      <c r="AW59" s="616">
        <f>VLOOKUP(AV59,$N$1:$O$5,2,FALSE)</f>
        <v>0</v>
      </c>
      <c r="AX59" s="608">
        <f>P59-AS59</f>
        <v>2</v>
      </c>
      <c r="AY59" s="609" t="str">
        <f>VLOOKUP(AX59,$R$1:$S$5,2,FALSE)</f>
        <v xml:space="preserve">Menor </v>
      </c>
      <c r="AZ59" s="332" t="str">
        <f>VLOOKUP(AY59,$S$1:$T$5,2,FALSE)</f>
        <v xml:space="preserve">Si se llegara a  implementar la oportunidad, tendría un impacto favorable menor sobre los objetivos estratégicos y/o de calidad  de la institución </v>
      </c>
      <c r="BA59" s="333"/>
      <c r="BB59" s="266"/>
      <c r="BD59" s="610" t="str">
        <f>INDEX($AT$2:$AX$6,BB60,BC60)</f>
        <v xml:space="preserve">B: Zona Oportunidad Baja </v>
      </c>
      <c r="BE59" s="611" t="s">
        <v>260</v>
      </c>
      <c r="BF59" s="604"/>
      <c r="BG59" s="620"/>
      <c r="BH59" s="600"/>
      <c r="BI59" s="601"/>
      <c r="BJ59" s="631"/>
      <c r="BK59" s="606"/>
      <c r="BL59" s="267">
        <v>1</v>
      </c>
      <c r="BM59" s="268">
        <v>2</v>
      </c>
      <c r="BN59" s="268">
        <v>3</v>
      </c>
      <c r="BO59" s="269">
        <v>4</v>
      </c>
    </row>
    <row r="60" spans="2:67" ht="73.5" hidden="1" customHeight="1" thickTop="1" thickBot="1" x14ac:dyDescent="0.3">
      <c r="B60" s="534"/>
      <c r="C60" s="398"/>
      <c r="D60" s="534"/>
      <c r="E60" s="627"/>
      <c r="F60" s="629"/>
      <c r="G60" s="398"/>
      <c r="H60" s="398"/>
      <c r="I60" s="398"/>
      <c r="J60" s="398"/>
      <c r="K60" s="577"/>
      <c r="L60" s="542"/>
      <c r="M60" s="543"/>
      <c r="N60" s="544"/>
      <c r="O60" s="538"/>
      <c r="P60" s="547"/>
      <c r="Q60" s="406"/>
      <c r="R60" s="548"/>
      <c r="S60" s="408"/>
      <c r="T60" s="549"/>
      <c r="U60" s="368"/>
      <c r="V60" s="371"/>
      <c r="W60" s="588"/>
      <c r="X60" s="20">
        <f>MATCH(M59,$AS$2:$AS$6,0)</f>
        <v>3</v>
      </c>
      <c r="Y60" s="25">
        <f>MATCH(Q59,$AT$1:$AX$1,0)</f>
        <v>4</v>
      </c>
      <c r="Z60" s="143" t="s">
        <v>328</v>
      </c>
      <c r="AA60" s="71" t="s">
        <v>93</v>
      </c>
      <c r="AB60" s="71">
        <v>10</v>
      </c>
      <c r="AC60" s="71" t="s">
        <v>258</v>
      </c>
      <c r="AD60" s="71">
        <v>10</v>
      </c>
      <c r="AE60" s="191" t="s">
        <v>329</v>
      </c>
      <c r="AF60" s="71">
        <v>15</v>
      </c>
      <c r="AG60" s="191" t="s">
        <v>257</v>
      </c>
      <c r="AH60" s="71">
        <v>10</v>
      </c>
      <c r="AI60" s="71" t="s">
        <v>195</v>
      </c>
      <c r="AJ60" s="71">
        <v>0</v>
      </c>
      <c r="AK60" s="71" t="s">
        <v>96</v>
      </c>
      <c r="AL60" s="71">
        <v>10</v>
      </c>
      <c r="AM60" s="71" t="s">
        <v>196</v>
      </c>
      <c r="AN60" s="72">
        <v>15</v>
      </c>
      <c r="AO60" s="72">
        <f>AB60+AD60+AF60+AH60+AJ60+AL60+AN60</f>
        <v>70</v>
      </c>
      <c r="AP60" s="377"/>
      <c r="AQ60" s="343"/>
      <c r="AR60" s="345"/>
      <c r="AS60" s="347"/>
      <c r="AT60" s="349"/>
      <c r="AU60" s="351"/>
      <c r="AV60" s="353"/>
      <c r="AW60" s="355"/>
      <c r="AX60" s="357"/>
      <c r="AY60" s="359"/>
      <c r="AZ60" s="326"/>
      <c r="BA60" s="327"/>
      <c r="BB60" s="74">
        <f>MATCH(AU59,$AS$2:$AS$6,0)</f>
        <v>2</v>
      </c>
      <c r="BC60" s="75">
        <f>MATCH(AY59,$AT$1:$AX$1,0)</f>
        <v>2</v>
      </c>
      <c r="BD60" s="329"/>
      <c r="BE60" s="331"/>
      <c r="BF60" s="605"/>
      <c r="BG60" s="621"/>
      <c r="BH60" s="602"/>
      <c r="BI60" s="603"/>
      <c r="BJ60" s="632"/>
      <c r="BK60" s="607"/>
      <c r="BL60" s="187"/>
      <c r="BM60" s="188"/>
      <c r="BN60" s="188"/>
      <c r="BO60" s="189"/>
    </row>
    <row r="61" spans="2:67" ht="28.5" hidden="1" customHeight="1" thickTop="1" thickBot="1" x14ac:dyDescent="0.3">
      <c r="B61" s="534"/>
      <c r="C61" s="398"/>
      <c r="D61" s="534"/>
      <c r="E61" s="627"/>
      <c r="F61" s="629"/>
      <c r="G61" s="398"/>
      <c r="H61" s="398"/>
      <c r="I61" s="398"/>
      <c r="J61" s="398"/>
      <c r="K61" s="577"/>
      <c r="L61" s="542"/>
      <c r="M61" s="543"/>
      <c r="N61" s="544"/>
      <c r="O61" s="538"/>
      <c r="P61" s="547"/>
      <c r="Q61" s="406"/>
      <c r="R61" s="548"/>
      <c r="S61" s="408"/>
      <c r="T61" s="549"/>
      <c r="U61" s="368"/>
      <c r="V61" s="371"/>
      <c r="W61" s="588"/>
      <c r="X61" s="1"/>
      <c r="Y61" s="1"/>
      <c r="Z61" s="145" t="s">
        <v>229</v>
      </c>
      <c r="AA61" s="337" t="s">
        <v>200</v>
      </c>
      <c r="AB61" s="337"/>
      <c r="AC61" s="337"/>
      <c r="AD61" s="337"/>
      <c r="AE61" s="337"/>
      <c r="AF61" s="337"/>
      <c r="AG61" s="337"/>
      <c r="AH61" s="337"/>
      <c r="AI61" s="337"/>
      <c r="AJ61" s="337"/>
      <c r="AK61" s="337"/>
      <c r="AL61" s="337"/>
      <c r="AM61" s="337"/>
      <c r="AN61" s="338"/>
      <c r="AO61" s="73" t="s">
        <v>201</v>
      </c>
      <c r="AP61" s="76"/>
      <c r="AQ61" s="77"/>
      <c r="AR61" s="77"/>
      <c r="AS61" s="77"/>
      <c r="AT61" s="77"/>
      <c r="AU61" s="77"/>
      <c r="AV61" s="77"/>
      <c r="AW61" s="77"/>
      <c r="AX61" s="77"/>
      <c r="AY61" s="77"/>
      <c r="AZ61" s="77"/>
      <c r="BA61" s="77"/>
      <c r="BB61" s="77"/>
      <c r="BC61" s="77"/>
      <c r="BD61" s="77"/>
      <c r="BE61" s="77"/>
      <c r="BF61" s="77"/>
      <c r="BG61" s="77"/>
      <c r="BH61" s="77"/>
      <c r="BI61" s="77"/>
      <c r="BJ61" s="77"/>
      <c r="BK61" s="78"/>
      <c r="BL61" s="527"/>
      <c r="BM61" s="528"/>
      <c r="BN61" s="528"/>
      <c r="BO61" s="528"/>
    </row>
    <row r="62" spans="2:67" ht="135.75" hidden="1" customHeight="1" thickTop="1" thickBot="1" x14ac:dyDescent="0.3">
      <c r="B62" s="574"/>
      <c r="C62" s="399"/>
      <c r="D62" s="574"/>
      <c r="E62" s="628"/>
      <c r="F62" s="630"/>
      <c r="G62" s="399"/>
      <c r="H62" s="399"/>
      <c r="I62" s="399"/>
      <c r="J62" s="399"/>
      <c r="K62" s="578"/>
      <c r="L62" s="579"/>
      <c r="M62" s="580"/>
      <c r="N62" s="581"/>
      <c r="O62" s="582"/>
      <c r="P62" s="583"/>
      <c r="Q62" s="592"/>
      <c r="R62" s="593"/>
      <c r="S62" s="594"/>
      <c r="T62" s="595"/>
      <c r="U62" s="369"/>
      <c r="V62" s="372"/>
      <c r="W62" s="588"/>
      <c r="X62" s="35"/>
      <c r="Y62" s="35"/>
      <c r="Z62" s="144" t="s">
        <v>237</v>
      </c>
      <c r="AA62" s="192" t="s">
        <v>93</v>
      </c>
      <c r="AB62" s="192">
        <v>10</v>
      </c>
      <c r="AC62" s="192" t="s">
        <v>258</v>
      </c>
      <c r="AD62" s="192">
        <v>10</v>
      </c>
      <c r="AE62" s="193" t="s">
        <v>329</v>
      </c>
      <c r="AF62" s="192">
        <v>15</v>
      </c>
      <c r="AG62" s="193" t="s">
        <v>257</v>
      </c>
      <c r="AH62" s="192">
        <v>10</v>
      </c>
      <c r="AI62" s="192" t="s">
        <v>195</v>
      </c>
      <c r="AJ62" s="192">
        <v>30</v>
      </c>
      <c r="AK62" s="192" t="s">
        <v>96</v>
      </c>
      <c r="AL62" s="192">
        <v>10</v>
      </c>
      <c r="AM62" s="192" t="s">
        <v>196</v>
      </c>
      <c r="AN62" s="194">
        <v>15</v>
      </c>
      <c r="AO62" s="194">
        <f>AB62+AD62+AF62+AH62+AJ62+AL62+AN62</f>
        <v>100</v>
      </c>
      <c r="AP62" s="79"/>
      <c r="AQ62" s="80"/>
      <c r="AR62" s="80"/>
      <c r="AS62" s="80"/>
      <c r="AT62" s="80"/>
      <c r="AU62" s="80"/>
      <c r="AV62" s="80"/>
      <c r="AW62" s="80"/>
      <c r="AX62" s="80"/>
      <c r="AY62" s="80"/>
      <c r="AZ62" s="80"/>
      <c r="BA62" s="80"/>
      <c r="BB62" s="80"/>
      <c r="BC62" s="80"/>
      <c r="BD62" s="80"/>
      <c r="BE62" s="80"/>
      <c r="BF62" s="80"/>
      <c r="BG62" s="80"/>
      <c r="BH62" s="80"/>
      <c r="BI62" s="80"/>
      <c r="BJ62" s="80"/>
      <c r="BK62" s="81"/>
      <c r="BL62" s="529"/>
      <c r="BM62" s="530"/>
      <c r="BN62" s="530"/>
      <c r="BO62" s="530"/>
    </row>
    <row r="63" spans="2:67" ht="135.75" hidden="1" customHeight="1" thickBot="1" x14ac:dyDescent="0.3">
      <c r="B63" s="239" t="s">
        <v>7</v>
      </c>
      <c r="C63" s="240" t="s">
        <v>8</v>
      </c>
      <c r="D63" s="240" t="s">
        <v>235</v>
      </c>
      <c r="E63" s="289" t="s">
        <v>19</v>
      </c>
      <c r="F63" s="240" t="s">
        <v>21</v>
      </c>
      <c r="G63" s="240" t="s">
        <v>12</v>
      </c>
      <c r="H63" s="240" t="s">
        <v>271</v>
      </c>
      <c r="I63" s="240" t="s">
        <v>275</v>
      </c>
      <c r="J63" s="241" t="s">
        <v>290</v>
      </c>
      <c r="K63" s="304" t="s">
        <v>232</v>
      </c>
      <c r="L63" s="242" t="s">
        <v>23</v>
      </c>
      <c r="M63" s="243" t="s">
        <v>24</v>
      </c>
      <c r="N63" s="244" t="s">
        <v>25</v>
      </c>
      <c r="O63" s="271" t="s">
        <v>26</v>
      </c>
      <c r="P63" s="246" t="s">
        <v>23</v>
      </c>
      <c r="Q63" s="302" t="s">
        <v>24</v>
      </c>
      <c r="R63" s="567" t="s">
        <v>25</v>
      </c>
      <c r="S63" s="568"/>
      <c r="T63" s="248" t="s">
        <v>53</v>
      </c>
      <c r="U63" s="305" t="s">
        <v>262</v>
      </c>
      <c r="V63" s="304" t="s">
        <v>193</v>
      </c>
      <c r="W63" s="308" t="s">
        <v>288</v>
      </c>
      <c r="X63" s="306" t="s">
        <v>91</v>
      </c>
      <c r="Y63" s="274" t="s">
        <v>92</v>
      </c>
      <c r="Z63" s="275" t="s">
        <v>14</v>
      </c>
      <c r="AA63" s="572" t="s">
        <v>15</v>
      </c>
      <c r="AB63" s="572"/>
      <c r="AC63" s="572"/>
      <c r="AD63" s="572"/>
      <c r="AE63" s="572"/>
      <c r="AF63" s="572"/>
      <c r="AG63" s="572"/>
      <c r="AH63" s="572"/>
      <c r="AI63" s="572"/>
      <c r="AJ63" s="572"/>
      <c r="AK63" s="572"/>
      <c r="AL63" s="572"/>
      <c r="AM63" s="572"/>
      <c r="AN63" s="572"/>
      <c r="AO63" s="572"/>
      <c r="AP63" s="308" t="s">
        <v>198</v>
      </c>
      <c r="AQ63" s="304" t="s">
        <v>199</v>
      </c>
      <c r="AR63" s="274" t="s">
        <v>101</v>
      </c>
      <c r="AS63" s="274" t="s">
        <v>102</v>
      </c>
      <c r="AT63" s="303" t="s">
        <v>23</v>
      </c>
      <c r="AU63" s="274" t="s">
        <v>24</v>
      </c>
      <c r="AV63" s="274" t="s">
        <v>25</v>
      </c>
      <c r="AW63" s="274" t="s">
        <v>26</v>
      </c>
      <c r="AX63" s="308" t="s">
        <v>23</v>
      </c>
      <c r="AY63" s="306" t="s">
        <v>24</v>
      </c>
      <c r="AZ63" s="584" t="s">
        <v>25</v>
      </c>
      <c r="BA63" s="585"/>
      <c r="BB63" s="277"/>
      <c r="BC63" s="277"/>
      <c r="BD63" s="275" t="s">
        <v>104</v>
      </c>
      <c r="BE63" s="303" t="s">
        <v>261</v>
      </c>
      <c r="BF63" s="586" t="s">
        <v>236</v>
      </c>
      <c r="BG63" s="584"/>
      <c r="BH63" s="584" t="s">
        <v>16</v>
      </c>
      <c r="BI63" s="584"/>
      <c r="BJ63" s="306" t="s">
        <v>17</v>
      </c>
      <c r="BK63" s="307" t="s">
        <v>18</v>
      </c>
      <c r="BL63" s="571" t="s">
        <v>239</v>
      </c>
      <c r="BM63" s="572"/>
      <c r="BN63" s="572"/>
      <c r="BO63" s="573"/>
    </row>
    <row r="64" spans="2:67" ht="62.25" hidden="1" customHeight="1" thickBot="1" x14ac:dyDescent="0.3">
      <c r="B64" s="534" t="s">
        <v>339</v>
      </c>
      <c r="C64" s="624"/>
      <c r="D64" s="625"/>
      <c r="E64" s="626"/>
      <c r="F64" s="629"/>
      <c r="G64" s="398"/>
      <c r="H64" s="398"/>
      <c r="I64" s="398"/>
      <c r="J64" s="398"/>
      <c r="K64" s="577" t="s">
        <v>233</v>
      </c>
      <c r="L64" s="542">
        <v>5</v>
      </c>
      <c r="M64" s="543" t="str">
        <f>VLOOKUP(L64,$L$1:$M$5,2,FALSE)</f>
        <v xml:space="preserve">CASI SEGURO </v>
      </c>
      <c r="N64" s="544" t="str">
        <f>VLOOKUP(M64,$M$1:$N$5,2,FALSE)</f>
        <v xml:space="preserve">La oportunidad de implementara de forma inmediata </v>
      </c>
      <c r="O64" s="538">
        <f>VLOOKUP(N64,$N$1:$O$5,2,FALSE)</f>
        <v>0</v>
      </c>
      <c r="P64" s="547">
        <v>5</v>
      </c>
      <c r="Q64" s="406" t="str">
        <f>VLOOKUP(P64,$R$1:$S$5,2,FALSE)</f>
        <v>Superior</v>
      </c>
      <c r="R64" s="548" t="s">
        <v>337</v>
      </c>
      <c r="S64" s="408"/>
      <c r="T64" s="549" t="s">
        <v>55</v>
      </c>
      <c r="U64" s="368" t="s">
        <v>231</v>
      </c>
      <c r="V64" s="371">
        <v>4</v>
      </c>
      <c r="W64" s="587" t="str">
        <f>INDEX($AT$2:$AX$6,X65,Y65)</f>
        <v xml:space="preserve">E: Zona de Oportunidad Alta  </v>
      </c>
      <c r="X64" s="263"/>
      <c r="Y64" s="263"/>
      <c r="Z64" s="264" t="s">
        <v>228</v>
      </c>
      <c r="AA64" s="589" t="s">
        <v>194</v>
      </c>
      <c r="AB64" s="589"/>
      <c r="AC64" s="589"/>
      <c r="AD64" s="589"/>
      <c r="AE64" s="589"/>
      <c r="AF64" s="589"/>
      <c r="AG64" s="589"/>
      <c r="AH64" s="589"/>
      <c r="AI64" s="589"/>
      <c r="AJ64" s="589"/>
      <c r="AK64" s="589"/>
      <c r="AL64" s="589"/>
      <c r="AM64" s="589"/>
      <c r="AN64" s="590"/>
      <c r="AO64" s="265" t="s">
        <v>197</v>
      </c>
      <c r="AP64" s="377" t="s">
        <v>99</v>
      </c>
      <c r="AQ64" s="343" t="s">
        <v>100</v>
      </c>
      <c r="AR64" s="591">
        <f>VLOOKUP(AP64,$AO$9:$AP$11,2,FALSE)</f>
        <v>1</v>
      </c>
      <c r="AS64" s="612">
        <f>VLOOKUP(AQ64,$AO$9:$AP$11,2,FALSE)</f>
        <v>2</v>
      </c>
      <c r="AT64" s="613">
        <f>L64-AR64</f>
        <v>4</v>
      </c>
      <c r="AU64" s="614" t="str">
        <f>VLOOKUP(AT64,$L$1:$M$5,2,FALSE)</f>
        <v>PROBABLE</v>
      </c>
      <c r="AV64" s="615" t="str">
        <f>VLOOKUP(AU64,$M$1:$N$5,2,FALSE)</f>
        <v>La oportunidad será contemplada para implementar en un semestre</v>
      </c>
      <c r="AW64" s="616">
        <f>VLOOKUP(AV64,$N$1:$O$5,2,FALSE)</f>
        <v>0</v>
      </c>
      <c r="AX64" s="608">
        <f>P64-AS64</f>
        <v>3</v>
      </c>
      <c r="AY64" s="609" t="str">
        <f>VLOOKUP(AX64,$R$1:$S$5,2,FALSE)</f>
        <v xml:space="preserve">Moderado </v>
      </c>
      <c r="AZ64" s="332" t="str">
        <f>VLOOKUP(AY64,$S$1:$T$5,2,FALSE)</f>
        <v>Si se llegara a implementar la oportunidad,  tendría un impacto favorable medio sobre los objetivos estratégicos y/o de calidad  de la institución</v>
      </c>
      <c r="BA64" s="333"/>
      <c r="BB64" s="266"/>
      <c r="BD64" s="610" t="str">
        <f>INDEX($AT$2:$AX$6,BB65,BC65)</f>
        <v xml:space="preserve">A: Zona de Oportunidad Media  </v>
      </c>
      <c r="BE64" s="611" t="s">
        <v>260</v>
      </c>
      <c r="BF64" s="332"/>
      <c r="BG64" s="333"/>
      <c r="BH64" s="332"/>
      <c r="BI64" s="333"/>
      <c r="BJ64" s="633"/>
      <c r="BK64" s="531"/>
      <c r="BL64" s="267">
        <v>1</v>
      </c>
      <c r="BM64" s="268">
        <v>2</v>
      </c>
      <c r="BN64" s="268">
        <v>3</v>
      </c>
      <c r="BO64" s="269">
        <v>4</v>
      </c>
    </row>
    <row r="65" spans="2:67" ht="73.5" hidden="1" customHeight="1" thickTop="1" thickBot="1" x14ac:dyDescent="0.3">
      <c r="B65" s="534"/>
      <c r="C65" s="398"/>
      <c r="D65" s="534"/>
      <c r="E65" s="627"/>
      <c r="F65" s="629"/>
      <c r="G65" s="398"/>
      <c r="H65" s="398"/>
      <c r="I65" s="398"/>
      <c r="J65" s="398"/>
      <c r="K65" s="577"/>
      <c r="L65" s="542"/>
      <c r="M65" s="543"/>
      <c r="N65" s="544"/>
      <c r="O65" s="538"/>
      <c r="P65" s="547"/>
      <c r="Q65" s="406"/>
      <c r="R65" s="548"/>
      <c r="S65" s="408"/>
      <c r="T65" s="549"/>
      <c r="U65" s="368"/>
      <c r="V65" s="371"/>
      <c r="W65" s="588"/>
      <c r="X65" s="20">
        <f>MATCH(M64,$AS$2:$AS$6,0)</f>
        <v>5</v>
      </c>
      <c r="Y65" s="25">
        <f>MATCH(Q64,$AT$1:$AX$1,0)</f>
        <v>5</v>
      </c>
      <c r="Z65" s="143" t="s">
        <v>328</v>
      </c>
      <c r="AA65" s="71" t="s">
        <v>93</v>
      </c>
      <c r="AB65" s="71">
        <v>10</v>
      </c>
      <c r="AC65" s="71" t="s">
        <v>258</v>
      </c>
      <c r="AD65" s="71">
        <v>10</v>
      </c>
      <c r="AE65" s="191" t="s">
        <v>329</v>
      </c>
      <c r="AF65" s="71">
        <v>15</v>
      </c>
      <c r="AG65" s="191" t="s">
        <v>257</v>
      </c>
      <c r="AH65" s="71">
        <v>10</v>
      </c>
      <c r="AI65" s="71" t="s">
        <v>195</v>
      </c>
      <c r="AJ65" s="71">
        <v>0</v>
      </c>
      <c r="AK65" s="71" t="s">
        <v>96</v>
      </c>
      <c r="AL65" s="71">
        <v>10</v>
      </c>
      <c r="AM65" s="71" t="s">
        <v>196</v>
      </c>
      <c r="AN65" s="72">
        <v>15</v>
      </c>
      <c r="AO65" s="72">
        <f>AB65+AD65+AF65+AH65+AJ65+AL65+AN65</f>
        <v>70</v>
      </c>
      <c r="AP65" s="377"/>
      <c r="AQ65" s="343"/>
      <c r="AR65" s="345"/>
      <c r="AS65" s="347"/>
      <c r="AT65" s="349"/>
      <c r="AU65" s="351"/>
      <c r="AV65" s="353"/>
      <c r="AW65" s="355"/>
      <c r="AX65" s="357"/>
      <c r="AY65" s="359"/>
      <c r="AZ65" s="326"/>
      <c r="BA65" s="327"/>
      <c r="BB65" s="74">
        <f>MATCH(AU64,$AS$2:$AS$6,0)</f>
        <v>4</v>
      </c>
      <c r="BC65" s="75">
        <f>MATCH(AY64,$AT$1:$AX$1,0)</f>
        <v>3</v>
      </c>
      <c r="BD65" s="329"/>
      <c r="BE65" s="331"/>
      <c r="BF65" s="332"/>
      <c r="BG65" s="333"/>
      <c r="BH65" s="332"/>
      <c r="BI65" s="333"/>
      <c r="BJ65" s="332"/>
      <c r="BK65" s="531"/>
      <c r="BL65" s="187"/>
      <c r="BM65" s="188"/>
      <c r="BN65" s="188"/>
      <c r="BO65" s="189"/>
    </row>
    <row r="66" spans="2:67" ht="28.5" hidden="1" customHeight="1" thickTop="1" thickBot="1" x14ac:dyDescent="0.3">
      <c r="B66" s="534"/>
      <c r="C66" s="398"/>
      <c r="D66" s="534"/>
      <c r="E66" s="627"/>
      <c r="F66" s="629"/>
      <c r="G66" s="398"/>
      <c r="H66" s="398"/>
      <c r="I66" s="398"/>
      <c r="J66" s="398"/>
      <c r="K66" s="577"/>
      <c r="L66" s="542"/>
      <c r="M66" s="543"/>
      <c r="N66" s="544"/>
      <c r="O66" s="538"/>
      <c r="P66" s="547"/>
      <c r="Q66" s="406"/>
      <c r="R66" s="548"/>
      <c r="S66" s="408"/>
      <c r="T66" s="549"/>
      <c r="U66" s="368"/>
      <c r="V66" s="371"/>
      <c r="W66" s="588"/>
      <c r="X66" s="1"/>
      <c r="Y66" s="1"/>
      <c r="Z66" s="145" t="s">
        <v>229</v>
      </c>
      <c r="AA66" s="337" t="s">
        <v>200</v>
      </c>
      <c r="AB66" s="337"/>
      <c r="AC66" s="337"/>
      <c r="AD66" s="337"/>
      <c r="AE66" s="337"/>
      <c r="AF66" s="337"/>
      <c r="AG66" s="337"/>
      <c r="AH66" s="337"/>
      <c r="AI66" s="337"/>
      <c r="AJ66" s="337"/>
      <c r="AK66" s="337"/>
      <c r="AL66" s="337"/>
      <c r="AM66" s="337"/>
      <c r="AN66" s="338"/>
      <c r="AO66" s="73" t="s">
        <v>201</v>
      </c>
      <c r="AP66" s="76"/>
      <c r="AQ66" s="77"/>
      <c r="AR66" s="77"/>
      <c r="AS66" s="77"/>
      <c r="AT66" s="77"/>
      <c r="AU66" s="77"/>
      <c r="AV66" s="77"/>
      <c r="AW66" s="77"/>
      <c r="AX66" s="77"/>
      <c r="AY66" s="77"/>
      <c r="AZ66" s="77"/>
      <c r="BA66" s="77"/>
      <c r="BB66" s="77"/>
      <c r="BC66" s="77"/>
      <c r="BD66" s="77"/>
      <c r="BE66" s="77"/>
      <c r="BF66" s="77"/>
      <c r="BG66" s="77"/>
      <c r="BH66" s="77"/>
      <c r="BI66" s="77"/>
      <c r="BJ66" s="77"/>
      <c r="BK66" s="78"/>
      <c r="BL66" s="527"/>
      <c r="BM66" s="528"/>
      <c r="BN66" s="528"/>
      <c r="BO66" s="528"/>
    </row>
    <row r="67" spans="2:67" ht="135.75" hidden="1" customHeight="1" thickTop="1" thickBot="1" x14ac:dyDescent="0.3">
      <c r="B67" s="574"/>
      <c r="C67" s="399"/>
      <c r="D67" s="574"/>
      <c r="E67" s="628"/>
      <c r="F67" s="630"/>
      <c r="G67" s="399"/>
      <c r="H67" s="399"/>
      <c r="I67" s="399"/>
      <c r="J67" s="399"/>
      <c r="K67" s="578"/>
      <c r="L67" s="579"/>
      <c r="M67" s="580"/>
      <c r="N67" s="581"/>
      <c r="O67" s="582"/>
      <c r="P67" s="583"/>
      <c r="Q67" s="592"/>
      <c r="R67" s="593"/>
      <c r="S67" s="594"/>
      <c r="T67" s="595"/>
      <c r="U67" s="369"/>
      <c r="V67" s="372"/>
      <c r="W67" s="588"/>
      <c r="X67" s="35"/>
      <c r="Y67" s="35"/>
      <c r="Z67" s="144" t="s">
        <v>237</v>
      </c>
      <c r="AA67" s="192" t="s">
        <v>93</v>
      </c>
      <c r="AB67" s="192">
        <v>10</v>
      </c>
      <c r="AC67" s="192" t="s">
        <v>258</v>
      </c>
      <c r="AD67" s="192">
        <v>10</v>
      </c>
      <c r="AE67" s="193" t="s">
        <v>329</v>
      </c>
      <c r="AF67" s="192">
        <v>15</v>
      </c>
      <c r="AG67" s="193" t="s">
        <v>257</v>
      </c>
      <c r="AH67" s="192">
        <v>10</v>
      </c>
      <c r="AI67" s="192" t="s">
        <v>195</v>
      </c>
      <c r="AJ67" s="192">
        <v>30</v>
      </c>
      <c r="AK67" s="192" t="s">
        <v>96</v>
      </c>
      <c r="AL67" s="192">
        <v>10</v>
      </c>
      <c r="AM67" s="192" t="s">
        <v>196</v>
      </c>
      <c r="AN67" s="194">
        <v>15</v>
      </c>
      <c r="AO67" s="194">
        <f>AB67+AD67+AF67+AH67+AJ67+AL67+AN67</f>
        <v>100</v>
      </c>
      <c r="AP67" s="79"/>
      <c r="AQ67" s="80"/>
      <c r="AR67" s="80"/>
      <c r="AS67" s="80"/>
      <c r="AT67" s="80"/>
      <c r="AU67" s="80"/>
      <c r="AV67" s="80"/>
      <c r="AW67" s="80"/>
      <c r="AX67" s="80"/>
      <c r="AY67" s="80"/>
      <c r="AZ67" s="80"/>
      <c r="BA67" s="80"/>
      <c r="BB67" s="80"/>
      <c r="BC67" s="80"/>
      <c r="BD67" s="80"/>
      <c r="BE67" s="80"/>
      <c r="BF67" s="80"/>
      <c r="BG67" s="80"/>
      <c r="BH67" s="80"/>
      <c r="BI67" s="80"/>
      <c r="BJ67" s="80"/>
      <c r="BK67" s="81"/>
      <c r="BL67" s="529"/>
      <c r="BM67" s="530"/>
      <c r="BN67" s="530"/>
      <c r="BO67" s="530"/>
    </row>
    <row r="68" spans="2:67" ht="135.75" hidden="1" customHeight="1" thickBot="1" x14ac:dyDescent="0.3">
      <c r="B68" s="239" t="s">
        <v>7</v>
      </c>
      <c r="C68" s="240" t="s">
        <v>8</v>
      </c>
      <c r="D68" s="240" t="s">
        <v>235</v>
      </c>
      <c r="E68" s="289" t="s">
        <v>19</v>
      </c>
      <c r="F68" s="240" t="s">
        <v>21</v>
      </c>
      <c r="G68" s="240" t="s">
        <v>12</v>
      </c>
      <c r="H68" s="240" t="s">
        <v>271</v>
      </c>
      <c r="I68" s="240" t="s">
        <v>275</v>
      </c>
      <c r="J68" s="241" t="s">
        <v>290</v>
      </c>
      <c r="K68" s="296" t="s">
        <v>232</v>
      </c>
      <c r="L68" s="242" t="s">
        <v>23</v>
      </c>
      <c r="M68" s="243" t="s">
        <v>24</v>
      </c>
      <c r="N68" s="244" t="s">
        <v>25</v>
      </c>
      <c r="O68" s="271" t="s">
        <v>26</v>
      </c>
      <c r="P68" s="246" t="s">
        <v>23</v>
      </c>
      <c r="Q68" s="295" t="s">
        <v>24</v>
      </c>
      <c r="R68" s="567" t="s">
        <v>25</v>
      </c>
      <c r="S68" s="568"/>
      <c r="T68" s="248" t="s">
        <v>53</v>
      </c>
      <c r="U68" s="301" t="s">
        <v>262</v>
      </c>
      <c r="V68" s="296" t="s">
        <v>193</v>
      </c>
      <c r="W68" s="299" t="s">
        <v>288</v>
      </c>
      <c r="X68" s="297" t="s">
        <v>91</v>
      </c>
      <c r="Y68" s="274" t="s">
        <v>92</v>
      </c>
      <c r="Z68" s="275" t="s">
        <v>14</v>
      </c>
      <c r="AA68" s="572" t="s">
        <v>15</v>
      </c>
      <c r="AB68" s="572"/>
      <c r="AC68" s="572"/>
      <c r="AD68" s="572"/>
      <c r="AE68" s="572"/>
      <c r="AF68" s="572"/>
      <c r="AG68" s="572"/>
      <c r="AH68" s="572"/>
      <c r="AI68" s="572"/>
      <c r="AJ68" s="572"/>
      <c r="AK68" s="572"/>
      <c r="AL68" s="572"/>
      <c r="AM68" s="572"/>
      <c r="AN68" s="572"/>
      <c r="AO68" s="572"/>
      <c r="AP68" s="299" t="s">
        <v>198</v>
      </c>
      <c r="AQ68" s="296" t="s">
        <v>199</v>
      </c>
      <c r="AR68" s="274" t="s">
        <v>101</v>
      </c>
      <c r="AS68" s="274" t="s">
        <v>102</v>
      </c>
      <c r="AT68" s="300" t="s">
        <v>23</v>
      </c>
      <c r="AU68" s="274" t="s">
        <v>24</v>
      </c>
      <c r="AV68" s="274" t="s">
        <v>25</v>
      </c>
      <c r="AW68" s="274" t="s">
        <v>26</v>
      </c>
      <c r="AX68" s="299" t="s">
        <v>23</v>
      </c>
      <c r="AY68" s="297" t="s">
        <v>24</v>
      </c>
      <c r="AZ68" s="584" t="s">
        <v>25</v>
      </c>
      <c r="BA68" s="585"/>
      <c r="BB68" s="277"/>
      <c r="BC68" s="277"/>
      <c r="BD68" s="275" t="s">
        <v>104</v>
      </c>
      <c r="BE68" s="300" t="s">
        <v>261</v>
      </c>
      <c r="BF68" s="586" t="s">
        <v>236</v>
      </c>
      <c r="BG68" s="584"/>
      <c r="BH68" s="584" t="s">
        <v>16</v>
      </c>
      <c r="BI68" s="584"/>
      <c r="BJ68" s="297" t="s">
        <v>17</v>
      </c>
      <c r="BK68" s="298" t="s">
        <v>18</v>
      </c>
      <c r="BL68" s="571" t="s">
        <v>239</v>
      </c>
      <c r="BM68" s="572"/>
      <c r="BN68" s="572"/>
      <c r="BO68" s="573"/>
    </row>
    <row r="69" spans="2:67" ht="62.25" hidden="1" customHeight="1" thickBot="1" x14ac:dyDescent="0.3">
      <c r="B69" s="534">
        <v>4</v>
      </c>
      <c r="C69" s="624"/>
      <c r="D69" s="625"/>
      <c r="E69" s="626"/>
      <c r="F69" s="629"/>
      <c r="G69" s="398"/>
      <c r="H69" s="398"/>
      <c r="I69" s="398"/>
      <c r="J69" s="398"/>
      <c r="K69" s="577" t="s">
        <v>233</v>
      </c>
      <c r="L69" s="542">
        <v>4</v>
      </c>
      <c r="M69" s="543" t="str">
        <f>VLOOKUP(L69,$L$1:$M$5,2,FALSE)</f>
        <v>PROBABLE</v>
      </c>
      <c r="N69" s="544" t="str">
        <f>VLOOKUP(M69,$M$1:$N$5,2,FALSE)</f>
        <v>La oportunidad será contemplada para implementar en un semestre</v>
      </c>
      <c r="O69" s="538">
        <f>VLOOKUP(N69,$N$1:$O$5,2,FALSE)</f>
        <v>0</v>
      </c>
      <c r="P69" s="547">
        <v>4</v>
      </c>
      <c r="Q69" s="406" t="str">
        <f>VLOOKUP(P69,$R$1:$S$5,2,FALSE)</f>
        <v>Mayor</v>
      </c>
      <c r="R69" s="548" t="str">
        <f>VLOOKUP(Q69,$S$1:$T$5,2,FALSE)</f>
        <v>Si se llegara a implementar la oportunidad,  tendría alto impacto favorable  en los objetivos  estratégicos y/o de calidad  de la entidad</v>
      </c>
      <c r="S69" s="408"/>
      <c r="T69" s="549" t="s">
        <v>55</v>
      </c>
      <c r="U69" s="368" t="s">
        <v>231</v>
      </c>
      <c r="V69" s="371">
        <v>4</v>
      </c>
      <c r="W69" s="587" t="str">
        <f>INDEX($AT$2:$AX$6,X70,Y70)</f>
        <v xml:space="preserve">E: Zona de Oportunidad Alta  </v>
      </c>
      <c r="X69" s="263"/>
      <c r="Y69" s="263"/>
      <c r="Z69" s="264" t="s">
        <v>228</v>
      </c>
      <c r="AA69" s="589" t="s">
        <v>194</v>
      </c>
      <c r="AB69" s="589"/>
      <c r="AC69" s="589"/>
      <c r="AD69" s="589"/>
      <c r="AE69" s="589"/>
      <c r="AF69" s="589"/>
      <c r="AG69" s="589"/>
      <c r="AH69" s="589"/>
      <c r="AI69" s="589"/>
      <c r="AJ69" s="589"/>
      <c r="AK69" s="589"/>
      <c r="AL69" s="589"/>
      <c r="AM69" s="589"/>
      <c r="AN69" s="590"/>
      <c r="AO69" s="265" t="s">
        <v>197</v>
      </c>
      <c r="AP69" s="377" t="s">
        <v>99</v>
      </c>
      <c r="AQ69" s="343" t="s">
        <v>100</v>
      </c>
      <c r="AR69" s="591">
        <f>VLOOKUP(AP69,$AO$9:$AP$11,2,FALSE)</f>
        <v>1</v>
      </c>
      <c r="AS69" s="612">
        <f>VLOOKUP(AQ69,$AO$9:$AP$11,2,FALSE)</f>
        <v>2</v>
      </c>
      <c r="AT69" s="613">
        <f>L69-AR69</f>
        <v>3</v>
      </c>
      <c r="AU69" s="614" t="str">
        <f>VLOOKUP(AT69,$L$1:$M$5,2,FALSE)</f>
        <v xml:space="preserve">POSIBLE </v>
      </c>
      <c r="AV69" s="615" t="str">
        <f>VLOOKUP(AU69,$M$1:$N$5,2,FALSE)</f>
        <v xml:space="preserve">La oportunidad se podrá implementar en un periodo especifico </v>
      </c>
      <c r="AW69" s="616">
        <f>VLOOKUP(AV69,$N$1:$O$5,2,FALSE)</f>
        <v>0</v>
      </c>
      <c r="AX69" s="608">
        <f>P69-AS69</f>
        <v>2</v>
      </c>
      <c r="AY69" s="609" t="str">
        <f>VLOOKUP(AX69,$R$1:$S$5,2,FALSE)</f>
        <v xml:space="preserve">Menor </v>
      </c>
      <c r="AZ69" s="332" t="str">
        <f>VLOOKUP(AY69,$S$1:$T$5,2,FALSE)</f>
        <v xml:space="preserve">Si se llegara a  implementar la oportunidad, tendría un impacto favorable menor sobre los objetivos estratégicos y/o de calidad  de la institución </v>
      </c>
      <c r="BA69" s="333"/>
      <c r="BB69" s="266"/>
      <c r="BD69" s="610" t="str">
        <f>INDEX($AT$2:$AX$6,BB70,BC70)</f>
        <v xml:space="preserve">A: Zona de Oportunidad Media  </v>
      </c>
      <c r="BE69" s="611" t="s">
        <v>260</v>
      </c>
      <c r="BF69" s="332"/>
      <c r="BG69" s="333"/>
      <c r="BH69" s="332"/>
      <c r="BI69" s="333"/>
      <c r="BJ69" s="633"/>
      <c r="BK69" s="531"/>
      <c r="BL69" s="267">
        <v>1</v>
      </c>
      <c r="BM69" s="268">
        <v>2</v>
      </c>
      <c r="BN69" s="268">
        <v>3</v>
      </c>
      <c r="BO69" s="269">
        <v>4</v>
      </c>
    </row>
    <row r="70" spans="2:67" ht="173.25" hidden="1" customHeight="1" thickTop="1" thickBot="1" x14ac:dyDescent="0.3">
      <c r="B70" s="534"/>
      <c r="C70" s="398"/>
      <c r="D70" s="534"/>
      <c r="E70" s="627"/>
      <c r="F70" s="629"/>
      <c r="G70" s="398"/>
      <c r="H70" s="398"/>
      <c r="I70" s="398"/>
      <c r="J70" s="398"/>
      <c r="K70" s="577"/>
      <c r="L70" s="542"/>
      <c r="M70" s="543"/>
      <c r="N70" s="544"/>
      <c r="O70" s="538"/>
      <c r="P70" s="547"/>
      <c r="Q70" s="406"/>
      <c r="R70" s="548"/>
      <c r="S70" s="408"/>
      <c r="T70" s="549"/>
      <c r="U70" s="368"/>
      <c r="V70" s="371"/>
      <c r="W70" s="588"/>
      <c r="X70" s="20">
        <f>MATCH(M69,$AS$2:$AS$6,0)</f>
        <v>4</v>
      </c>
      <c r="Y70" s="25">
        <f>MATCH(Q69,$AT$1:$AX$1,0)</f>
        <v>4</v>
      </c>
      <c r="Z70" s="143" t="s">
        <v>328</v>
      </c>
      <c r="AA70" s="71" t="s">
        <v>93</v>
      </c>
      <c r="AB70" s="71">
        <v>10</v>
      </c>
      <c r="AC70" s="71" t="s">
        <v>258</v>
      </c>
      <c r="AD70" s="71">
        <v>10</v>
      </c>
      <c r="AE70" s="191" t="s">
        <v>329</v>
      </c>
      <c r="AF70" s="71">
        <v>15</v>
      </c>
      <c r="AG70" s="191" t="s">
        <v>257</v>
      </c>
      <c r="AH70" s="71">
        <v>10</v>
      </c>
      <c r="AI70" s="71" t="s">
        <v>195</v>
      </c>
      <c r="AJ70" s="71">
        <v>0</v>
      </c>
      <c r="AK70" s="71" t="s">
        <v>96</v>
      </c>
      <c r="AL70" s="71">
        <v>10</v>
      </c>
      <c r="AM70" s="71" t="s">
        <v>196</v>
      </c>
      <c r="AN70" s="72">
        <v>15</v>
      </c>
      <c r="AO70" s="72">
        <f>AB70+AD70+AF70+AH70+AJ70+AL70+AN70</f>
        <v>70</v>
      </c>
      <c r="AP70" s="377"/>
      <c r="AQ70" s="343"/>
      <c r="AR70" s="345"/>
      <c r="AS70" s="347"/>
      <c r="AT70" s="349"/>
      <c r="AU70" s="351"/>
      <c r="AV70" s="353"/>
      <c r="AW70" s="355"/>
      <c r="AX70" s="357"/>
      <c r="AY70" s="359"/>
      <c r="AZ70" s="326"/>
      <c r="BA70" s="327"/>
      <c r="BB70" s="74">
        <f>MATCH(AU69,$AS$2:$AS$6,0)</f>
        <v>3</v>
      </c>
      <c r="BC70" s="75">
        <f>MATCH(AY69,$AT$1:$AX$1,0)</f>
        <v>2</v>
      </c>
      <c r="BD70" s="329"/>
      <c r="BE70" s="331"/>
      <c r="BF70" s="332"/>
      <c r="BG70" s="333"/>
      <c r="BH70" s="332"/>
      <c r="BI70" s="333"/>
      <c r="BJ70" s="332"/>
      <c r="BK70" s="531"/>
      <c r="BL70" s="187"/>
      <c r="BM70" s="188"/>
      <c r="BN70" s="188"/>
      <c r="BO70" s="189"/>
    </row>
    <row r="71" spans="2:67" ht="103.5" hidden="1" customHeight="1" thickTop="1" thickBot="1" x14ac:dyDescent="0.3">
      <c r="B71" s="534"/>
      <c r="C71" s="398"/>
      <c r="D71" s="534"/>
      <c r="E71" s="627"/>
      <c r="F71" s="629"/>
      <c r="G71" s="398"/>
      <c r="H71" s="398"/>
      <c r="I71" s="398"/>
      <c r="J71" s="398"/>
      <c r="K71" s="577"/>
      <c r="L71" s="542"/>
      <c r="M71" s="543"/>
      <c r="N71" s="544"/>
      <c r="O71" s="538"/>
      <c r="P71" s="547"/>
      <c r="Q71" s="406"/>
      <c r="R71" s="548"/>
      <c r="S71" s="408"/>
      <c r="T71" s="549"/>
      <c r="U71" s="368"/>
      <c r="V71" s="371"/>
      <c r="W71" s="588"/>
      <c r="X71" s="1"/>
      <c r="Y71" s="1"/>
      <c r="Z71" s="145" t="s">
        <v>229</v>
      </c>
      <c r="AA71" s="337" t="s">
        <v>200</v>
      </c>
      <c r="AB71" s="337"/>
      <c r="AC71" s="337"/>
      <c r="AD71" s="337"/>
      <c r="AE71" s="337"/>
      <c r="AF71" s="337"/>
      <c r="AG71" s="337"/>
      <c r="AH71" s="337"/>
      <c r="AI71" s="337"/>
      <c r="AJ71" s="337"/>
      <c r="AK71" s="337"/>
      <c r="AL71" s="337"/>
      <c r="AM71" s="337"/>
      <c r="AN71" s="338"/>
      <c r="AO71" s="73" t="s">
        <v>201</v>
      </c>
      <c r="AP71" s="76"/>
      <c r="AQ71" s="77"/>
      <c r="AR71" s="77"/>
      <c r="AS71" s="77"/>
      <c r="AT71" s="77"/>
      <c r="AU71" s="77"/>
      <c r="AV71" s="77"/>
      <c r="AW71" s="77"/>
      <c r="AX71" s="77"/>
      <c r="AY71" s="77"/>
      <c r="AZ71" s="77"/>
      <c r="BA71" s="77"/>
      <c r="BB71" s="77"/>
      <c r="BC71" s="77"/>
      <c r="BD71" s="77"/>
      <c r="BE71" s="77"/>
      <c r="BF71" s="77"/>
      <c r="BG71" s="77"/>
      <c r="BH71" s="77"/>
      <c r="BI71" s="77"/>
      <c r="BJ71" s="77"/>
      <c r="BK71" s="78"/>
      <c r="BL71" s="527"/>
      <c r="BM71" s="528"/>
      <c r="BN71" s="528"/>
      <c r="BO71" s="528"/>
    </row>
    <row r="72" spans="2:67" ht="85.5" hidden="1" customHeight="1" thickTop="1" thickBot="1" x14ac:dyDescent="0.3">
      <c r="B72" s="574"/>
      <c r="C72" s="399"/>
      <c r="D72" s="574"/>
      <c r="E72" s="628"/>
      <c r="F72" s="630"/>
      <c r="G72" s="399"/>
      <c r="H72" s="399"/>
      <c r="I72" s="399"/>
      <c r="J72" s="399"/>
      <c r="K72" s="578"/>
      <c r="L72" s="579"/>
      <c r="M72" s="580"/>
      <c r="N72" s="581"/>
      <c r="O72" s="582"/>
      <c r="P72" s="583"/>
      <c r="Q72" s="592"/>
      <c r="R72" s="593"/>
      <c r="S72" s="594"/>
      <c r="T72" s="595"/>
      <c r="U72" s="369"/>
      <c r="V72" s="372"/>
      <c r="W72" s="588"/>
      <c r="X72" s="35"/>
      <c r="Y72" s="35"/>
      <c r="Z72" s="144" t="s">
        <v>237</v>
      </c>
      <c r="AA72" s="192" t="s">
        <v>93</v>
      </c>
      <c r="AB72" s="192">
        <v>10</v>
      </c>
      <c r="AC72" s="192" t="s">
        <v>258</v>
      </c>
      <c r="AD72" s="192">
        <v>10</v>
      </c>
      <c r="AE72" s="193" t="s">
        <v>329</v>
      </c>
      <c r="AF72" s="192">
        <v>15</v>
      </c>
      <c r="AG72" s="193" t="s">
        <v>257</v>
      </c>
      <c r="AH72" s="192">
        <v>10</v>
      </c>
      <c r="AI72" s="192" t="s">
        <v>195</v>
      </c>
      <c r="AJ72" s="192">
        <v>30</v>
      </c>
      <c r="AK72" s="192" t="s">
        <v>96</v>
      </c>
      <c r="AL72" s="192">
        <v>10</v>
      </c>
      <c r="AM72" s="192" t="s">
        <v>196</v>
      </c>
      <c r="AN72" s="194">
        <v>15</v>
      </c>
      <c r="AO72" s="194">
        <f>AB72+AD72+AF72+AH72+AJ72+AL72+AN72</f>
        <v>100</v>
      </c>
      <c r="AP72" s="79"/>
      <c r="AQ72" s="80"/>
      <c r="AR72" s="80"/>
      <c r="AS72" s="80"/>
      <c r="AT72" s="80"/>
      <c r="AU72" s="80"/>
      <c r="AV72" s="80"/>
      <c r="AW72" s="80"/>
      <c r="AX72" s="80"/>
      <c r="AY72" s="80"/>
      <c r="AZ72" s="80"/>
      <c r="BA72" s="80"/>
      <c r="BB72" s="80"/>
      <c r="BC72" s="80"/>
      <c r="BD72" s="80"/>
      <c r="BE72" s="80"/>
      <c r="BF72" s="80"/>
      <c r="BG72" s="80"/>
      <c r="BH72" s="80"/>
      <c r="BI72" s="80"/>
      <c r="BJ72" s="80"/>
      <c r="BK72" s="81"/>
      <c r="BL72" s="529"/>
      <c r="BM72" s="530"/>
      <c r="BN72" s="530"/>
      <c r="BO72" s="530"/>
    </row>
  </sheetData>
  <autoFilter ref="C38:E38"/>
  <mergeCells count="344">
    <mergeCell ref="BH69:BI70"/>
    <mergeCell ref="BJ69:BJ70"/>
    <mergeCell ref="BK69:BK70"/>
    <mergeCell ref="AA71:AN71"/>
    <mergeCell ref="BL71:BO72"/>
    <mergeCell ref="AU69:AU70"/>
    <mergeCell ref="AV69:AV70"/>
    <mergeCell ref="AW69:AW70"/>
    <mergeCell ref="AX69:AX70"/>
    <mergeCell ref="AY69:AY70"/>
    <mergeCell ref="AZ69:BA70"/>
    <mergeCell ref="BD69:BD70"/>
    <mergeCell ref="BE69:BE70"/>
    <mergeCell ref="BF69:BG70"/>
    <mergeCell ref="AA69:AN69"/>
    <mergeCell ref="AP69:AP70"/>
    <mergeCell ref="AQ69:AQ70"/>
    <mergeCell ref="AR69:AR70"/>
    <mergeCell ref="AS69:AS70"/>
    <mergeCell ref="AT69:AT70"/>
    <mergeCell ref="U69:U72"/>
    <mergeCell ref="V69:V72"/>
    <mergeCell ref="W69:W72"/>
    <mergeCell ref="B69:B72"/>
    <mergeCell ref="C69:C72"/>
    <mergeCell ref="D69:D72"/>
    <mergeCell ref="E69:E72"/>
    <mergeCell ref="F69:F72"/>
    <mergeCell ref="G69:G72"/>
    <mergeCell ref="H69:H72"/>
    <mergeCell ref="I69:I72"/>
    <mergeCell ref="J69:J72"/>
    <mergeCell ref="K69:K72"/>
    <mergeCell ref="L69:L72"/>
    <mergeCell ref="M69:M72"/>
    <mergeCell ref="N69:N72"/>
    <mergeCell ref="O69:O72"/>
    <mergeCell ref="P69:P72"/>
    <mergeCell ref="Q69:Q72"/>
    <mergeCell ref="R69:S72"/>
    <mergeCell ref="T69:T72"/>
    <mergeCell ref="BH64:BI65"/>
    <mergeCell ref="BJ64:BJ65"/>
    <mergeCell ref="BK64:BK65"/>
    <mergeCell ref="AA66:AN66"/>
    <mergeCell ref="BL66:BO67"/>
    <mergeCell ref="R68:S68"/>
    <mergeCell ref="AA68:AO68"/>
    <mergeCell ref="AZ68:BA68"/>
    <mergeCell ref="BF68:BG68"/>
    <mergeCell ref="BH68:BI68"/>
    <mergeCell ref="BL68:BO68"/>
    <mergeCell ref="AU64:AU65"/>
    <mergeCell ref="AV64:AV65"/>
    <mergeCell ref="AW64:AW65"/>
    <mergeCell ref="AX64:AX65"/>
    <mergeCell ref="AY64:AY65"/>
    <mergeCell ref="AZ64:BA65"/>
    <mergeCell ref="BD64:BD65"/>
    <mergeCell ref="BE64:BE65"/>
    <mergeCell ref="BF64:BG65"/>
    <mergeCell ref="U64:U67"/>
    <mergeCell ref="V64:V67"/>
    <mergeCell ref="W64:W67"/>
    <mergeCell ref="AA64:AN64"/>
    <mergeCell ref="AP64:AP65"/>
    <mergeCell ref="AQ64:AQ65"/>
    <mergeCell ref="AR64:AR65"/>
    <mergeCell ref="AS64:AS65"/>
    <mergeCell ref="AT64:AT65"/>
    <mergeCell ref="K64:K67"/>
    <mergeCell ref="L64:L67"/>
    <mergeCell ref="M64:M67"/>
    <mergeCell ref="N64:N67"/>
    <mergeCell ref="O64:O67"/>
    <mergeCell ref="P64:P67"/>
    <mergeCell ref="Q64:Q67"/>
    <mergeCell ref="R64:S67"/>
    <mergeCell ref="T64:T67"/>
    <mergeCell ref="B64:B67"/>
    <mergeCell ref="C64:C67"/>
    <mergeCell ref="D64:D67"/>
    <mergeCell ref="E64:E67"/>
    <mergeCell ref="F64:F67"/>
    <mergeCell ref="G64:G67"/>
    <mergeCell ref="H64:H67"/>
    <mergeCell ref="I64:I67"/>
    <mergeCell ref="J64:J67"/>
    <mergeCell ref="BH59:BI60"/>
    <mergeCell ref="BJ59:BJ60"/>
    <mergeCell ref="BK59:BK60"/>
    <mergeCell ref="AA61:AN61"/>
    <mergeCell ref="BL61:BO62"/>
    <mergeCell ref="R63:S63"/>
    <mergeCell ref="AA63:AO63"/>
    <mergeCell ref="AZ63:BA63"/>
    <mergeCell ref="BF63:BG63"/>
    <mergeCell ref="BH63:BI63"/>
    <mergeCell ref="BL63:BO63"/>
    <mergeCell ref="AU59:AU60"/>
    <mergeCell ref="AV59:AV60"/>
    <mergeCell ref="AW59:AW60"/>
    <mergeCell ref="AX59:AX60"/>
    <mergeCell ref="AY59:AY60"/>
    <mergeCell ref="AZ59:BA60"/>
    <mergeCell ref="BD59:BD60"/>
    <mergeCell ref="BE59:BE60"/>
    <mergeCell ref="BF59:BG60"/>
    <mergeCell ref="U59:U62"/>
    <mergeCell ref="V59:V62"/>
    <mergeCell ref="W59:W62"/>
    <mergeCell ref="AA59:AN59"/>
    <mergeCell ref="AP59:AP60"/>
    <mergeCell ref="AQ59:AQ60"/>
    <mergeCell ref="AR59:AR60"/>
    <mergeCell ref="AS59:AS60"/>
    <mergeCell ref="AT59:AT60"/>
    <mergeCell ref="K59:K62"/>
    <mergeCell ref="L59:L62"/>
    <mergeCell ref="M59:M62"/>
    <mergeCell ref="N59:N62"/>
    <mergeCell ref="O59:O62"/>
    <mergeCell ref="P59:P62"/>
    <mergeCell ref="Q59:Q62"/>
    <mergeCell ref="R59:S62"/>
    <mergeCell ref="T59:T62"/>
    <mergeCell ref="B59:B62"/>
    <mergeCell ref="C59:C62"/>
    <mergeCell ref="D59:D62"/>
    <mergeCell ref="E59:E62"/>
    <mergeCell ref="F59:F62"/>
    <mergeCell ref="G59:G62"/>
    <mergeCell ref="H59:H62"/>
    <mergeCell ref="I59:I62"/>
    <mergeCell ref="J59:J62"/>
    <mergeCell ref="R58:S58"/>
    <mergeCell ref="AA58:AO58"/>
    <mergeCell ref="AZ58:BA58"/>
    <mergeCell ref="BF58:BG58"/>
    <mergeCell ref="BH58:BI58"/>
    <mergeCell ref="BL58:BO58"/>
    <mergeCell ref="AU54:AU55"/>
    <mergeCell ref="AV54:AV55"/>
    <mergeCell ref="AW54:AW55"/>
    <mergeCell ref="AX54:AX55"/>
    <mergeCell ref="AY54:AY55"/>
    <mergeCell ref="AZ54:BA55"/>
    <mergeCell ref="BD54:BD55"/>
    <mergeCell ref="BE54:BE55"/>
    <mergeCell ref="BF54:BG55"/>
    <mergeCell ref="U54:U57"/>
    <mergeCell ref="V54:V57"/>
    <mergeCell ref="W54:W57"/>
    <mergeCell ref="AA54:AN54"/>
    <mergeCell ref="AT54:AT55"/>
    <mergeCell ref="AA53:AO53"/>
    <mergeCell ref="AZ53:BA53"/>
    <mergeCell ref="BF53:BG53"/>
    <mergeCell ref="BH54:BI55"/>
    <mergeCell ref="BJ54:BJ55"/>
    <mergeCell ref="BK54:BK55"/>
    <mergeCell ref="AA56:AN56"/>
    <mergeCell ref="BH53:BI53"/>
    <mergeCell ref="BL56:BO57"/>
    <mergeCell ref="BL53:BO53"/>
    <mergeCell ref="AP54:AP55"/>
    <mergeCell ref="AQ54:AQ55"/>
    <mergeCell ref="AR54:AR55"/>
    <mergeCell ref="AS54:AS55"/>
    <mergeCell ref="B54:B57"/>
    <mergeCell ref="C54:C57"/>
    <mergeCell ref="D54:D57"/>
    <mergeCell ref="E54:E57"/>
    <mergeCell ref="F54:F57"/>
    <mergeCell ref="G54:G57"/>
    <mergeCell ref="H54:H57"/>
    <mergeCell ref="I54:I57"/>
    <mergeCell ref="J54:J57"/>
    <mergeCell ref="K54:K57"/>
    <mergeCell ref="L54:L57"/>
    <mergeCell ref="M54:M57"/>
    <mergeCell ref="N54:N57"/>
    <mergeCell ref="O54:O57"/>
    <mergeCell ref="P54:P57"/>
    <mergeCell ref="Q54:Q57"/>
    <mergeCell ref="R54:S57"/>
    <mergeCell ref="T54:T57"/>
    <mergeCell ref="R53:S53"/>
    <mergeCell ref="BH49:BI50"/>
    <mergeCell ref="BJ49:BJ50"/>
    <mergeCell ref="BK49:BK50"/>
    <mergeCell ref="AA51:AN51"/>
    <mergeCell ref="BL51:BO52"/>
    <mergeCell ref="AU49:AU50"/>
    <mergeCell ref="AV49:AV50"/>
    <mergeCell ref="AW49:AW50"/>
    <mergeCell ref="AX49:AX50"/>
    <mergeCell ref="AY49:AY50"/>
    <mergeCell ref="AZ49:BA50"/>
    <mergeCell ref="BD49:BD50"/>
    <mergeCell ref="BE49:BE50"/>
    <mergeCell ref="BF49:BG50"/>
    <mergeCell ref="U49:U52"/>
    <mergeCell ref="V49:V52"/>
    <mergeCell ref="W49:W52"/>
    <mergeCell ref="AA49:AN49"/>
    <mergeCell ref="AP49:AP50"/>
    <mergeCell ref="AQ49:AQ50"/>
    <mergeCell ref="AR49:AR50"/>
    <mergeCell ref="AS49:AS50"/>
    <mergeCell ref="AT49:AT50"/>
    <mergeCell ref="R48:S48"/>
    <mergeCell ref="AA48:AO48"/>
    <mergeCell ref="AZ48:BA48"/>
    <mergeCell ref="BF48:BG48"/>
    <mergeCell ref="BH48:BI48"/>
    <mergeCell ref="BL48:BO48"/>
    <mergeCell ref="B49:B52"/>
    <mergeCell ref="C49:C52"/>
    <mergeCell ref="D49:D52"/>
    <mergeCell ref="E49:E52"/>
    <mergeCell ref="F49:F52"/>
    <mergeCell ref="G49:G52"/>
    <mergeCell ref="H49:H52"/>
    <mergeCell ref="I49:I52"/>
    <mergeCell ref="J49:J52"/>
    <mergeCell ref="K49:K52"/>
    <mergeCell ref="L49:L52"/>
    <mergeCell ref="M49:M52"/>
    <mergeCell ref="N49:N52"/>
    <mergeCell ref="O49:O52"/>
    <mergeCell ref="P49:P52"/>
    <mergeCell ref="Q49:Q52"/>
    <mergeCell ref="R49:S52"/>
    <mergeCell ref="T49:T52"/>
    <mergeCell ref="AQ44:AQ45"/>
    <mergeCell ref="AR44:AR45"/>
    <mergeCell ref="Q44:Q47"/>
    <mergeCell ref="R44:S47"/>
    <mergeCell ref="T44:T47"/>
    <mergeCell ref="U44:U47"/>
    <mergeCell ref="V44:V47"/>
    <mergeCell ref="BL46:BO47"/>
    <mergeCell ref="BF44:BG45"/>
    <mergeCell ref="BH44:BI45"/>
    <mergeCell ref="BJ44:BJ45"/>
    <mergeCell ref="BK44:BK45"/>
    <mergeCell ref="AA46:AN46"/>
    <mergeCell ref="AX44:AX45"/>
    <mergeCell ref="AY44:AY45"/>
    <mergeCell ref="AZ44:BA45"/>
    <mergeCell ref="BD44:BD45"/>
    <mergeCell ref="BE44:BE45"/>
    <mergeCell ref="AS44:AS45"/>
    <mergeCell ref="AT44:AT45"/>
    <mergeCell ref="AU44:AU45"/>
    <mergeCell ref="AV44:AV45"/>
    <mergeCell ref="AW44:AW45"/>
    <mergeCell ref="BL43:BO43"/>
    <mergeCell ref="B44:B47"/>
    <mergeCell ref="C44:C47"/>
    <mergeCell ref="D44:D47"/>
    <mergeCell ref="E44:E47"/>
    <mergeCell ref="F44:F47"/>
    <mergeCell ref="G44:G47"/>
    <mergeCell ref="H44:H47"/>
    <mergeCell ref="I44:I47"/>
    <mergeCell ref="J44:J47"/>
    <mergeCell ref="K44:K47"/>
    <mergeCell ref="L44:L47"/>
    <mergeCell ref="M44:M47"/>
    <mergeCell ref="N44:N47"/>
    <mergeCell ref="O44:O47"/>
    <mergeCell ref="P44:P47"/>
    <mergeCell ref="R43:S43"/>
    <mergeCell ref="AA43:AO43"/>
    <mergeCell ref="AZ43:BA43"/>
    <mergeCell ref="BF43:BG43"/>
    <mergeCell ref="BH43:BI43"/>
    <mergeCell ref="W44:W47"/>
    <mergeCell ref="AA44:AN44"/>
    <mergeCell ref="AP44:AP45"/>
    <mergeCell ref="S7:S11"/>
    <mergeCell ref="S12:S16"/>
    <mergeCell ref="S17:S21"/>
    <mergeCell ref="S22:S26"/>
    <mergeCell ref="BL38:BO38"/>
    <mergeCell ref="B36:J37"/>
    <mergeCell ref="L36:T36"/>
    <mergeCell ref="BF36:BK37"/>
    <mergeCell ref="L37:O37"/>
    <mergeCell ref="P37:T37"/>
    <mergeCell ref="V36:V37"/>
    <mergeCell ref="R38:S38"/>
    <mergeCell ref="AA38:AO38"/>
    <mergeCell ref="AZ38:BA38"/>
    <mergeCell ref="BF38:BG38"/>
    <mergeCell ref="BH38:BI38"/>
    <mergeCell ref="W36:W37"/>
    <mergeCell ref="C28:D33"/>
    <mergeCell ref="C34:H34"/>
    <mergeCell ref="I34:K34"/>
    <mergeCell ref="L34:N34"/>
    <mergeCell ref="B39:B42"/>
    <mergeCell ref="C39:C42"/>
    <mergeCell ref="D39:D42"/>
    <mergeCell ref="E39:E42"/>
    <mergeCell ref="F39:F42"/>
    <mergeCell ref="AR39:AR40"/>
    <mergeCell ref="O39:O42"/>
    <mergeCell ref="G39:G42"/>
    <mergeCell ref="H39:H42"/>
    <mergeCell ref="I39:I42"/>
    <mergeCell ref="J39:J42"/>
    <mergeCell ref="K39:K42"/>
    <mergeCell ref="L39:L42"/>
    <mergeCell ref="M39:M42"/>
    <mergeCell ref="N39:N42"/>
    <mergeCell ref="V39:V42"/>
    <mergeCell ref="W39:W42"/>
    <mergeCell ref="AA39:AN39"/>
    <mergeCell ref="AP39:AP40"/>
    <mergeCell ref="AQ39:AQ40"/>
    <mergeCell ref="P39:P42"/>
    <mergeCell ref="Q39:Q42"/>
    <mergeCell ref="R39:S42"/>
    <mergeCell ref="T39:T42"/>
    <mergeCell ref="U39:U42"/>
    <mergeCell ref="BL41:BO42"/>
    <mergeCell ref="BK39:BK40"/>
    <mergeCell ref="AA41:AN41"/>
    <mergeCell ref="AZ39:BA40"/>
    <mergeCell ref="BD39:BD40"/>
    <mergeCell ref="BE39:BE40"/>
    <mergeCell ref="BF39:BG40"/>
    <mergeCell ref="BH39:BI40"/>
    <mergeCell ref="BJ39:BJ40"/>
    <mergeCell ref="AT39:AT40"/>
    <mergeCell ref="AU39:AU40"/>
    <mergeCell ref="AV39:AV40"/>
    <mergeCell ref="AW39:AW40"/>
    <mergeCell ref="AX39:AX40"/>
    <mergeCell ref="AY39:AY40"/>
    <mergeCell ref="AS39:AS40"/>
  </mergeCells>
  <conditionalFormatting sqref="U39:U42">
    <cfRule type="cellIs" dxfId="148" priority="184" operator="equal">
      <formula>$Q$14</formula>
    </cfRule>
  </conditionalFormatting>
  <conditionalFormatting sqref="BD39:BE39 BD40">
    <cfRule type="cellIs" dxfId="147" priority="185" operator="equal">
      <formula>$AW$4</formula>
    </cfRule>
    <cfRule type="cellIs" dxfId="146" priority="186" operator="equal">
      <formula>$AW$2</formula>
    </cfRule>
    <cfRule type="cellIs" dxfId="145" priority="187" operator="equal">
      <formula>$AV$2</formula>
    </cfRule>
    <cfRule type="cellIs" dxfId="144" priority="188" operator="equal">
      <formula>$AT$2</formula>
    </cfRule>
  </conditionalFormatting>
  <conditionalFormatting sqref="BE39:BE40">
    <cfRule type="containsText" dxfId="143" priority="155" operator="containsText" text="MAPA DE RIESGO DE PROCESO ">
      <formula>NOT(ISERROR(SEARCH("MAPA DE RIESGO DE PROCESO ",BE39)))</formula>
    </cfRule>
    <cfRule type="containsText" dxfId="142" priority="156" operator="containsText" text="MAPA DE RIESGO INSTITUCIONAL ">
      <formula>NOT(ISERROR(SEARCH("MAPA DE RIESGO INSTITUCIONAL ",BE39)))</formula>
    </cfRule>
  </conditionalFormatting>
  <conditionalFormatting sqref="W39:W42">
    <cfRule type="containsText" dxfId="141" priority="133" operator="containsText" text="E: Zona de Oportunidad Alta ">
      <formula>NOT(ISERROR(SEARCH("E: Zona de Oportunidad Alta ",W39)))</formula>
    </cfRule>
    <cfRule type="containsText" dxfId="140" priority="135" operator="containsText" text="A: Zona de Oportunidad Media">
      <formula>NOT(ISERROR(SEARCH("A: Zona de Oportunidad Media",W39)))</formula>
    </cfRule>
    <cfRule type="containsText" dxfId="139" priority="136" operator="containsText" text="B: Zona Oportunidad Baja">
      <formula>NOT(ISERROR(SEARCH("B: Zona Oportunidad Baja",W39)))</formula>
    </cfRule>
  </conditionalFormatting>
  <conditionalFormatting sqref="P39:P42">
    <cfRule type="containsText" dxfId="138" priority="134" operator="containsText" text="E: Zona de Oportunidad Alta">
      <formula>NOT(ISERROR(SEARCH("E: Zona de Oportunidad Alta",P39)))</formula>
    </cfRule>
  </conditionalFormatting>
  <conditionalFormatting sqref="U44:U47">
    <cfRule type="cellIs" dxfId="137" priority="128" operator="equal">
      <formula>$Q$14</formula>
    </cfRule>
  </conditionalFormatting>
  <conditionalFormatting sqref="BD44:BE44 BD45">
    <cfRule type="cellIs" dxfId="136" priority="129" operator="equal">
      <formula>$AW$4</formula>
    </cfRule>
    <cfRule type="cellIs" dxfId="135" priority="130" operator="equal">
      <formula>$AW$2</formula>
    </cfRule>
    <cfRule type="cellIs" dxfId="134" priority="131" operator="equal">
      <formula>$AV$2</formula>
    </cfRule>
    <cfRule type="cellIs" dxfId="133" priority="132" operator="equal">
      <formula>$AT$2</formula>
    </cfRule>
  </conditionalFormatting>
  <conditionalFormatting sqref="BE44:BE45">
    <cfRule type="containsText" dxfId="132" priority="126" operator="containsText" text="MAPA DE RIESGO DE PROCESO ">
      <formula>NOT(ISERROR(SEARCH("MAPA DE RIESGO DE PROCESO ",BE44)))</formula>
    </cfRule>
    <cfRule type="containsText" dxfId="131" priority="127" operator="containsText" text="MAPA DE RIESGO INSTITUCIONAL ">
      <formula>NOT(ISERROR(SEARCH("MAPA DE RIESGO INSTITUCIONAL ",BE44)))</formula>
    </cfRule>
  </conditionalFormatting>
  <conditionalFormatting sqref="W44:W47">
    <cfRule type="containsText" dxfId="130" priority="122" operator="containsText" text="E: Zona de Oportunidad Alta ">
      <formula>NOT(ISERROR(SEARCH("E: Zona de Oportunidad Alta ",W44)))</formula>
    </cfRule>
    <cfRule type="containsText" dxfId="129" priority="124" operator="containsText" text="A: Zona de Oportunidad Media">
      <formula>NOT(ISERROR(SEARCH("A: Zona de Oportunidad Media",W44)))</formula>
    </cfRule>
    <cfRule type="containsText" dxfId="128" priority="125" operator="containsText" text="B: Zona Oportunidad Baja">
      <formula>NOT(ISERROR(SEARCH("B: Zona Oportunidad Baja",W44)))</formula>
    </cfRule>
  </conditionalFormatting>
  <conditionalFormatting sqref="P44:P47">
    <cfRule type="containsText" dxfId="127" priority="123" operator="containsText" text="E: Zona de Oportunidad Alta">
      <formula>NOT(ISERROR(SEARCH("E: Zona de Oportunidad Alta",P44)))</formula>
    </cfRule>
  </conditionalFormatting>
  <conditionalFormatting sqref="U49:U52">
    <cfRule type="cellIs" dxfId="126" priority="117" operator="equal">
      <formula>$Q$14</formula>
    </cfRule>
  </conditionalFormatting>
  <conditionalFormatting sqref="BD49:BE49 BD50">
    <cfRule type="cellIs" dxfId="125" priority="118" operator="equal">
      <formula>$AW$4</formula>
    </cfRule>
    <cfRule type="cellIs" dxfId="124" priority="119" operator="equal">
      <formula>$AW$2</formula>
    </cfRule>
    <cfRule type="cellIs" dxfId="123" priority="120" operator="equal">
      <formula>$AV$2</formula>
    </cfRule>
    <cfRule type="cellIs" dxfId="122" priority="121" operator="equal">
      <formula>$AT$2</formula>
    </cfRule>
  </conditionalFormatting>
  <conditionalFormatting sqref="BE49:BE50">
    <cfRule type="containsText" dxfId="121" priority="115" operator="containsText" text="MAPA DE RIESGO DE PROCESO ">
      <formula>NOT(ISERROR(SEARCH("MAPA DE RIESGO DE PROCESO ",BE49)))</formula>
    </cfRule>
    <cfRule type="containsText" dxfId="120" priority="116" operator="containsText" text="MAPA DE RIESGO INSTITUCIONAL ">
      <formula>NOT(ISERROR(SEARCH("MAPA DE RIESGO INSTITUCIONAL ",BE49)))</formula>
    </cfRule>
  </conditionalFormatting>
  <conditionalFormatting sqref="W49:W52">
    <cfRule type="containsText" dxfId="119" priority="111" operator="containsText" text="E: Zona de Oportunidad Alta ">
      <formula>NOT(ISERROR(SEARCH("E: Zona de Oportunidad Alta ",W49)))</formula>
    </cfRule>
    <cfRule type="containsText" dxfId="118" priority="113" operator="containsText" text="A: Zona de Oportunidad Media">
      <formula>NOT(ISERROR(SEARCH("A: Zona de Oportunidad Media",W49)))</formula>
    </cfRule>
    <cfRule type="containsText" dxfId="117" priority="114" operator="containsText" text="B: Zona Oportunidad Baja">
      <formula>NOT(ISERROR(SEARCH("B: Zona Oportunidad Baja",W49)))</formula>
    </cfRule>
  </conditionalFormatting>
  <conditionalFormatting sqref="P49:P52">
    <cfRule type="containsText" dxfId="116" priority="112" operator="containsText" text="E: Zona de Oportunidad Alta">
      <formula>NOT(ISERROR(SEARCH("E: Zona de Oportunidad Alta",P49)))</formula>
    </cfRule>
  </conditionalFormatting>
  <conditionalFormatting sqref="U69:U72">
    <cfRule type="cellIs" dxfId="115" priority="73" operator="equal">
      <formula>$Q$14</formula>
    </cfRule>
  </conditionalFormatting>
  <conditionalFormatting sqref="BD69:BE69 BD70">
    <cfRule type="cellIs" dxfId="114" priority="74" operator="equal">
      <formula>$AW$4</formula>
    </cfRule>
    <cfRule type="cellIs" dxfId="113" priority="75" operator="equal">
      <formula>$AW$2</formula>
    </cfRule>
    <cfRule type="cellIs" dxfId="112" priority="76" operator="equal">
      <formula>$AV$2</formula>
    </cfRule>
    <cfRule type="cellIs" dxfId="111" priority="77" operator="equal">
      <formula>$AT$2</formula>
    </cfRule>
  </conditionalFormatting>
  <conditionalFormatting sqref="BE69:BE70">
    <cfRule type="containsText" dxfId="110" priority="71" operator="containsText" text="MAPA DE RIESGO DE PROCESO ">
      <formula>NOT(ISERROR(SEARCH("MAPA DE RIESGO DE PROCESO ",BE69)))</formula>
    </cfRule>
    <cfRule type="containsText" dxfId="109" priority="72" operator="containsText" text="MAPA DE RIESGO INSTITUCIONAL ">
      <formula>NOT(ISERROR(SEARCH("MAPA DE RIESGO INSTITUCIONAL ",BE69)))</formula>
    </cfRule>
  </conditionalFormatting>
  <conditionalFormatting sqref="W69:W72">
    <cfRule type="containsText" dxfId="108" priority="67" operator="containsText" text="E: Zona de Oportunidad Alta ">
      <formula>NOT(ISERROR(SEARCH("E: Zona de Oportunidad Alta ",W69)))</formula>
    </cfRule>
    <cfRule type="containsText" dxfId="107" priority="69" operator="containsText" text="A: Zona de Oportunidad Media">
      <formula>NOT(ISERROR(SEARCH("A: Zona de Oportunidad Media",W69)))</formula>
    </cfRule>
    <cfRule type="containsText" dxfId="106" priority="70" operator="containsText" text="B: Zona Oportunidad Baja">
      <formula>NOT(ISERROR(SEARCH("B: Zona Oportunidad Baja",W69)))</formula>
    </cfRule>
  </conditionalFormatting>
  <conditionalFormatting sqref="P69:P72">
    <cfRule type="containsText" dxfId="105" priority="68" operator="containsText" text="E: Zona de Oportunidad Alta">
      <formula>NOT(ISERROR(SEARCH("E: Zona de Oportunidad Alta",P69)))</formula>
    </cfRule>
  </conditionalFormatting>
  <conditionalFormatting sqref="U54:U57">
    <cfRule type="cellIs" dxfId="104" priority="29" operator="equal">
      <formula>$Q$14</formula>
    </cfRule>
  </conditionalFormatting>
  <conditionalFormatting sqref="BD54:BE54 BD55">
    <cfRule type="cellIs" dxfId="103" priority="30" operator="equal">
      <formula>$AW$4</formula>
    </cfRule>
    <cfRule type="cellIs" dxfId="102" priority="31" operator="equal">
      <formula>$AW$2</formula>
    </cfRule>
    <cfRule type="cellIs" dxfId="101" priority="32" operator="equal">
      <formula>$AV$2</formula>
    </cfRule>
    <cfRule type="cellIs" dxfId="100" priority="33" operator="equal">
      <formula>$AT$2</formula>
    </cfRule>
  </conditionalFormatting>
  <conditionalFormatting sqref="BE54:BE55">
    <cfRule type="containsText" dxfId="99" priority="27" operator="containsText" text="MAPA DE RIESGO DE PROCESO ">
      <formula>NOT(ISERROR(SEARCH("MAPA DE RIESGO DE PROCESO ",BE54)))</formula>
    </cfRule>
    <cfRule type="containsText" dxfId="98" priority="28" operator="containsText" text="MAPA DE RIESGO INSTITUCIONAL ">
      <formula>NOT(ISERROR(SEARCH("MAPA DE RIESGO INSTITUCIONAL ",BE54)))</formula>
    </cfRule>
  </conditionalFormatting>
  <conditionalFormatting sqref="W54:W57">
    <cfRule type="containsText" dxfId="97" priority="23" operator="containsText" text="E: Zona de Oportunidad Alta ">
      <formula>NOT(ISERROR(SEARCH("E: Zona de Oportunidad Alta ",W54)))</formula>
    </cfRule>
    <cfRule type="containsText" dxfId="96" priority="25" operator="containsText" text="A: Zona de Oportunidad Media">
      <formula>NOT(ISERROR(SEARCH("A: Zona de Oportunidad Media",W54)))</formula>
    </cfRule>
    <cfRule type="containsText" dxfId="95" priority="26" operator="containsText" text="B: Zona Oportunidad Baja">
      <formula>NOT(ISERROR(SEARCH("B: Zona Oportunidad Baja",W54)))</formula>
    </cfRule>
  </conditionalFormatting>
  <conditionalFormatting sqref="P54:P57">
    <cfRule type="containsText" dxfId="94" priority="24" operator="containsText" text="E: Zona de Oportunidad Alta">
      <formula>NOT(ISERROR(SEARCH("E: Zona de Oportunidad Alta",P54)))</formula>
    </cfRule>
  </conditionalFormatting>
  <conditionalFormatting sqref="U59:U62">
    <cfRule type="cellIs" dxfId="93" priority="18" operator="equal">
      <formula>$Q$14</formula>
    </cfRule>
  </conditionalFormatting>
  <conditionalFormatting sqref="BD59:BE59 BD60">
    <cfRule type="cellIs" dxfId="92" priority="19" operator="equal">
      <formula>$AW$4</formula>
    </cfRule>
    <cfRule type="cellIs" dxfId="91" priority="20" operator="equal">
      <formula>$AW$2</formula>
    </cfRule>
    <cfRule type="cellIs" dxfId="90" priority="21" operator="equal">
      <formula>$AV$2</formula>
    </cfRule>
    <cfRule type="cellIs" dxfId="89" priority="22" operator="equal">
      <formula>$AT$2</formula>
    </cfRule>
  </conditionalFormatting>
  <conditionalFormatting sqref="BE59:BE60">
    <cfRule type="containsText" dxfId="88" priority="16" operator="containsText" text="MAPA DE RIESGO DE PROCESO ">
      <formula>NOT(ISERROR(SEARCH("MAPA DE RIESGO DE PROCESO ",BE59)))</formula>
    </cfRule>
    <cfRule type="containsText" dxfId="87" priority="17" operator="containsText" text="MAPA DE RIESGO INSTITUCIONAL ">
      <formula>NOT(ISERROR(SEARCH("MAPA DE RIESGO INSTITUCIONAL ",BE59)))</formula>
    </cfRule>
  </conditionalFormatting>
  <conditionalFormatting sqref="W59:W62">
    <cfRule type="containsText" dxfId="86" priority="12" operator="containsText" text="E: Zona de Oportunidad Alta ">
      <formula>NOT(ISERROR(SEARCH("E: Zona de Oportunidad Alta ",W59)))</formula>
    </cfRule>
    <cfRule type="containsText" dxfId="85" priority="14" operator="containsText" text="A: Zona de Oportunidad Media">
      <formula>NOT(ISERROR(SEARCH("A: Zona de Oportunidad Media",W59)))</formula>
    </cfRule>
    <cfRule type="containsText" dxfId="84" priority="15" operator="containsText" text="B: Zona Oportunidad Baja">
      <formula>NOT(ISERROR(SEARCH("B: Zona Oportunidad Baja",W59)))</formula>
    </cfRule>
  </conditionalFormatting>
  <conditionalFormatting sqref="P59:P62">
    <cfRule type="containsText" dxfId="83" priority="13" operator="containsText" text="E: Zona de Oportunidad Alta">
      <formula>NOT(ISERROR(SEARCH("E: Zona de Oportunidad Alta",P59)))</formula>
    </cfRule>
  </conditionalFormatting>
  <conditionalFormatting sqref="U64:U67">
    <cfRule type="cellIs" dxfId="82" priority="7" operator="equal">
      <formula>$Q$14</formula>
    </cfRule>
  </conditionalFormatting>
  <conditionalFormatting sqref="BD64:BE64 BD65">
    <cfRule type="cellIs" dxfId="81" priority="8" operator="equal">
      <formula>$AW$4</formula>
    </cfRule>
    <cfRule type="cellIs" dxfId="80" priority="9" operator="equal">
      <formula>$AW$2</formula>
    </cfRule>
    <cfRule type="cellIs" dxfId="79" priority="10" operator="equal">
      <formula>$AV$2</formula>
    </cfRule>
    <cfRule type="cellIs" dxfId="78" priority="11" operator="equal">
      <formula>$AT$2</formula>
    </cfRule>
  </conditionalFormatting>
  <conditionalFormatting sqref="BE64:BE65">
    <cfRule type="containsText" dxfId="77" priority="5" operator="containsText" text="MAPA DE RIESGO DE PROCESO ">
      <formula>NOT(ISERROR(SEARCH("MAPA DE RIESGO DE PROCESO ",BE64)))</formula>
    </cfRule>
    <cfRule type="containsText" dxfId="76" priority="6" operator="containsText" text="MAPA DE RIESGO INSTITUCIONAL ">
      <formula>NOT(ISERROR(SEARCH("MAPA DE RIESGO INSTITUCIONAL ",BE64)))</formula>
    </cfRule>
  </conditionalFormatting>
  <conditionalFormatting sqref="W64:W67">
    <cfRule type="containsText" dxfId="75" priority="1" operator="containsText" text="E: Zona de Oportunidad Alta ">
      <formula>NOT(ISERROR(SEARCH("E: Zona de Oportunidad Alta ",W64)))</formula>
    </cfRule>
    <cfRule type="containsText" dxfId="74" priority="3" operator="containsText" text="A: Zona de Oportunidad Media">
      <formula>NOT(ISERROR(SEARCH("A: Zona de Oportunidad Media",W64)))</formula>
    </cfRule>
    <cfRule type="containsText" dxfId="73" priority="4" operator="containsText" text="B: Zona Oportunidad Baja">
      <formula>NOT(ISERROR(SEARCH("B: Zona Oportunidad Baja",W64)))</formula>
    </cfRule>
  </conditionalFormatting>
  <conditionalFormatting sqref="P64:P67">
    <cfRule type="containsText" dxfId="72" priority="2" operator="containsText" text="E: Zona de Oportunidad Alta">
      <formula>NOT(ISERROR(SEARCH("E: Zona de Oportunidad Alta",P64)))</formula>
    </cfRule>
  </conditionalFormatting>
  <dataValidations count="13">
    <dataValidation type="list" allowBlank="1" showInputMessage="1" showErrorMessage="1" sqref="BE39:BE40 BE44:BE45 BE49:BE50 BE54:BE55 BE59:BE60 BE69:BE70 BE64:BE65">
      <formula1>$BD$12:$BD$13</formula1>
    </dataValidation>
    <dataValidation type="list" allowBlank="1" showInputMessage="1" showErrorMessage="1" sqref="AF40 AN42 AF42 AN40 AF45 AN47 AF47 AN45 AF50 AN52 AF52 AN50 AF55 AN57 AF57 AN55 AF60 AN62 AF62 AN60 AF70 AN72 AF72 AN70 AF65 AN67 AF67 AN65">
      <formula1>$AE$15:$AE$16</formula1>
    </dataValidation>
    <dataValidation type="list" allowBlank="1" showInputMessage="1" showErrorMessage="1" sqref="AB40 AL42 AH42 AD42 AB42 AL40 AH40 AD40 AB45 AL47 AH47 AD47 AB47 AL45 AH45 AD45 AB50 AL52 AH52 AD52 AB52 AL50 AH50 AD50 AB55 AL57 AH57 AD57 AB57 AL55 AH55 AD55 AB60 AL62 AH62 AD62 AB62 AL60 AH60 AD60 AB70 AL72 AH72 AD72 AB72 AL70 AH70 AD70 AB65 AL67 AH67 AD67 AB67 AL65 AH65 AD65">
      <formula1>$AF$15:$AF$16</formula1>
    </dataValidation>
    <dataValidation type="list" allowBlank="1" showInputMessage="1" showErrorMessage="1" sqref="K39:K42 K44:K47 K49:K52 K54:K57 K59:K62 K69:K72 K64:K67">
      <formula1>$K$15:$K$16</formula1>
    </dataValidation>
    <dataValidation type="list" allowBlank="1" showInputMessage="1" showErrorMessage="1" sqref="U39 U44 U49 U54 U59 U69 U64">
      <formula1>$Q$14:$Q$15</formula1>
    </dataValidation>
    <dataValidation type="list" allowBlank="1" showInputMessage="1" showErrorMessage="1" sqref="T39 T44 T49 T54 T59 T69 T64">
      <formula1>$AO$1:$AO$4</formula1>
    </dataValidation>
    <dataValidation type="list" allowBlank="1" showInputMessage="1" showErrorMessage="1" sqref="AP39:AQ40 AP44:AQ45 AP49:AQ50 AP54:AQ55 AP59:AQ60 AP69:AQ70 AP64:AQ65">
      <formula1>$AO$9:$AO$11</formula1>
    </dataValidation>
    <dataValidation type="list" allowBlank="1" showInputMessage="1" showErrorMessage="1" sqref="AJ40 AJ42 AJ45 AJ47 AJ50 AJ52 AJ55 AJ57 AJ60 AJ62 AJ70 AJ72 AJ65 AJ67">
      <formula1>$AC$15:$AC$16</formula1>
    </dataValidation>
    <dataValidation type="list" allowBlank="1" showInputMessage="1" showErrorMessage="1" sqref="E54:E55 E44:E45 E49:E50 E39:E40">
      <formula1>$C$2:$C$24</formula1>
    </dataValidation>
    <dataValidation type="list" allowBlank="1" showInputMessage="1" showErrorMessage="1" sqref="V39 V44 V49 V54 V59 V69 V64">
      <formula1>$T$22:$T$26</formula1>
    </dataValidation>
    <dataValidation type="list" allowBlank="1" showInputMessage="1" showErrorMessage="1" sqref="P39 P44 P49 P54 P59 P69 P64">
      <formula1>$R$1:$R$5</formula1>
    </dataValidation>
    <dataValidation type="list" allowBlank="1" showInputMessage="1" showErrorMessage="1" sqref="L39:L40 L44:L45 L49:L50 L54:L55 L59:L60 L69:L70 L64:L65">
      <formula1>$L$1:$L$5</formula1>
    </dataValidation>
    <dataValidation type="list" allowBlank="1" showInputMessage="1" showErrorMessage="1" sqref="H64:H67 H44:H47 H49:H52 H54:H57 H59:H62 H69:H72 H39:H42">
      <formula1>$G$1:$G$3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8"/>
  <sheetViews>
    <sheetView workbookViewId="0">
      <selection activeCell="C7" sqref="C7"/>
    </sheetView>
  </sheetViews>
  <sheetFormatPr baseColWidth="10" defaultColWidth="11.42578125" defaultRowHeight="15" x14ac:dyDescent="0.25"/>
  <cols>
    <col min="1" max="1" width="11.42578125" style="3"/>
    <col min="2" max="2" width="26.85546875" style="3" customWidth="1"/>
    <col min="3" max="3" width="28.7109375" style="3" customWidth="1"/>
    <col min="4" max="4" width="27" style="3" customWidth="1"/>
    <col min="5" max="5" width="27.7109375" style="3" customWidth="1"/>
    <col min="6" max="6" width="21.140625" style="3" customWidth="1"/>
    <col min="7" max="7" width="31.85546875" style="3" customWidth="1"/>
    <col min="8" max="16384" width="11.42578125" style="3"/>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634" t="s">
        <v>4</v>
      </c>
      <c r="D3" s="635"/>
      <c r="E3" s="635"/>
      <c r="F3" s="635"/>
      <c r="G3" s="636"/>
      <c r="H3" s="33"/>
    </row>
    <row r="4" spans="1:8" ht="53.25" customHeight="1" thickBot="1" x14ac:dyDescent="0.3">
      <c r="A4" s="32"/>
      <c r="B4" s="40" t="s">
        <v>269</v>
      </c>
      <c r="C4" s="250" t="s">
        <v>59</v>
      </c>
      <c r="D4" s="251" t="s">
        <v>60</v>
      </c>
      <c r="E4" s="251" t="s">
        <v>61</v>
      </c>
      <c r="F4" s="251" t="s">
        <v>62</v>
      </c>
      <c r="G4" s="252" t="s">
        <v>293</v>
      </c>
      <c r="H4" s="33"/>
    </row>
    <row r="5" spans="1:8" ht="48" customHeight="1" x14ac:dyDescent="0.25">
      <c r="A5" s="32"/>
      <c r="B5" s="253" t="s">
        <v>64</v>
      </c>
      <c r="C5" s="228" t="s">
        <v>301</v>
      </c>
      <c r="D5" s="50" t="s">
        <v>302</v>
      </c>
      <c r="E5" s="49" t="s">
        <v>303</v>
      </c>
      <c r="F5" s="224" t="s">
        <v>304</v>
      </c>
      <c r="G5" s="225" t="s">
        <v>305</v>
      </c>
      <c r="H5" s="33"/>
    </row>
    <row r="6" spans="1:8" ht="48" customHeight="1" x14ac:dyDescent="0.25">
      <c r="A6" s="32"/>
      <c r="B6" s="254" t="s">
        <v>65</v>
      </c>
      <c r="C6" s="229" t="s">
        <v>302</v>
      </c>
      <c r="D6" s="7" t="s">
        <v>306</v>
      </c>
      <c r="E6" s="5" t="s">
        <v>307</v>
      </c>
      <c r="F6" s="222" t="s">
        <v>308</v>
      </c>
      <c r="G6" s="223" t="s">
        <v>309</v>
      </c>
      <c r="H6" s="33"/>
    </row>
    <row r="7" spans="1:8" ht="48" customHeight="1" x14ac:dyDescent="0.25">
      <c r="A7" s="32"/>
      <c r="B7" s="254" t="s">
        <v>66</v>
      </c>
      <c r="C7" s="229" t="s">
        <v>310</v>
      </c>
      <c r="D7" s="5" t="s">
        <v>307</v>
      </c>
      <c r="E7" s="5" t="s">
        <v>311</v>
      </c>
      <c r="F7" s="222" t="s">
        <v>312</v>
      </c>
      <c r="G7" s="223" t="s">
        <v>313</v>
      </c>
      <c r="H7" s="33"/>
    </row>
    <row r="8" spans="1:8" ht="48" customHeight="1" x14ac:dyDescent="0.25">
      <c r="A8" s="32"/>
      <c r="B8" s="254" t="s">
        <v>67</v>
      </c>
      <c r="C8" s="54" t="s">
        <v>314</v>
      </c>
      <c r="D8" s="5" t="s">
        <v>315</v>
      </c>
      <c r="E8" s="5" t="s">
        <v>316</v>
      </c>
      <c r="F8" s="222" t="s">
        <v>317</v>
      </c>
      <c r="G8" s="223" t="s">
        <v>318</v>
      </c>
      <c r="H8" s="33"/>
    </row>
    <row r="9" spans="1:8" ht="48" customHeight="1" thickBot="1" x14ac:dyDescent="0.3">
      <c r="A9" s="32"/>
      <c r="B9" s="255" t="s">
        <v>68</v>
      </c>
      <c r="C9" s="226" t="s">
        <v>319</v>
      </c>
      <c r="D9" s="227" t="s">
        <v>320</v>
      </c>
      <c r="E9" s="220" t="s">
        <v>313</v>
      </c>
      <c r="F9" s="220" t="s">
        <v>318</v>
      </c>
      <c r="G9" s="221" t="s">
        <v>321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256" t="s">
        <v>73</v>
      </c>
      <c r="C12" s="257" t="s">
        <v>75</v>
      </c>
      <c r="D12" s="637" t="s">
        <v>294</v>
      </c>
      <c r="E12" s="638"/>
      <c r="F12" s="1"/>
      <c r="G12" s="1"/>
      <c r="H12" s="33"/>
    </row>
    <row r="13" spans="1:8" ht="70.5" customHeight="1" thickBot="1" x14ac:dyDescent="0.3">
      <c r="A13" s="32"/>
      <c r="B13" s="13" t="s">
        <v>295</v>
      </c>
      <c r="C13" s="232" t="s">
        <v>298</v>
      </c>
      <c r="D13" s="639" t="s">
        <v>325</v>
      </c>
      <c r="E13" s="640"/>
      <c r="F13" s="1"/>
      <c r="G13" s="1"/>
      <c r="H13" s="33"/>
    </row>
    <row r="14" spans="1:8" ht="58.5" customHeight="1" thickBot="1" x14ac:dyDescent="0.3">
      <c r="A14" s="32"/>
      <c r="B14" s="12" t="s">
        <v>296</v>
      </c>
      <c r="C14" s="231" t="s">
        <v>299</v>
      </c>
      <c r="D14" s="641" t="s">
        <v>326</v>
      </c>
      <c r="E14" s="642"/>
      <c r="F14" s="1"/>
      <c r="G14" s="1"/>
      <c r="H14" s="33"/>
    </row>
    <row r="15" spans="1:8" ht="74.25" customHeight="1" thickBot="1" x14ac:dyDescent="0.3">
      <c r="A15" s="32"/>
      <c r="B15" s="230" t="s">
        <v>297</v>
      </c>
      <c r="C15" s="234" t="s">
        <v>300</v>
      </c>
      <c r="D15" s="643" t="s">
        <v>327</v>
      </c>
      <c r="E15" s="644"/>
      <c r="F15" s="1"/>
      <c r="G15" s="1"/>
      <c r="H15" s="33"/>
    </row>
    <row r="16" spans="1:8" x14ac:dyDescent="0.25">
      <c r="A16" s="32"/>
      <c r="B16" s="1"/>
      <c r="C16" s="1"/>
      <c r="D16" s="1"/>
      <c r="E16" s="1"/>
      <c r="F16" s="1"/>
      <c r="G16" s="1"/>
      <c r="H16" s="33"/>
    </row>
    <row r="17" spans="1:8" x14ac:dyDescent="0.25">
      <c r="A17" s="32"/>
      <c r="B17" s="1"/>
      <c r="C17" s="1"/>
      <c r="D17" s="1"/>
      <c r="E17" s="1"/>
      <c r="F17" s="1"/>
      <c r="G17" s="1"/>
      <c r="H17" s="33"/>
    </row>
    <row r="18" spans="1:8" ht="15.75" thickBot="1" x14ac:dyDescent="0.3">
      <c r="A18" s="34"/>
      <c r="B18" s="35"/>
      <c r="C18" s="35"/>
      <c r="D18" s="35"/>
      <c r="E18" s="35"/>
      <c r="F18" s="35"/>
      <c r="G18" s="35"/>
      <c r="H18" s="36"/>
    </row>
  </sheetData>
  <mergeCells count="5">
    <mergeCell ref="C3:G3"/>
    <mergeCell ref="D12:E12"/>
    <mergeCell ref="D13:E13"/>
    <mergeCell ref="D14:E14"/>
    <mergeCell ref="D15:E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8"/>
  <sheetViews>
    <sheetView topLeftCell="A7" workbookViewId="0">
      <selection activeCell="D7" sqref="D7"/>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645" t="s">
        <v>145</v>
      </c>
      <c r="D3" s="646"/>
      <c r="E3" s="646"/>
      <c r="F3" s="647"/>
      <c r="G3" s="33"/>
    </row>
    <row r="4" spans="2:15" x14ac:dyDescent="0.25">
      <c r="B4" s="32"/>
      <c r="C4" s="1"/>
      <c r="D4" s="1"/>
      <c r="E4" s="1"/>
      <c r="F4" s="1"/>
      <c r="G4" s="33"/>
    </row>
    <row r="5" spans="2:15" x14ac:dyDescent="0.25">
      <c r="B5" s="32"/>
      <c r="C5" s="65" t="s">
        <v>146</v>
      </c>
      <c r="D5" s="65" t="s">
        <v>147</v>
      </c>
      <c r="E5" s="1"/>
      <c r="F5" s="1"/>
      <c r="G5" s="33"/>
    </row>
    <row r="6" spans="2:15" x14ac:dyDescent="0.25">
      <c r="B6" s="32"/>
      <c r="C6" s="66">
        <v>1</v>
      </c>
      <c r="D6" s="64" t="s">
        <v>148</v>
      </c>
      <c r="E6" s="1"/>
      <c r="F6" s="1"/>
      <c r="G6" s="33"/>
    </row>
    <row r="7" spans="2:15" x14ac:dyDescent="0.25">
      <c r="B7" s="32"/>
      <c r="C7" s="66">
        <v>2</v>
      </c>
      <c r="D7" s="64" t="s">
        <v>149</v>
      </c>
      <c r="E7" s="1"/>
      <c r="F7" s="1"/>
      <c r="G7" s="33"/>
    </row>
    <row r="8" spans="2:15" x14ac:dyDescent="0.25">
      <c r="B8" s="32"/>
      <c r="C8" s="66">
        <v>3</v>
      </c>
      <c r="D8" s="64" t="s">
        <v>150</v>
      </c>
      <c r="E8" s="1"/>
      <c r="F8" s="1"/>
      <c r="G8" s="33"/>
    </row>
    <row r="9" spans="2:15" x14ac:dyDescent="0.25">
      <c r="B9" s="32"/>
      <c r="C9" s="66">
        <v>4</v>
      </c>
      <c r="D9" s="64" t="s">
        <v>151</v>
      </c>
      <c r="E9" s="1"/>
      <c r="F9" s="1"/>
      <c r="G9" s="33"/>
    </row>
    <row r="10" spans="2:15" x14ac:dyDescent="0.25">
      <c r="B10" s="32"/>
      <c r="C10" s="66">
        <v>5</v>
      </c>
      <c r="D10" s="64" t="s">
        <v>152</v>
      </c>
      <c r="E10" s="1"/>
      <c r="F10" s="1"/>
      <c r="G10" s="33"/>
    </row>
    <row r="11" spans="2:15" ht="15.75" thickBot="1" x14ac:dyDescent="0.3">
      <c r="B11" s="32"/>
      <c r="C11" s="1"/>
      <c r="D11" s="1"/>
      <c r="E11" s="1"/>
      <c r="F11" s="1"/>
      <c r="G11" s="33"/>
      <c r="O11" s="67"/>
    </row>
    <row r="12" spans="2:15" ht="15.75" thickBot="1" x14ac:dyDescent="0.3">
      <c r="B12" s="32"/>
      <c r="C12" s="645" t="s">
        <v>153</v>
      </c>
      <c r="D12" s="646"/>
      <c r="E12" s="646"/>
      <c r="F12" s="647"/>
      <c r="G12" s="33"/>
    </row>
    <row r="13" spans="2:15" x14ac:dyDescent="0.25">
      <c r="B13" s="32"/>
      <c r="C13" s="1"/>
      <c r="D13" s="1"/>
      <c r="E13" s="1"/>
      <c r="F13" s="1"/>
      <c r="G13" s="33"/>
    </row>
    <row r="14" spans="2:15" x14ac:dyDescent="0.25">
      <c r="B14" s="32"/>
      <c r="C14" s="65" t="s">
        <v>146</v>
      </c>
      <c r="D14" s="65" t="s">
        <v>147</v>
      </c>
      <c r="E14" s="1"/>
      <c r="F14" s="1"/>
      <c r="G14" s="33"/>
    </row>
    <row r="15" spans="2:15" x14ac:dyDescent="0.25">
      <c r="B15" s="32"/>
      <c r="C15" s="66">
        <v>1</v>
      </c>
      <c r="D15" s="64" t="s">
        <v>154</v>
      </c>
      <c r="E15" s="1"/>
      <c r="F15" s="1"/>
      <c r="G15" s="33"/>
    </row>
    <row r="16" spans="2:15" x14ac:dyDescent="0.25">
      <c r="B16" s="32"/>
      <c r="C16" s="66">
        <v>2</v>
      </c>
      <c r="D16" s="64" t="s">
        <v>155</v>
      </c>
      <c r="E16" s="1"/>
      <c r="F16" s="1"/>
      <c r="G16" s="33"/>
    </row>
    <row r="17" spans="2:7" x14ac:dyDescent="0.25">
      <c r="B17" s="32"/>
      <c r="C17" s="66">
        <v>3</v>
      </c>
      <c r="D17" s="64" t="s">
        <v>156</v>
      </c>
      <c r="E17" s="1"/>
      <c r="F17" s="1"/>
      <c r="G17" s="33"/>
    </row>
    <row r="18" spans="2:7" x14ac:dyDescent="0.25">
      <c r="B18" s="32"/>
      <c r="C18" s="66">
        <v>4</v>
      </c>
      <c r="D18" s="64" t="s">
        <v>157</v>
      </c>
      <c r="E18" s="1"/>
      <c r="F18" s="1"/>
      <c r="G18" s="33"/>
    </row>
    <row r="19" spans="2:7" x14ac:dyDescent="0.25">
      <c r="B19" s="32"/>
      <c r="C19" s="66">
        <v>5</v>
      </c>
      <c r="D19" s="64" t="s">
        <v>158</v>
      </c>
      <c r="E19" s="1"/>
      <c r="F19" s="1"/>
      <c r="G19" s="33"/>
    </row>
    <row r="20" spans="2:7" ht="15.75" thickBot="1" x14ac:dyDescent="0.3">
      <c r="B20" s="32"/>
      <c r="C20" s="1"/>
      <c r="D20" s="1"/>
      <c r="E20" s="1"/>
      <c r="F20" s="1"/>
      <c r="G20" s="33"/>
    </row>
    <row r="21" spans="2:7" ht="15.75" thickBot="1" x14ac:dyDescent="0.3">
      <c r="B21" s="32"/>
      <c r="C21" s="645" t="s">
        <v>159</v>
      </c>
      <c r="D21" s="646"/>
      <c r="E21" s="646"/>
      <c r="F21" s="647"/>
      <c r="G21" s="33"/>
    </row>
    <row r="22" spans="2:7" x14ac:dyDescent="0.25">
      <c r="B22" s="32"/>
      <c r="C22" s="1"/>
      <c r="D22" s="1"/>
      <c r="E22" s="1"/>
      <c r="F22" s="1"/>
      <c r="G22" s="33"/>
    </row>
    <row r="23" spans="2:7" x14ac:dyDescent="0.25">
      <c r="B23" s="32"/>
      <c r="C23" s="65" t="s">
        <v>146</v>
      </c>
      <c r="D23" s="65" t="s">
        <v>147</v>
      </c>
      <c r="E23" s="1"/>
      <c r="F23" s="1"/>
      <c r="G23" s="33"/>
    </row>
    <row r="24" spans="2:7" x14ac:dyDescent="0.25">
      <c r="B24" s="32"/>
      <c r="C24" s="66">
        <v>1</v>
      </c>
      <c r="D24" s="64" t="s">
        <v>160</v>
      </c>
      <c r="E24" s="1"/>
      <c r="F24" s="1"/>
      <c r="G24" s="33"/>
    </row>
    <row r="25" spans="2:7" x14ac:dyDescent="0.25">
      <c r="B25" s="32"/>
      <c r="C25" s="66">
        <v>2</v>
      </c>
      <c r="D25" s="64" t="s">
        <v>161</v>
      </c>
      <c r="E25" s="1"/>
      <c r="F25" s="1"/>
      <c r="G25" s="33"/>
    </row>
    <row r="26" spans="2:7" x14ac:dyDescent="0.25">
      <c r="B26" s="32"/>
      <c r="C26" s="66">
        <v>3</v>
      </c>
      <c r="D26" s="64" t="s">
        <v>162</v>
      </c>
      <c r="E26" s="1"/>
      <c r="F26" s="1"/>
      <c r="G26" s="33"/>
    </row>
    <row r="27" spans="2:7" x14ac:dyDescent="0.25">
      <c r="B27" s="32"/>
      <c r="C27" s="66">
        <v>4</v>
      </c>
      <c r="D27" s="64" t="s">
        <v>163</v>
      </c>
      <c r="E27" s="1"/>
      <c r="F27" s="1"/>
      <c r="G27" s="33"/>
    </row>
    <row r="28" spans="2:7" x14ac:dyDescent="0.25">
      <c r="B28" s="32"/>
      <c r="C28" s="66">
        <v>5</v>
      </c>
      <c r="D28" s="64" t="s">
        <v>164</v>
      </c>
      <c r="E28" s="1"/>
      <c r="F28" s="1"/>
      <c r="G28" s="33"/>
    </row>
    <row r="29" spans="2:7" ht="15.75" thickBot="1" x14ac:dyDescent="0.3">
      <c r="B29" s="32"/>
      <c r="C29" s="1"/>
      <c r="D29" s="1"/>
      <c r="E29" s="1"/>
      <c r="F29" s="1"/>
      <c r="G29" s="33"/>
    </row>
    <row r="30" spans="2:7" ht="15.75" thickBot="1" x14ac:dyDescent="0.3">
      <c r="B30" s="32"/>
      <c r="C30" s="645" t="s">
        <v>165</v>
      </c>
      <c r="D30" s="646"/>
      <c r="E30" s="646"/>
      <c r="F30" s="647"/>
      <c r="G30" s="33"/>
    </row>
    <row r="31" spans="2:7" x14ac:dyDescent="0.25">
      <c r="B31" s="32"/>
      <c r="C31" s="1"/>
      <c r="D31" s="1"/>
      <c r="E31" s="1"/>
      <c r="F31" s="1"/>
      <c r="G31" s="33"/>
    </row>
    <row r="32" spans="2:7" x14ac:dyDescent="0.25">
      <c r="B32" s="32"/>
      <c r="C32" s="65" t="s">
        <v>146</v>
      </c>
      <c r="D32" s="65" t="s">
        <v>147</v>
      </c>
      <c r="E32" s="1"/>
      <c r="F32" s="1"/>
      <c r="G32" s="33"/>
    </row>
    <row r="33" spans="2:7" x14ac:dyDescent="0.25">
      <c r="B33" s="32"/>
      <c r="C33" s="66">
        <v>1</v>
      </c>
      <c r="D33" s="64" t="s">
        <v>166</v>
      </c>
      <c r="E33" s="1"/>
      <c r="F33" s="1"/>
      <c r="G33" s="33"/>
    </row>
    <row r="34" spans="2:7" x14ac:dyDescent="0.25">
      <c r="B34" s="32"/>
      <c r="C34" s="66">
        <v>2</v>
      </c>
      <c r="D34" s="64" t="s">
        <v>167</v>
      </c>
      <c r="E34" s="1"/>
      <c r="F34" s="1"/>
      <c r="G34" s="33"/>
    </row>
    <row r="35" spans="2:7" x14ac:dyDescent="0.25">
      <c r="B35" s="32"/>
      <c r="C35" s="66">
        <v>3</v>
      </c>
      <c r="D35" s="64" t="s">
        <v>168</v>
      </c>
      <c r="E35" s="1"/>
      <c r="F35" s="1"/>
      <c r="G35" s="33"/>
    </row>
    <row r="36" spans="2:7" x14ac:dyDescent="0.25">
      <c r="B36" s="32"/>
      <c r="C36" s="66">
        <v>4</v>
      </c>
      <c r="D36" s="64" t="s">
        <v>169</v>
      </c>
      <c r="E36" s="1"/>
      <c r="F36" s="1"/>
      <c r="G36" s="33"/>
    </row>
    <row r="37" spans="2:7" x14ac:dyDescent="0.25">
      <c r="B37" s="32"/>
      <c r="C37" s="66">
        <v>5</v>
      </c>
      <c r="D37" s="64" t="s">
        <v>170</v>
      </c>
      <c r="E37" s="1"/>
      <c r="F37" s="1"/>
      <c r="G37" s="33"/>
    </row>
    <row r="38" spans="2:7" ht="15.75" thickBot="1" x14ac:dyDescent="0.3">
      <c r="B38" s="32"/>
      <c r="C38" s="1"/>
      <c r="D38" s="1"/>
      <c r="E38" s="1"/>
      <c r="F38" s="1"/>
      <c r="G38" s="33"/>
    </row>
    <row r="39" spans="2:7" s="3" customFormat="1" ht="15.75" thickBot="1" x14ac:dyDescent="0.3">
      <c r="B39" s="32"/>
      <c r="C39" s="645" t="s">
        <v>331</v>
      </c>
      <c r="D39" s="646"/>
      <c r="E39" s="646"/>
      <c r="F39" s="647"/>
      <c r="G39" s="33"/>
    </row>
    <row r="40" spans="2:7" s="3" customFormat="1" x14ac:dyDescent="0.25">
      <c r="B40" s="32"/>
      <c r="C40" s="1"/>
      <c r="D40" s="1"/>
      <c r="E40" s="1"/>
      <c r="F40" s="1"/>
      <c r="G40" s="33"/>
    </row>
    <row r="41" spans="2:7" s="3" customFormat="1" x14ac:dyDescent="0.25">
      <c r="B41" s="32"/>
      <c r="C41" s="65" t="s">
        <v>146</v>
      </c>
      <c r="D41" s="65" t="s">
        <v>147</v>
      </c>
      <c r="E41" s="1"/>
      <c r="F41" s="1"/>
      <c r="G41" s="33"/>
    </row>
    <row r="42" spans="2:7" s="3" customFormat="1" ht="45" x14ac:dyDescent="0.25">
      <c r="B42" s="32"/>
      <c r="C42" s="280">
        <v>1</v>
      </c>
      <c r="D42" s="279" t="s">
        <v>334</v>
      </c>
      <c r="E42" s="1"/>
      <c r="F42" s="1"/>
      <c r="G42" s="33"/>
    </row>
    <row r="43" spans="2:7" s="3" customFormat="1" x14ac:dyDescent="0.25">
      <c r="B43" s="32"/>
      <c r="C43" s="280">
        <v>2</v>
      </c>
      <c r="D43" s="279" t="s">
        <v>332</v>
      </c>
      <c r="E43" s="1"/>
      <c r="F43" s="1"/>
      <c r="G43" s="33"/>
    </row>
    <row r="44" spans="2:7" s="3" customFormat="1" ht="30" x14ac:dyDescent="0.25">
      <c r="B44" s="32"/>
      <c r="C44" s="280">
        <v>3</v>
      </c>
      <c r="D44" s="279" t="s">
        <v>333</v>
      </c>
      <c r="E44" s="1"/>
      <c r="F44" s="1"/>
      <c r="G44" s="33"/>
    </row>
    <row r="45" spans="2:7" s="3" customFormat="1" ht="30" x14ac:dyDescent="0.25">
      <c r="B45" s="32"/>
      <c r="C45" s="280">
        <v>4</v>
      </c>
      <c r="D45" s="279" t="s">
        <v>335</v>
      </c>
      <c r="E45" s="1"/>
      <c r="F45" s="1"/>
      <c r="G45" s="33"/>
    </row>
    <row r="46" spans="2:7" s="3" customFormat="1" ht="30" x14ac:dyDescent="0.25">
      <c r="B46" s="32"/>
      <c r="C46" s="280">
        <v>5</v>
      </c>
      <c r="D46" s="279" t="s">
        <v>336</v>
      </c>
      <c r="E46" s="1"/>
      <c r="F46" s="1"/>
      <c r="G46" s="33"/>
    </row>
    <row r="47" spans="2:7" s="3" customFormat="1" x14ac:dyDescent="0.25">
      <c r="B47" s="32"/>
      <c r="C47" s="1"/>
      <c r="D47" s="1"/>
      <c r="E47" s="1"/>
      <c r="F47" s="1"/>
      <c r="G47" s="33"/>
    </row>
    <row r="48" spans="2:7" ht="15.75" thickBot="1" x14ac:dyDescent="0.3">
      <c r="B48" s="34"/>
      <c r="C48" s="35"/>
      <c r="D48" s="35"/>
      <c r="E48" s="35"/>
      <c r="F48" s="35"/>
      <c r="G48" s="36"/>
    </row>
  </sheetData>
  <mergeCells count="5">
    <mergeCell ref="C3:F3"/>
    <mergeCell ref="C12:F12"/>
    <mergeCell ref="C21:F21"/>
    <mergeCell ref="C30:F30"/>
    <mergeCell ref="C39:F3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B2:I63"/>
  <sheetViews>
    <sheetView workbookViewId="0">
      <selection activeCell="D6" sqref="D6:F15"/>
    </sheetView>
  </sheetViews>
  <sheetFormatPr baseColWidth="10" defaultRowHeight="15" x14ac:dyDescent="0.25"/>
  <cols>
    <col min="6" max="6" width="25.85546875" customWidth="1"/>
    <col min="9" max="9" width="22.5703125" customWidth="1"/>
  </cols>
  <sheetData>
    <row r="2" spans="2:9" ht="15.75" thickBot="1" x14ac:dyDescent="0.3"/>
    <row r="3" spans="2:9" ht="43.5" customHeight="1" thickBot="1" x14ac:dyDescent="0.3">
      <c r="B3" s="658" t="s">
        <v>242</v>
      </c>
      <c r="C3" s="659"/>
      <c r="D3" s="659"/>
      <c r="E3" s="659"/>
      <c r="F3" s="659"/>
      <c r="G3" s="659"/>
      <c r="H3" s="659"/>
      <c r="I3" s="660"/>
    </row>
    <row r="4" spans="2:9" x14ac:dyDescent="0.25">
      <c r="B4" s="648" t="s">
        <v>243</v>
      </c>
      <c r="C4" s="649"/>
      <c r="D4" s="652" t="s">
        <v>244</v>
      </c>
      <c r="E4" s="653"/>
      <c r="F4" s="654"/>
      <c r="G4" s="652" t="s">
        <v>245</v>
      </c>
      <c r="H4" s="653"/>
      <c r="I4" s="654"/>
    </row>
    <row r="5" spans="2:9" ht="15.75" thickBot="1" x14ac:dyDescent="0.3">
      <c r="B5" s="650"/>
      <c r="C5" s="651"/>
      <c r="D5" s="655"/>
      <c r="E5" s="656"/>
      <c r="F5" s="657"/>
      <c r="G5" s="655"/>
      <c r="H5" s="656"/>
      <c r="I5" s="657"/>
    </row>
    <row r="6" spans="2:9" x14ac:dyDescent="0.25">
      <c r="B6" s="661" t="s">
        <v>263</v>
      </c>
      <c r="C6" s="662"/>
      <c r="D6" s="667" t="s">
        <v>246</v>
      </c>
      <c r="E6" s="668"/>
      <c r="F6" s="669"/>
      <c r="G6" s="676" t="s">
        <v>251</v>
      </c>
      <c r="H6" s="677"/>
      <c r="I6" s="678"/>
    </row>
    <row r="7" spans="2:9" x14ac:dyDescent="0.25">
      <c r="B7" s="663"/>
      <c r="C7" s="664"/>
      <c r="D7" s="670"/>
      <c r="E7" s="671"/>
      <c r="F7" s="672"/>
      <c r="G7" s="679"/>
      <c r="H7" s="680"/>
      <c r="I7" s="681"/>
    </row>
    <row r="8" spans="2:9" x14ac:dyDescent="0.25">
      <c r="B8" s="663"/>
      <c r="C8" s="664"/>
      <c r="D8" s="670"/>
      <c r="E8" s="671"/>
      <c r="F8" s="672"/>
      <c r="G8" s="679"/>
      <c r="H8" s="680"/>
      <c r="I8" s="681"/>
    </row>
    <row r="9" spans="2:9" x14ac:dyDescent="0.25">
      <c r="B9" s="663"/>
      <c r="C9" s="664"/>
      <c r="D9" s="670"/>
      <c r="E9" s="671"/>
      <c r="F9" s="672"/>
      <c r="G9" s="679"/>
      <c r="H9" s="680"/>
      <c r="I9" s="681"/>
    </row>
    <row r="10" spans="2:9" x14ac:dyDescent="0.25">
      <c r="B10" s="663"/>
      <c r="C10" s="664"/>
      <c r="D10" s="670"/>
      <c r="E10" s="671"/>
      <c r="F10" s="672"/>
      <c r="G10" s="679"/>
      <c r="H10" s="680"/>
      <c r="I10" s="681"/>
    </row>
    <row r="11" spans="2:9" x14ac:dyDescent="0.25">
      <c r="B11" s="663"/>
      <c r="C11" s="664"/>
      <c r="D11" s="670"/>
      <c r="E11" s="671"/>
      <c r="F11" s="672"/>
      <c r="G11" s="679"/>
      <c r="H11" s="680"/>
      <c r="I11" s="681"/>
    </row>
    <row r="12" spans="2:9" x14ac:dyDescent="0.25">
      <c r="B12" s="663"/>
      <c r="C12" s="664"/>
      <c r="D12" s="670"/>
      <c r="E12" s="671"/>
      <c r="F12" s="672"/>
      <c r="G12" s="679"/>
      <c r="H12" s="680"/>
      <c r="I12" s="681"/>
    </row>
    <row r="13" spans="2:9" x14ac:dyDescent="0.25">
      <c r="B13" s="663"/>
      <c r="C13" s="664"/>
      <c r="D13" s="670"/>
      <c r="E13" s="671"/>
      <c r="F13" s="672"/>
      <c r="G13" s="679"/>
      <c r="H13" s="680"/>
      <c r="I13" s="681"/>
    </row>
    <row r="14" spans="2:9" x14ac:dyDescent="0.25">
      <c r="B14" s="663"/>
      <c r="C14" s="664"/>
      <c r="D14" s="670"/>
      <c r="E14" s="671"/>
      <c r="F14" s="672"/>
      <c r="G14" s="679"/>
      <c r="H14" s="680"/>
      <c r="I14" s="681"/>
    </row>
    <row r="15" spans="2:9" ht="84" customHeight="1" thickBot="1" x14ac:dyDescent="0.3">
      <c r="B15" s="665"/>
      <c r="C15" s="666"/>
      <c r="D15" s="673"/>
      <c r="E15" s="674"/>
      <c r="F15" s="675"/>
      <c r="G15" s="682"/>
      <c r="H15" s="683"/>
      <c r="I15" s="684"/>
    </row>
    <row r="16" spans="2:9" ht="15" customHeight="1" x14ac:dyDescent="0.25">
      <c r="B16" s="661" t="s">
        <v>264</v>
      </c>
      <c r="C16" s="662"/>
      <c r="D16" s="667" t="s">
        <v>247</v>
      </c>
      <c r="E16" s="685"/>
      <c r="F16" s="686"/>
      <c r="G16" s="676" t="s">
        <v>252</v>
      </c>
      <c r="H16" s="693"/>
      <c r="I16" s="694"/>
    </row>
    <row r="17" spans="2:9" x14ac:dyDescent="0.25">
      <c r="B17" s="663"/>
      <c r="C17" s="664"/>
      <c r="D17" s="687"/>
      <c r="E17" s="688"/>
      <c r="F17" s="689"/>
      <c r="G17" s="695"/>
      <c r="H17" s="696"/>
      <c r="I17" s="697"/>
    </row>
    <row r="18" spans="2:9" x14ac:dyDescent="0.25">
      <c r="B18" s="663"/>
      <c r="C18" s="664"/>
      <c r="D18" s="687"/>
      <c r="E18" s="688"/>
      <c r="F18" s="689"/>
      <c r="G18" s="695"/>
      <c r="H18" s="696"/>
      <c r="I18" s="697"/>
    </row>
    <row r="19" spans="2:9" x14ac:dyDescent="0.25">
      <c r="B19" s="663"/>
      <c r="C19" s="664"/>
      <c r="D19" s="687"/>
      <c r="E19" s="688"/>
      <c r="F19" s="689"/>
      <c r="G19" s="695"/>
      <c r="H19" s="696"/>
      <c r="I19" s="697"/>
    </row>
    <row r="20" spans="2:9" x14ac:dyDescent="0.25">
      <c r="B20" s="663"/>
      <c r="C20" s="664"/>
      <c r="D20" s="687"/>
      <c r="E20" s="688"/>
      <c r="F20" s="689"/>
      <c r="G20" s="695"/>
      <c r="H20" s="696"/>
      <c r="I20" s="697"/>
    </row>
    <row r="21" spans="2:9" x14ac:dyDescent="0.25">
      <c r="B21" s="663"/>
      <c r="C21" s="664"/>
      <c r="D21" s="687"/>
      <c r="E21" s="688"/>
      <c r="F21" s="689"/>
      <c r="G21" s="695"/>
      <c r="H21" s="696"/>
      <c r="I21" s="697"/>
    </row>
    <row r="22" spans="2:9" x14ac:dyDescent="0.25">
      <c r="B22" s="663"/>
      <c r="C22" s="664"/>
      <c r="D22" s="687"/>
      <c r="E22" s="688"/>
      <c r="F22" s="689"/>
      <c r="G22" s="695"/>
      <c r="H22" s="696"/>
      <c r="I22" s="697"/>
    </row>
    <row r="23" spans="2:9" x14ac:dyDescent="0.25">
      <c r="B23" s="663"/>
      <c r="C23" s="664"/>
      <c r="D23" s="687"/>
      <c r="E23" s="688"/>
      <c r="F23" s="689"/>
      <c r="G23" s="695"/>
      <c r="H23" s="696"/>
      <c r="I23" s="697"/>
    </row>
    <row r="24" spans="2:9" x14ac:dyDescent="0.25">
      <c r="B24" s="663"/>
      <c r="C24" s="664"/>
      <c r="D24" s="687"/>
      <c r="E24" s="688"/>
      <c r="F24" s="689"/>
      <c r="G24" s="695"/>
      <c r="H24" s="696"/>
      <c r="I24" s="697"/>
    </row>
    <row r="25" spans="2:9" x14ac:dyDescent="0.25">
      <c r="B25" s="663"/>
      <c r="C25" s="664"/>
      <c r="D25" s="687"/>
      <c r="E25" s="688"/>
      <c r="F25" s="689"/>
      <c r="G25" s="695"/>
      <c r="H25" s="696"/>
      <c r="I25" s="697"/>
    </row>
    <row r="26" spans="2:9" x14ac:dyDescent="0.25">
      <c r="B26" s="663"/>
      <c r="C26" s="664"/>
      <c r="D26" s="687"/>
      <c r="E26" s="688"/>
      <c r="F26" s="689"/>
      <c r="G26" s="695"/>
      <c r="H26" s="696"/>
      <c r="I26" s="697"/>
    </row>
    <row r="27" spans="2:9" ht="30" customHeight="1" thickBot="1" x14ac:dyDescent="0.3">
      <c r="B27" s="665"/>
      <c r="C27" s="666"/>
      <c r="D27" s="690"/>
      <c r="E27" s="691"/>
      <c r="F27" s="692"/>
      <c r="G27" s="698"/>
      <c r="H27" s="699"/>
      <c r="I27" s="700"/>
    </row>
    <row r="28" spans="2:9" ht="15" customHeight="1" x14ac:dyDescent="0.25">
      <c r="B28" s="661" t="s">
        <v>265</v>
      </c>
      <c r="C28" s="662"/>
      <c r="D28" s="667" t="s">
        <v>248</v>
      </c>
      <c r="E28" s="685"/>
      <c r="F28" s="686"/>
      <c r="G28" s="676" t="s">
        <v>253</v>
      </c>
      <c r="H28" s="693"/>
      <c r="I28" s="694"/>
    </row>
    <row r="29" spans="2:9" x14ac:dyDescent="0.25">
      <c r="B29" s="663"/>
      <c r="C29" s="664"/>
      <c r="D29" s="687"/>
      <c r="E29" s="688"/>
      <c r="F29" s="689"/>
      <c r="G29" s="695"/>
      <c r="H29" s="696"/>
      <c r="I29" s="697"/>
    </row>
    <row r="30" spans="2:9" x14ac:dyDescent="0.25">
      <c r="B30" s="663"/>
      <c r="C30" s="664"/>
      <c r="D30" s="687"/>
      <c r="E30" s="688"/>
      <c r="F30" s="689"/>
      <c r="G30" s="695"/>
      <c r="H30" s="696"/>
      <c r="I30" s="697"/>
    </row>
    <row r="31" spans="2:9" x14ac:dyDescent="0.25">
      <c r="B31" s="663"/>
      <c r="C31" s="664"/>
      <c r="D31" s="687"/>
      <c r="E31" s="688"/>
      <c r="F31" s="689"/>
      <c r="G31" s="695"/>
      <c r="H31" s="696"/>
      <c r="I31" s="697"/>
    </row>
    <row r="32" spans="2:9" x14ac:dyDescent="0.25">
      <c r="B32" s="663"/>
      <c r="C32" s="664"/>
      <c r="D32" s="687"/>
      <c r="E32" s="688"/>
      <c r="F32" s="689"/>
      <c r="G32" s="695"/>
      <c r="H32" s="696"/>
      <c r="I32" s="697"/>
    </row>
    <row r="33" spans="2:9" x14ac:dyDescent="0.25">
      <c r="B33" s="663"/>
      <c r="C33" s="664"/>
      <c r="D33" s="687"/>
      <c r="E33" s="688"/>
      <c r="F33" s="689"/>
      <c r="G33" s="695"/>
      <c r="H33" s="696"/>
      <c r="I33" s="697"/>
    </row>
    <row r="34" spans="2:9" x14ac:dyDescent="0.25">
      <c r="B34" s="663"/>
      <c r="C34" s="664"/>
      <c r="D34" s="687"/>
      <c r="E34" s="688"/>
      <c r="F34" s="689"/>
      <c r="G34" s="695"/>
      <c r="H34" s="696"/>
      <c r="I34" s="697"/>
    </row>
    <row r="35" spans="2:9" x14ac:dyDescent="0.25">
      <c r="B35" s="663"/>
      <c r="C35" s="664"/>
      <c r="D35" s="687"/>
      <c r="E35" s="688"/>
      <c r="F35" s="689"/>
      <c r="G35" s="695"/>
      <c r="H35" s="696"/>
      <c r="I35" s="697"/>
    </row>
    <row r="36" spans="2:9" x14ac:dyDescent="0.25">
      <c r="B36" s="663"/>
      <c r="C36" s="664"/>
      <c r="D36" s="687"/>
      <c r="E36" s="688"/>
      <c r="F36" s="689"/>
      <c r="G36" s="695"/>
      <c r="H36" s="696"/>
      <c r="I36" s="697"/>
    </row>
    <row r="37" spans="2:9" x14ac:dyDescent="0.25">
      <c r="B37" s="663"/>
      <c r="C37" s="664"/>
      <c r="D37" s="687"/>
      <c r="E37" s="688"/>
      <c r="F37" s="689"/>
      <c r="G37" s="695"/>
      <c r="H37" s="696"/>
      <c r="I37" s="697"/>
    </row>
    <row r="38" spans="2:9" x14ac:dyDescent="0.25">
      <c r="B38" s="663"/>
      <c r="C38" s="664"/>
      <c r="D38" s="687"/>
      <c r="E38" s="688"/>
      <c r="F38" s="689"/>
      <c r="G38" s="695"/>
      <c r="H38" s="696"/>
      <c r="I38" s="697"/>
    </row>
    <row r="39" spans="2:9" ht="106.5" customHeight="1" thickBot="1" x14ac:dyDescent="0.3">
      <c r="B39" s="665"/>
      <c r="C39" s="666"/>
      <c r="D39" s="690"/>
      <c r="E39" s="691"/>
      <c r="F39" s="692"/>
      <c r="G39" s="698"/>
      <c r="H39" s="699"/>
      <c r="I39" s="700"/>
    </row>
    <row r="40" spans="2:9" ht="15" customHeight="1" x14ac:dyDescent="0.25">
      <c r="B40" s="661" t="s">
        <v>266</v>
      </c>
      <c r="C40" s="662"/>
      <c r="D40" s="667" t="s">
        <v>249</v>
      </c>
      <c r="E40" s="685"/>
      <c r="F40" s="686"/>
      <c r="G40" s="667" t="s">
        <v>254</v>
      </c>
      <c r="H40" s="668"/>
      <c r="I40" s="669"/>
    </row>
    <row r="41" spans="2:9" x14ac:dyDescent="0.25">
      <c r="B41" s="663"/>
      <c r="C41" s="664"/>
      <c r="D41" s="687"/>
      <c r="E41" s="688"/>
      <c r="F41" s="689"/>
      <c r="G41" s="670"/>
      <c r="H41" s="671"/>
      <c r="I41" s="672"/>
    </row>
    <row r="42" spans="2:9" x14ac:dyDescent="0.25">
      <c r="B42" s="663"/>
      <c r="C42" s="664"/>
      <c r="D42" s="687"/>
      <c r="E42" s="688"/>
      <c r="F42" s="689"/>
      <c r="G42" s="670"/>
      <c r="H42" s="671"/>
      <c r="I42" s="672"/>
    </row>
    <row r="43" spans="2:9" x14ac:dyDescent="0.25">
      <c r="B43" s="663"/>
      <c r="C43" s="664"/>
      <c r="D43" s="687"/>
      <c r="E43" s="688"/>
      <c r="F43" s="689"/>
      <c r="G43" s="670"/>
      <c r="H43" s="671"/>
      <c r="I43" s="672"/>
    </row>
    <row r="44" spans="2:9" x14ac:dyDescent="0.25">
      <c r="B44" s="663"/>
      <c r="C44" s="664"/>
      <c r="D44" s="687"/>
      <c r="E44" s="688"/>
      <c r="F44" s="689"/>
      <c r="G44" s="670"/>
      <c r="H44" s="671"/>
      <c r="I44" s="672"/>
    </row>
    <row r="45" spans="2:9" x14ac:dyDescent="0.25">
      <c r="B45" s="663"/>
      <c r="C45" s="664"/>
      <c r="D45" s="687"/>
      <c r="E45" s="688"/>
      <c r="F45" s="689"/>
      <c r="G45" s="670"/>
      <c r="H45" s="671"/>
      <c r="I45" s="672"/>
    </row>
    <row r="46" spans="2:9" x14ac:dyDescent="0.25">
      <c r="B46" s="663"/>
      <c r="C46" s="664"/>
      <c r="D46" s="687"/>
      <c r="E46" s="688"/>
      <c r="F46" s="689"/>
      <c r="G46" s="670"/>
      <c r="H46" s="671"/>
      <c r="I46" s="672"/>
    </row>
    <row r="47" spans="2:9" x14ac:dyDescent="0.25">
      <c r="B47" s="663"/>
      <c r="C47" s="664"/>
      <c r="D47" s="687"/>
      <c r="E47" s="688"/>
      <c r="F47" s="689"/>
      <c r="G47" s="670"/>
      <c r="H47" s="671"/>
      <c r="I47" s="672"/>
    </row>
    <row r="48" spans="2:9" x14ac:dyDescent="0.25">
      <c r="B48" s="663"/>
      <c r="C48" s="664"/>
      <c r="D48" s="687"/>
      <c r="E48" s="688"/>
      <c r="F48" s="689"/>
      <c r="G48" s="670"/>
      <c r="H48" s="671"/>
      <c r="I48" s="672"/>
    </row>
    <row r="49" spans="2:9" x14ac:dyDescent="0.25">
      <c r="B49" s="663"/>
      <c r="C49" s="664"/>
      <c r="D49" s="687"/>
      <c r="E49" s="688"/>
      <c r="F49" s="689"/>
      <c r="G49" s="670"/>
      <c r="H49" s="671"/>
      <c r="I49" s="672"/>
    </row>
    <row r="50" spans="2:9" x14ac:dyDescent="0.25">
      <c r="B50" s="663"/>
      <c r="C50" s="664"/>
      <c r="D50" s="687"/>
      <c r="E50" s="688"/>
      <c r="F50" s="689"/>
      <c r="G50" s="670"/>
      <c r="H50" s="671"/>
      <c r="I50" s="672"/>
    </row>
    <row r="51" spans="2:9" ht="48" customHeight="1" thickBot="1" x14ac:dyDescent="0.3">
      <c r="B51" s="665"/>
      <c r="C51" s="666"/>
      <c r="D51" s="690"/>
      <c r="E51" s="691"/>
      <c r="F51" s="692"/>
      <c r="G51" s="673"/>
      <c r="H51" s="674"/>
      <c r="I51" s="675"/>
    </row>
    <row r="52" spans="2:9" ht="15" customHeight="1" x14ac:dyDescent="0.25">
      <c r="B52" s="661" t="s">
        <v>267</v>
      </c>
      <c r="C52" s="662"/>
      <c r="D52" s="667" t="s">
        <v>250</v>
      </c>
      <c r="E52" s="685"/>
      <c r="F52" s="686"/>
      <c r="G52" s="667" t="s">
        <v>255</v>
      </c>
      <c r="H52" s="668"/>
      <c r="I52" s="669"/>
    </row>
    <row r="53" spans="2:9" x14ac:dyDescent="0.25">
      <c r="B53" s="663"/>
      <c r="C53" s="664"/>
      <c r="D53" s="687"/>
      <c r="E53" s="688"/>
      <c r="F53" s="689"/>
      <c r="G53" s="670"/>
      <c r="H53" s="671"/>
      <c r="I53" s="672"/>
    </row>
    <row r="54" spans="2:9" x14ac:dyDescent="0.25">
      <c r="B54" s="663"/>
      <c r="C54" s="664"/>
      <c r="D54" s="687"/>
      <c r="E54" s="688"/>
      <c r="F54" s="689"/>
      <c r="G54" s="670"/>
      <c r="H54" s="671"/>
      <c r="I54" s="672"/>
    </row>
    <row r="55" spans="2:9" x14ac:dyDescent="0.25">
      <c r="B55" s="663"/>
      <c r="C55" s="664"/>
      <c r="D55" s="687"/>
      <c r="E55" s="688"/>
      <c r="F55" s="689"/>
      <c r="G55" s="670"/>
      <c r="H55" s="671"/>
      <c r="I55" s="672"/>
    </row>
    <row r="56" spans="2:9" x14ac:dyDescent="0.25">
      <c r="B56" s="663"/>
      <c r="C56" s="664"/>
      <c r="D56" s="687"/>
      <c r="E56" s="688"/>
      <c r="F56" s="689"/>
      <c r="G56" s="670"/>
      <c r="H56" s="671"/>
      <c r="I56" s="672"/>
    </row>
    <row r="57" spans="2:9" x14ac:dyDescent="0.25">
      <c r="B57" s="663"/>
      <c r="C57" s="664"/>
      <c r="D57" s="687"/>
      <c r="E57" s="688"/>
      <c r="F57" s="689"/>
      <c r="G57" s="670"/>
      <c r="H57" s="671"/>
      <c r="I57" s="672"/>
    </row>
    <row r="58" spans="2:9" x14ac:dyDescent="0.25">
      <c r="B58" s="663"/>
      <c r="C58" s="664"/>
      <c r="D58" s="687"/>
      <c r="E58" s="688"/>
      <c r="F58" s="689"/>
      <c r="G58" s="670"/>
      <c r="H58" s="671"/>
      <c r="I58" s="672"/>
    </row>
    <row r="59" spans="2:9" x14ac:dyDescent="0.25">
      <c r="B59" s="663"/>
      <c r="C59" s="664"/>
      <c r="D59" s="687"/>
      <c r="E59" s="688"/>
      <c r="F59" s="689"/>
      <c r="G59" s="670"/>
      <c r="H59" s="671"/>
      <c r="I59" s="672"/>
    </row>
    <row r="60" spans="2:9" x14ac:dyDescent="0.25">
      <c r="B60" s="663"/>
      <c r="C60" s="664"/>
      <c r="D60" s="687"/>
      <c r="E60" s="688"/>
      <c r="F60" s="689"/>
      <c r="G60" s="670"/>
      <c r="H60" s="671"/>
      <c r="I60" s="672"/>
    </row>
    <row r="61" spans="2:9" x14ac:dyDescent="0.25">
      <c r="B61" s="663"/>
      <c r="C61" s="664"/>
      <c r="D61" s="687"/>
      <c r="E61" s="688"/>
      <c r="F61" s="689"/>
      <c r="G61" s="670"/>
      <c r="H61" s="671"/>
      <c r="I61" s="672"/>
    </row>
    <row r="62" spans="2:9" x14ac:dyDescent="0.25">
      <c r="B62" s="663"/>
      <c r="C62" s="664"/>
      <c r="D62" s="687"/>
      <c r="E62" s="688"/>
      <c r="F62" s="689"/>
      <c r="G62" s="670"/>
      <c r="H62" s="671"/>
      <c r="I62" s="672"/>
    </row>
    <row r="63" spans="2:9" ht="37.5" customHeight="1" thickBot="1" x14ac:dyDescent="0.3">
      <c r="B63" s="665"/>
      <c r="C63" s="666"/>
      <c r="D63" s="690"/>
      <c r="E63" s="691"/>
      <c r="F63" s="692"/>
      <c r="G63" s="673"/>
      <c r="H63" s="674"/>
      <c r="I63" s="675"/>
    </row>
  </sheetData>
  <mergeCells count="19">
    <mergeCell ref="B40:C51"/>
    <mergeCell ref="D40:F51"/>
    <mergeCell ref="G40:I51"/>
    <mergeCell ref="B52:C63"/>
    <mergeCell ref="D52:F63"/>
    <mergeCell ref="G52:I63"/>
    <mergeCell ref="B16:C27"/>
    <mergeCell ref="D16:F27"/>
    <mergeCell ref="G16:I27"/>
    <mergeCell ref="B28:C39"/>
    <mergeCell ref="D28:F39"/>
    <mergeCell ref="G28:I39"/>
    <mergeCell ref="B4:C5"/>
    <mergeCell ref="D4:F5"/>
    <mergeCell ref="G4:I5"/>
    <mergeCell ref="B3:I3"/>
    <mergeCell ref="B6:C15"/>
    <mergeCell ref="D6:F15"/>
    <mergeCell ref="G6:I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21" sqref="D21"/>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634" t="s">
        <v>4</v>
      </c>
      <c r="D3" s="635"/>
      <c r="E3" s="635"/>
      <c r="F3" s="635"/>
      <c r="G3" s="636"/>
      <c r="H3" s="33"/>
    </row>
    <row r="4" spans="1:8" ht="53.25" customHeight="1" thickBot="1" x14ac:dyDescent="0.3">
      <c r="A4" s="32"/>
      <c r="B4" s="40" t="s">
        <v>58</v>
      </c>
      <c r="C4" s="44" t="s">
        <v>59</v>
      </c>
      <c r="D4" s="45" t="s">
        <v>60</v>
      </c>
      <c r="E4" s="45" t="s">
        <v>61</v>
      </c>
      <c r="F4" s="45" t="s">
        <v>62</v>
      </c>
      <c r="G4" s="46" t="s">
        <v>63</v>
      </c>
      <c r="H4" s="33"/>
    </row>
    <row r="5" spans="1:8" ht="48" customHeight="1" x14ac:dyDescent="0.25">
      <c r="A5" s="32"/>
      <c r="B5" s="41" t="s">
        <v>64</v>
      </c>
      <c r="C5" s="47" t="s">
        <v>69</v>
      </c>
      <c r="D5" s="48" t="s">
        <v>69</v>
      </c>
      <c r="E5" s="49" t="s">
        <v>70</v>
      </c>
      <c r="F5" s="50" t="s">
        <v>71</v>
      </c>
      <c r="G5" s="51" t="s">
        <v>71</v>
      </c>
      <c r="H5" s="33"/>
    </row>
    <row r="6" spans="1:8" ht="48" customHeight="1" x14ac:dyDescent="0.25">
      <c r="A6" s="32"/>
      <c r="B6" s="42" t="s">
        <v>65</v>
      </c>
      <c r="C6" s="52" t="s">
        <v>69</v>
      </c>
      <c r="D6" s="4" t="s">
        <v>69</v>
      </c>
      <c r="E6" s="5" t="s">
        <v>70</v>
      </c>
      <c r="F6" s="7" t="s">
        <v>71</v>
      </c>
      <c r="G6" s="53" t="s">
        <v>72</v>
      </c>
      <c r="H6" s="33"/>
    </row>
    <row r="7" spans="1:8" ht="48" customHeight="1" x14ac:dyDescent="0.25">
      <c r="A7" s="32"/>
      <c r="B7" s="42" t="s">
        <v>66</v>
      </c>
      <c r="C7" s="52" t="s">
        <v>69</v>
      </c>
      <c r="D7" s="5" t="s">
        <v>70</v>
      </c>
      <c r="E7" s="7" t="s">
        <v>71</v>
      </c>
      <c r="F7" s="6" t="s">
        <v>72</v>
      </c>
      <c r="G7" s="53" t="s">
        <v>72</v>
      </c>
      <c r="H7" s="33"/>
    </row>
    <row r="8" spans="1:8" ht="48" customHeight="1" x14ac:dyDescent="0.25">
      <c r="A8" s="32"/>
      <c r="B8" s="42" t="s">
        <v>67</v>
      </c>
      <c r="C8" s="54" t="s">
        <v>70</v>
      </c>
      <c r="D8" s="7" t="s">
        <v>71</v>
      </c>
      <c r="E8" s="7" t="s">
        <v>71</v>
      </c>
      <c r="F8" s="6" t="s">
        <v>72</v>
      </c>
      <c r="G8" s="53" t="s">
        <v>72</v>
      </c>
      <c r="H8" s="33"/>
    </row>
    <row r="9" spans="1:8" ht="48" customHeight="1" thickBot="1" x14ac:dyDescent="0.3">
      <c r="A9" s="32"/>
      <c r="B9" s="43" t="s">
        <v>68</v>
      </c>
      <c r="C9" s="55" t="s">
        <v>71</v>
      </c>
      <c r="D9" s="56" t="s">
        <v>71</v>
      </c>
      <c r="E9" s="57" t="s">
        <v>72</v>
      </c>
      <c r="F9" s="57" t="s">
        <v>72</v>
      </c>
      <c r="G9" s="58" t="s">
        <v>72</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73</v>
      </c>
      <c r="C12" s="9" t="s">
        <v>75</v>
      </c>
      <c r="D12" s="703" t="s">
        <v>76</v>
      </c>
      <c r="E12" s="704"/>
      <c r="F12" s="1"/>
      <c r="G12" s="1"/>
      <c r="H12" s="33"/>
    </row>
    <row r="13" spans="1:8" ht="15.75" thickBot="1" x14ac:dyDescent="0.3">
      <c r="A13" s="32"/>
      <c r="B13" s="11" t="s">
        <v>74</v>
      </c>
      <c r="C13" s="14" t="s">
        <v>77</v>
      </c>
      <c r="D13" s="705" t="s">
        <v>78</v>
      </c>
      <c r="E13" s="706"/>
      <c r="F13" s="1"/>
      <c r="G13" s="1"/>
      <c r="H13" s="33"/>
    </row>
    <row r="14" spans="1:8" ht="15.75" thickBot="1" x14ac:dyDescent="0.3">
      <c r="A14" s="32"/>
      <c r="B14" s="12" t="s">
        <v>79</v>
      </c>
      <c r="C14" s="15" t="s">
        <v>80</v>
      </c>
      <c r="D14" s="707" t="s">
        <v>81</v>
      </c>
      <c r="E14" s="708"/>
      <c r="F14" s="1"/>
      <c r="G14" s="1"/>
      <c r="H14" s="33"/>
    </row>
    <row r="15" spans="1:8" ht="15.75" thickBot="1" x14ac:dyDescent="0.3">
      <c r="A15" s="32"/>
      <c r="B15" s="13" t="s">
        <v>82</v>
      </c>
      <c r="C15" s="16" t="s">
        <v>83</v>
      </c>
      <c r="D15" s="709" t="s">
        <v>84</v>
      </c>
      <c r="E15" s="710"/>
      <c r="F15" s="1"/>
      <c r="G15" s="1"/>
      <c r="H15" s="33"/>
    </row>
    <row r="16" spans="1:8" ht="15.75" thickBot="1" x14ac:dyDescent="0.3">
      <c r="A16" s="32"/>
      <c r="B16" s="10" t="s">
        <v>85</v>
      </c>
      <c r="C16" s="17" t="s">
        <v>86</v>
      </c>
      <c r="D16" s="701" t="s">
        <v>84</v>
      </c>
      <c r="E16" s="702"/>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AB89"/>
  <sheetViews>
    <sheetView topLeftCell="A2" zoomScale="90" zoomScaleNormal="90" zoomScaleSheetLayoutView="100" workbookViewId="0">
      <selection activeCell="W29" sqref="W29:W30"/>
    </sheetView>
  </sheetViews>
  <sheetFormatPr baseColWidth="10" defaultColWidth="11.42578125" defaultRowHeight="0" customHeight="1" zeroHeight="1" x14ac:dyDescent="0.25"/>
  <cols>
    <col min="1" max="1" width="11.42578125" style="3"/>
    <col min="2" max="2" width="4.140625" style="26" customWidth="1"/>
    <col min="3" max="3" width="15.5703125" style="3" customWidth="1"/>
    <col min="4" max="4" width="21.85546875" style="3" customWidth="1"/>
    <col min="5" max="5" width="27" style="3" customWidth="1"/>
    <col min="6" max="7" width="31.85546875" style="3" customWidth="1"/>
    <col min="8" max="8" width="32.28515625" style="3" customWidth="1"/>
    <col min="9" max="9" width="13.85546875" style="3" hidden="1" customWidth="1"/>
    <col min="10" max="10" width="17.28515625" style="3" hidden="1" customWidth="1"/>
    <col min="11" max="11" width="17.140625" style="3" hidden="1" customWidth="1"/>
    <col min="12" max="12" width="20.140625" style="3" hidden="1" customWidth="1"/>
    <col min="13" max="13" width="3.140625" style="26" hidden="1" customWidth="1"/>
    <col min="14" max="18" width="11.42578125" style="3" hidden="1" customWidth="1"/>
    <col min="19" max="19" width="30.28515625" style="26" customWidth="1"/>
    <col min="20" max="23" width="11.42578125" style="3"/>
    <col min="24" max="33" width="0" style="3" hidden="1" customWidth="1"/>
    <col min="34" max="16384" width="11.42578125" style="3"/>
  </cols>
  <sheetData>
    <row r="2" spans="2:28" ht="9.75" customHeight="1" thickBot="1" x14ac:dyDescent="0.3">
      <c r="K2" s="104" t="s">
        <v>221</v>
      </c>
    </row>
    <row r="3" spans="2:28" ht="15.75" customHeight="1" x14ac:dyDescent="0.25">
      <c r="B3" s="137"/>
      <c r="C3" s="111"/>
      <c r="D3" s="112"/>
      <c r="E3" s="715"/>
      <c r="F3" s="715"/>
      <c r="G3" s="715"/>
      <c r="H3" s="715"/>
      <c r="I3" s="113" t="s">
        <v>128</v>
      </c>
      <c r="J3" s="113" t="s">
        <v>220</v>
      </c>
      <c r="K3" s="114" t="s">
        <v>219</v>
      </c>
      <c r="L3" s="114" t="s">
        <v>218</v>
      </c>
      <c r="M3" s="115"/>
      <c r="N3" s="116"/>
      <c r="O3" s="116"/>
      <c r="P3" s="116"/>
      <c r="Q3" s="116"/>
      <c r="R3" s="116"/>
      <c r="S3" s="117"/>
      <c r="T3" s="101"/>
      <c r="U3" s="101"/>
      <c r="V3" s="101"/>
      <c r="W3" s="101"/>
      <c r="X3" s="21" t="s">
        <v>87</v>
      </c>
      <c r="Y3" s="21" t="s">
        <v>87</v>
      </c>
      <c r="Z3" s="22" t="s">
        <v>88</v>
      </c>
      <c r="AA3" s="23" t="s">
        <v>89</v>
      </c>
      <c r="AB3" s="23" t="s">
        <v>89</v>
      </c>
    </row>
    <row r="4" spans="2:28" ht="15.75" customHeight="1" x14ac:dyDescent="0.25">
      <c r="B4" s="138"/>
      <c r="C4" s="118"/>
      <c r="D4" s="87"/>
      <c r="E4" s="716"/>
      <c r="F4" s="716"/>
      <c r="G4" s="716"/>
      <c r="H4" s="716"/>
      <c r="I4" s="59" t="s">
        <v>129</v>
      </c>
      <c r="J4" s="59" t="s">
        <v>204</v>
      </c>
      <c r="K4" s="119" t="s">
        <v>217</v>
      </c>
      <c r="L4" s="102" t="s">
        <v>216</v>
      </c>
      <c r="M4" s="103"/>
      <c r="N4" s="102"/>
      <c r="O4" s="102"/>
      <c r="P4" s="102"/>
      <c r="Q4" s="102"/>
      <c r="R4" s="102"/>
      <c r="S4" s="120"/>
      <c r="T4" s="101"/>
      <c r="U4" s="101"/>
      <c r="V4" s="101"/>
      <c r="W4" s="101"/>
      <c r="X4" s="21" t="s">
        <v>87</v>
      </c>
      <c r="Y4" s="21" t="s">
        <v>87</v>
      </c>
      <c r="Z4" s="22" t="s">
        <v>88</v>
      </c>
      <c r="AA4" s="23" t="s">
        <v>89</v>
      </c>
      <c r="AB4" s="24" t="s">
        <v>90</v>
      </c>
    </row>
    <row r="5" spans="2:28" ht="15.75" customHeight="1" x14ac:dyDescent="0.25">
      <c r="B5" s="138"/>
      <c r="C5" s="118"/>
      <c r="D5" s="87"/>
      <c r="E5" s="105"/>
      <c r="F5" s="717"/>
      <c r="G5" s="717"/>
      <c r="H5" s="717"/>
      <c r="I5" s="59" t="s">
        <v>130</v>
      </c>
      <c r="J5" s="59" t="s">
        <v>215</v>
      </c>
      <c r="K5" s="119" t="s">
        <v>214</v>
      </c>
      <c r="L5" s="121" t="s">
        <v>213</v>
      </c>
      <c r="M5" s="103"/>
      <c r="N5" s="102"/>
      <c r="O5" s="102"/>
      <c r="P5" s="102"/>
      <c r="Q5" s="102"/>
      <c r="R5" s="102"/>
      <c r="S5" s="120"/>
      <c r="T5" s="101"/>
      <c r="U5" s="101"/>
      <c r="V5" s="101"/>
      <c r="W5" s="101"/>
      <c r="X5" s="21" t="s">
        <v>87</v>
      </c>
      <c r="Y5" s="22" t="s">
        <v>88</v>
      </c>
      <c r="Z5" s="23" t="s">
        <v>89</v>
      </c>
      <c r="AA5" s="24" t="s">
        <v>90</v>
      </c>
      <c r="AB5" s="24" t="s">
        <v>90</v>
      </c>
    </row>
    <row r="6" spans="2:28" ht="15.75" customHeight="1" x14ac:dyDescent="0.25">
      <c r="B6" s="138"/>
      <c r="C6" s="118"/>
      <c r="D6" s="87"/>
      <c r="E6" s="718"/>
      <c r="F6" s="718"/>
      <c r="G6" s="718"/>
      <c r="H6" s="718"/>
      <c r="I6" s="60" t="s">
        <v>131</v>
      </c>
      <c r="J6" s="60"/>
      <c r="K6" s="119" t="s">
        <v>212</v>
      </c>
      <c r="L6" s="102" t="s">
        <v>211</v>
      </c>
      <c r="M6" s="103"/>
      <c r="N6" s="102"/>
      <c r="O6" s="102"/>
      <c r="P6" s="102"/>
      <c r="Q6" s="102"/>
      <c r="R6" s="102"/>
      <c r="S6" s="120"/>
      <c r="T6" s="101"/>
      <c r="U6" s="101"/>
      <c r="V6" s="101"/>
      <c r="W6" s="101"/>
      <c r="X6" s="22" t="s">
        <v>88</v>
      </c>
      <c r="Y6" s="23" t="s">
        <v>89</v>
      </c>
      <c r="Z6" s="23" t="s">
        <v>89</v>
      </c>
      <c r="AA6" s="24" t="s">
        <v>90</v>
      </c>
      <c r="AB6" s="24" t="s">
        <v>90</v>
      </c>
    </row>
    <row r="7" spans="2:28" ht="15" customHeight="1" x14ac:dyDescent="0.25">
      <c r="B7" s="138"/>
      <c r="C7" s="118"/>
      <c r="D7" s="87"/>
      <c r="E7" s="87"/>
      <c r="F7" s="87"/>
      <c r="G7" s="87"/>
      <c r="H7" s="87"/>
      <c r="I7" s="60" t="s">
        <v>132</v>
      </c>
      <c r="J7" s="60"/>
      <c r="K7" s="119" t="s">
        <v>210</v>
      </c>
      <c r="L7" s="119" t="s">
        <v>209</v>
      </c>
      <c r="M7" s="103"/>
      <c r="N7" s="102"/>
      <c r="O7" s="102"/>
      <c r="P7" s="102"/>
      <c r="Q7" s="102"/>
      <c r="R7" s="102"/>
      <c r="S7" s="120"/>
      <c r="T7" s="101"/>
      <c r="U7" s="101"/>
      <c r="V7" s="101"/>
      <c r="W7" s="101"/>
      <c r="X7" s="23" t="s">
        <v>89</v>
      </c>
      <c r="Y7" s="23" t="s">
        <v>89</v>
      </c>
      <c r="Z7" s="24" t="s">
        <v>90</v>
      </c>
      <c r="AA7" s="24" t="s">
        <v>90</v>
      </c>
      <c r="AB7" s="24" t="s">
        <v>90</v>
      </c>
    </row>
    <row r="8" spans="2:28" ht="15" customHeight="1" x14ac:dyDescent="0.25">
      <c r="B8" s="138"/>
      <c r="C8" s="118"/>
      <c r="D8" s="109"/>
      <c r="E8" s="109"/>
      <c r="F8" s="109"/>
      <c r="G8" s="109"/>
      <c r="H8" s="110"/>
      <c r="I8" s="60" t="s">
        <v>133</v>
      </c>
      <c r="J8" s="60"/>
      <c r="K8" s="119" t="s">
        <v>208</v>
      </c>
      <c r="L8" s="102" t="s">
        <v>207</v>
      </c>
      <c r="M8" s="103"/>
      <c r="N8" s="102"/>
      <c r="O8" s="102"/>
      <c r="P8" s="102"/>
      <c r="Q8" s="102"/>
      <c r="R8" s="102"/>
      <c r="S8" s="120"/>
      <c r="T8" s="101"/>
      <c r="U8" s="101"/>
      <c r="V8" s="101"/>
      <c r="W8" s="101"/>
      <c r="X8" s="101"/>
      <c r="Y8" s="101"/>
      <c r="Z8" s="101"/>
      <c r="AA8" s="101"/>
    </row>
    <row r="9" spans="2:28" ht="9.75" customHeight="1" thickBot="1" x14ac:dyDescent="0.3">
      <c r="B9" s="139"/>
      <c r="C9" s="122"/>
      <c r="D9" s="123"/>
      <c r="E9" s="123"/>
      <c r="F9" s="123"/>
      <c r="G9" s="123"/>
      <c r="H9" s="123"/>
      <c r="I9" s="124" t="s">
        <v>134</v>
      </c>
      <c r="J9" s="124"/>
      <c r="K9" s="125" t="s">
        <v>206</v>
      </c>
      <c r="L9" s="126" t="s">
        <v>205</v>
      </c>
      <c r="M9" s="127"/>
      <c r="N9" s="126"/>
      <c r="O9" s="126"/>
      <c r="P9" s="126"/>
      <c r="Q9" s="126"/>
      <c r="R9" s="126"/>
      <c r="S9" s="128"/>
      <c r="T9" s="101"/>
      <c r="U9" s="101"/>
      <c r="V9" s="101"/>
      <c r="W9" s="101"/>
      <c r="X9" s="101"/>
      <c r="Y9" s="101"/>
      <c r="Z9" s="101"/>
      <c r="AA9" s="101"/>
    </row>
    <row r="10" spans="2:28" ht="9.75" customHeight="1" x14ac:dyDescent="0.25">
      <c r="C10" s="714"/>
      <c r="D10" s="714"/>
      <c r="E10" s="714"/>
      <c r="F10" s="714"/>
      <c r="G10" s="714"/>
      <c r="H10" s="714"/>
      <c r="I10" s="100"/>
      <c r="J10" s="100"/>
      <c r="K10" s="100"/>
      <c r="L10" s="100"/>
      <c r="M10" s="99"/>
      <c r="N10" s="97"/>
      <c r="O10" s="95"/>
      <c r="P10" s="95"/>
      <c r="Q10" s="95"/>
      <c r="R10" s="95"/>
    </row>
    <row r="11" spans="2:28" ht="8.25" customHeight="1" x14ac:dyDescent="0.25">
      <c r="C11" s="714"/>
      <c r="D11" s="714"/>
      <c r="E11" s="714"/>
      <c r="F11" s="714"/>
      <c r="G11" s="714"/>
      <c r="H11" s="714"/>
      <c r="I11" s="98" t="s">
        <v>203</v>
      </c>
      <c r="J11" s="97"/>
      <c r="K11" s="96"/>
      <c r="L11" s="95"/>
      <c r="M11" s="86"/>
      <c r="N11" s="95"/>
      <c r="O11" s="95"/>
      <c r="P11" s="95"/>
      <c r="Q11" s="95"/>
      <c r="R11" s="95"/>
    </row>
    <row r="12" spans="2:28" ht="54.75" hidden="1" customHeight="1" x14ac:dyDescent="0.25">
      <c r="C12" s="91"/>
      <c r="D12" s="107">
        <v>11</v>
      </c>
      <c r="E12" s="108"/>
      <c r="F12" s="719"/>
      <c r="G12" s="719"/>
      <c r="H12" s="719"/>
      <c r="I12" s="93"/>
      <c r="J12" s="93"/>
      <c r="K12" s="93"/>
      <c r="L12" s="93"/>
      <c r="M12" s="94"/>
      <c r="N12" s="93"/>
      <c r="O12" s="93"/>
      <c r="P12" s="93"/>
      <c r="Q12" s="93"/>
    </row>
    <row r="13" spans="2:28" ht="54.75" hidden="1" customHeight="1" x14ac:dyDescent="0.25">
      <c r="C13" s="91"/>
      <c r="D13" s="90">
        <v>12</v>
      </c>
      <c r="E13" s="106"/>
      <c r="F13" s="713"/>
      <c r="G13" s="713"/>
      <c r="H13" s="713"/>
      <c r="I13" s="93"/>
      <c r="J13" s="93"/>
      <c r="K13" s="93"/>
      <c r="L13" s="93"/>
      <c r="M13" s="94"/>
      <c r="N13" s="93"/>
      <c r="O13" s="93"/>
      <c r="P13" s="93"/>
      <c r="Q13" s="93"/>
    </row>
    <row r="14" spans="2:28" ht="54.75" hidden="1" customHeight="1" x14ac:dyDescent="0.25">
      <c r="C14" s="91"/>
      <c r="D14" s="90">
        <v>13</v>
      </c>
      <c r="E14" s="106"/>
      <c r="F14" s="713"/>
      <c r="G14" s="713"/>
      <c r="H14" s="713"/>
      <c r="I14" s="89"/>
      <c r="J14" s="89"/>
      <c r="K14" s="89"/>
      <c r="L14" s="89"/>
      <c r="M14" s="88"/>
      <c r="N14" s="92"/>
      <c r="O14" s="92"/>
      <c r="P14" s="92"/>
    </row>
    <row r="15" spans="2:28" ht="54.75" hidden="1" customHeight="1" x14ac:dyDescent="0.25">
      <c r="C15" s="91"/>
      <c r="D15" s="90">
        <v>14</v>
      </c>
      <c r="E15" s="106"/>
      <c r="F15" s="713"/>
      <c r="G15" s="713"/>
      <c r="H15" s="713"/>
      <c r="I15" s="89"/>
      <c r="J15" s="89"/>
      <c r="K15" s="89"/>
      <c r="L15" s="89"/>
      <c r="M15" s="88"/>
      <c r="N15" s="92"/>
      <c r="O15" s="92"/>
      <c r="P15" s="92"/>
    </row>
    <row r="16" spans="2:28" ht="54.75" hidden="1" customHeight="1" x14ac:dyDescent="0.25">
      <c r="C16" s="91"/>
      <c r="D16" s="90">
        <v>15</v>
      </c>
      <c r="E16" s="106"/>
      <c r="F16" s="713"/>
      <c r="G16" s="713"/>
      <c r="H16" s="713"/>
      <c r="I16" s="89"/>
      <c r="J16" s="89"/>
      <c r="K16" s="89"/>
      <c r="L16" s="89"/>
      <c r="M16" s="88"/>
      <c r="N16" s="92"/>
      <c r="O16" s="92"/>
      <c r="P16" s="92"/>
    </row>
    <row r="17" spans="2:16" ht="54.75" hidden="1" customHeight="1" x14ac:dyDescent="0.25">
      <c r="C17" s="91"/>
      <c r="D17" s="90">
        <v>16</v>
      </c>
      <c r="E17" s="106"/>
      <c r="F17" s="713"/>
      <c r="G17" s="713"/>
      <c r="H17" s="713"/>
      <c r="I17" s="89"/>
      <c r="J17" s="89"/>
      <c r="K17" s="89"/>
      <c r="L17" s="89"/>
      <c r="M17" s="88"/>
      <c r="N17" s="92"/>
      <c r="O17" s="92"/>
      <c r="P17" s="92"/>
    </row>
    <row r="18" spans="2:16" ht="54.75" hidden="1" customHeight="1" x14ac:dyDescent="0.25">
      <c r="C18" s="91"/>
      <c r="D18" s="90">
        <v>17</v>
      </c>
      <c r="E18" s="106"/>
      <c r="F18" s="713"/>
      <c r="G18" s="713"/>
      <c r="H18" s="713"/>
      <c r="I18" s="89"/>
      <c r="J18" s="89"/>
      <c r="K18" s="89"/>
      <c r="L18" s="89"/>
      <c r="M18" s="88"/>
      <c r="N18" s="92"/>
      <c r="O18" s="92"/>
      <c r="P18" s="92"/>
    </row>
    <row r="19" spans="2:16" ht="54.75" hidden="1" customHeight="1" x14ac:dyDescent="0.25">
      <c r="C19" s="91"/>
      <c r="D19" s="90">
        <v>18</v>
      </c>
      <c r="E19" s="106"/>
      <c r="F19" s="713"/>
      <c r="G19" s="713"/>
      <c r="H19" s="713"/>
      <c r="I19" s="89"/>
      <c r="J19" s="89"/>
      <c r="K19" s="89"/>
      <c r="L19" s="89"/>
      <c r="M19" s="88"/>
      <c r="N19" s="92"/>
      <c r="O19" s="92"/>
      <c r="P19" s="92"/>
    </row>
    <row r="20" spans="2:16" ht="54.75" hidden="1" customHeight="1" x14ac:dyDescent="0.25">
      <c r="C20" s="91"/>
      <c r="D20" s="90">
        <v>19</v>
      </c>
      <c r="E20" s="106"/>
      <c r="F20" s="713"/>
      <c r="G20" s="713"/>
      <c r="H20" s="713"/>
      <c r="I20" s="89"/>
      <c r="J20" s="89"/>
      <c r="K20" s="89"/>
      <c r="L20" s="89"/>
      <c r="M20" s="88"/>
      <c r="N20" s="92"/>
      <c r="O20" s="92"/>
      <c r="P20" s="92"/>
    </row>
    <row r="21" spans="2:16" ht="54.75" hidden="1" customHeight="1" x14ac:dyDescent="0.25">
      <c r="C21" s="91"/>
      <c r="D21" s="90">
        <v>20</v>
      </c>
      <c r="E21" s="106"/>
      <c r="F21" s="713"/>
      <c r="G21" s="713"/>
      <c r="H21" s="713"/>
      <c r="I21" s="89"/>
      <c r="J21" s="89"/>
      <c r="K21" s="89"/>
      <c r="L21" s="89"/>
      <c r="M21" s="88"/>
      <c r="N21" s="92"/>
      <c r="O21" s="92"/>
      <c r="P21" s="92"/>
    </row>
    <row r="22" spans="2:16" ht="54.75" hidden="1" customHeight="1" x14ac:dyDescent="0.25">
      <c r="C22" s="91"/>
      <c r="D22" s="90">
        <v>21</v>
      </c>
      <c r="E22" s="106"/>
      <c r="F22" s="713"/>
      <c r="G22" s="713"/>
      <c r="H22" s="713"/>
      <c r="I22" s="89"/>
      <c r="J22" s="89"/>
      <c r="K22" s="89"/>
      <c r="L22" s="89"/>
      <c r="M22" s="88"/>
      <c r="N22" s="92"/>
      <c r="O22" s="92"/>
      <c r="P22" s="92"/>
    </row>
    <row r="23" spans="2:16" ht="54.75" hidden="1" customHeight="1" x14ac:dyDescent="0.25">
      <c r="C23" s="91"/>
      <c r="D23" s="90">
        <v>22</v>
      </c>
      <c r="E23" s="106"/>
      <c r="F23" s="713"/>
      <c r="G23" s="713"/>
      <c r="H23" s="713"/>
      <c r="I23" s="89"/>
      <c r="J23" s="89"/>
      <c r="K23" s="89"/>
      <c r="L23" s="89"/>
      <c r="M23" s="88"/>
      <c r="N23" s="92"/>
      <c r="O23" s="92"/>
      <c r="P23" s="92"/>
    </row>
    <row r="24" spans="2:16" ht="54.75" hidden="1" customHeight="1" x14ac:dyDescent="0.25">
      <c r="C24" s="91"/>
      <c r="D24" s="90">
        <v>23</v>
      </c>
      <c r="E24" s="106"/>
      <c r="F24" s="713"/>
      <c r="G24" s="713"/>
      <c r="H24" s="713"/>
      <c r="I24" s="89"/>
      <c r="J24" s="89"/>
      <c r="K24" s="89"/>
      <c r="L24" s="89"/>
      <c r="M24" s="88"/>
    </row>
    <row r="25" spans="2:16" ht="54.75" hidden="1" customHeight="1" x14ac:dyDescent="0.25">
      <c r="C25" s="91"/>
      <c r="D25" s="90">
        <v>24</v>
      </c>
      <c r="E25" s="106"/>
      <c r="F25" s="713"/>
      <c r="G25" s="713"/>
      <c r="H25" s="713"/>
      <c r="I25" s="89"/>
      <c r="J25" s="89"/>
      <c r="K25" s="89"/>
      <c r="L25" s="89"/>
      <c r="M25" s="88"/>
    </row>
    <row r="26" spans="2:16" ht="54.75" hidden="1" customHeight="1" x14ac:dyDescent="0.25">
      <c r="C26" s="91"/>
      <c r="D26" s="90">
        <v>25</v>
      </c>
      <c r="E26" s="106"/>
      <c r="F26" s="713"/>
      <c r="G26" s="713"/>
      <c r="H26" s="713"/>
      <c r="I26" s="89"/>
      <c r="J26" s="89"/>
      <c r="K26" s="89"/>
      <c r="L26" s="89"/>
      <c r="M26" s="88"/>
    </row>
    <row r="27" spans="2:16" ht="15" x14ac:dyDescent="0.25">
      <c r="B27" s="87"/>
      <c r="C27" s="711"/>
      <c r="D27" s="711"/>
      <c r="E27" s="711"/>
      <c r="F27" s="711"/>
      <c r="G27" s="711"/>
      <c r="H27" s="711"/>
    </row>
    <row r="28" spans="2:16" ht="396.75" customHeight="1" thickBot="1" x14ac:dyDescent="0.3">
      <c r="C28" s="26"/>
      <c r="D28" s="26"/>
      <c r="E28" s="26"/>
      <c r="F28" s="26"/>
      <c r="G28" s="26"/>
      <c r="H28" s="26"/>
    </row>
    <row r="29" spans="2:16" ht="75" customHeight="1" thickBot="1" x14ac:dyDescent="0.3">
      <c r="B29" s="136" t="s">
        <v>7</v>
      </c>
      <c r="C29" s="132" t="s">
        <v>202</v>
      </c>
      <c r="D29" s="133" t="s">
        <v>222</v>
      </c>
      <c r="E29" s="134" t="s">
        <v>223</v>
      </c>
      <c r="F29" s="135" t="s">
        <v>227</v>
      </c>
      <c r="G29" s="132" t="s">
        <v>226</v>
      </c>
      <c r="H29" s="132" t="s">
        <v>224</v>
      </c>
    </row>
    <row r="30" spans="2:16" ht="130.5" customHeight="1" thickBot="1" x14ac:dyDescent="0.3">
      <c r="B30" s="164">
        <v>1</v>
      </c>
      <c r="C30" s="165">
        <f>'MATRIZ_RIESGOS '!D39</f>
        <v>43506</v>
      </c>
      <c r="D30" s="166">
        <f>'MATRIZ_RIESGOS '!AY39</f>
        <v>1</v>
      </c>
      <c r="E30" s="167">
        <f>'MATRIZ_RIESGOS '!BC39</f>
        <v>5</v>
      </c>
      <c r="F30" s="160">
        <f t="shared" ref="F30:F33" si="0">D30*E30</f>
        <v>5</v>
      </c>
      <c r="G30" s="140" t="str">
        <f>'MATRIZ_RIESGOS '!BI39</f>
        <v xml:space="preserve">A: Zona de riesgo alta: Reducir el riesgo, Evitar, compartir  o transferir </v>
      </c>
      <c r="H30" s="141"/>
    </row>
    <row r="31" spans="2:16" ht="96" customHeight="1" thickBot="1" x14ac:dyDescent="0.3">
      <c r="B31" s="168">
        <v>2</v>
      </c>
      <c r="C31" s="165" t="e">
        <f>'MATRIZ_RIESGOS '!#REF!</f>
        <v>#REF!</v>
      </c>
      <c r="D31" s="158" t="e">
        <f>'MATRIZ_RIESGOS '!#REF!</f>
        <v>#REF!</v>
      </c>
      <c r="E31" s="159" t="e">
        <f>'MATRIZ_RIESGOS '!#REF!</f>
        <v>#REF!</v>
      </c>
      <c r="F31" s="160" t="e">
        <f t="shared" si="0"/>
        <v>#REF!</v>
      </c>
      <c r="G31" s="140" t="e">
        <f>'MATRIZ_RIESGOS '!#REF!</f>
        <v>#REF!</v>
      </c>
      <c r="H31" s="142"/>
    </row>
    <row r="32" spans="2:16" ht="101.25" customHeight="1" thickBot="1" x14ac:dyDescent="0.3">
      <c r="B32" s="168">
        <v>3</v>
      </c>
      <c r="C32" s="157" t="e">
        <f>'MATRIZ_RIESGOS '!#REF!</f>
        <v>#REF!</v>
      </c>
      <c r="D32" s="158" t="e">
        <f>'MATRIZ_RIESGOS '!#REF!</f>
        <v>#REF!</v>
      </c>
      <c r="E32" s="159" t="e">
        <f>'MATRIZ_RIESGOS '!#REF!</f>
        <v>#REF!</v>
      </c>
      <c r="F32" s="160" t="e">
        <f t="shared" si="0"/>
        <v>#REF!</v>
      </c>
      <c r="G32" s="140" t="e">
        <f>'MATRIZ_RIESGOS '!#REF!</f>
        <v>#REF!</v>
      </c>
      <c r="H32" s="142"/>
    </row>
    <row r="33" spans="2:8" ht="108.75" customHeight="1" thickBot="1" x14ac:dyDescent="0.3">
      <c r="B33" s="168">
        <v>4</v>
      </c>
      <c r="C33" s="157" t="e">
        <f>'MATRIZ_RIESGOS '!#REF!</f>
        <v>#REF!</v>
      </c>
      <c r="D33" s="158" t="e">
        <f>'MATRIZ_RIESGOS '!#REF!</f>
        <v>#REF!</v>
      </c>
      <c r="E33" s="159" t="e">
        <f>'MATRIZ_RIESGOS '!#REF!</f>
        <v>#REF!</v>
      </c>
      <c r="F33" s="160" t="e">
        <f t="shared" si="0"/>
        <v>#REF!</v>
      </c>
      <c r="G33" s="140" t="e">
        <f>'MATRIZ_RIESGOS '!#REF!</f>
        <v>#REF!</v>
      </c>
      <c r="H33" s="142"/>
    </row>
    <row r="34" spans="2:8" ht="99.75" customHeight="1" thickBot="1" x14ac:dyDescent="0.3">
      <c r="B34" s="129">
        <v>5</v>
      </c>
      <c r="C34" s="157"/>
      <c r="D34" s="158"/>
      <c r="E34" s="159"/>
      <c r="F34" s="160"/>
      <c r="G34" s="140"/>
      <c r="H34" s="130"/>
    </row>
    <row r="35" spans="2:8" ht="94.5" customHeight="1" thickBot="1" x14ac:dyDescent="0.3">
      <c r="B35" s="131">
        <v>6</v>
      </c>
      <c r="C35" s="157"/>
      <c r="D35" s="158"/>
      <c r="E35" s="159"/>
      <c r="F35" s="160"/>
      <c r="G35" s="140"/>
      <c r="H35" s="130"/>
    </row>
    <row r="36" spans="2:8" ht="94.5" customHeight="1" thickBot="1" x14ac:dyDescent="0.3">
      <c r="B36" s="131">
        <v>7</v>
      </c>
      <c r="C36" s="157"/>
      <c r="D36" s="158"/>
      <c r="E36" s="159"/>
      <c r="F36" s="160"/>
      <c r="G36" s="156"/>
      <c r="H36" s="130"/>
    </row>
    <row r="37" spans="2:8" ht="94.5" customHeight="1" thickBot="1" x14ac:dyDescent="0.3">
      <c r="B37" s="131">
        <v>8</v>
      </c>
      <c r="C37" s="157"/>
      <c r="D37" s="158"/>
      <c r="E37" s="159"/>
      <c r="F37" s="160"/>
      <c r="G37" s="156"/>
      <c r="H37" s="130"/>
    </row>
    <row r="38" spans="2:8" ht="94.5" customHeight="1" thickBot="1" x14ac:dyDescent="0.3">
      <c r="B38" s="131">
        <v>9</v>
      </c>
      <c r="C38" s="157"/>
      <c r="D38" s="158"/>
      <c r="E38" s="159"/>
      <c r="F38" s="160"/>
      <c r="G38" s="156"/>
      <c r="H38" s="130"/>
    </row>
    <row r="39" spans="2:8" ht="94.5" customHeight="1" thickBot="1" x14ac:dyDescent="0.3">
      <c r="B39" s="131">
        <v>10</v>
      </c>
      <c r="C39" s="157"/>
      <c r="D39" s="158"/>
      <c r="E39" s="159"/>
      <c r="F39" s="160"/>
      <c r="G39" s="156"/>
      <c r="H39" s="130"/>
    </row>
    <row r="40" spans="2:8" ht="94.5" customHeight="1" thickBot="1" x14ac:dyDescent="0.3">
      <c r="B40" s="131">
        <v>11</v>
      </c>
      <c r="C40" s="157"/>
      <c r="D40" s="158"/>
      <c r="E40" s="159"/>
      <c r="F40" s="160"/>
      <c r="G40" s="156"/>
      <c r="H40" s="130"/>
    </row>
    <row r="41" spans="2:8" ht="94.5" customHeight="1" thickBot="1" x14ac:dyDescent="0.3">
      <c r="B41" s="131">
        <v>12</v>
      </c>
      <c r="C41" s="157"/>
      <c r="D41" s="158"/>
      <c r="E41" s="159"/>
      <c r="F41" s="160"/>
      <c r="G41" s="156"/>
      <c r="H41" s="130"/>
    </row>
    <row r="42" spans="2:8" ht="90" customHeight="1" thickBot="1" x14ac:dyDescent="0.3">
      <c r="B42" s="131">
        <v>13</v>
      </c>
      <c r="C42" s="157"/>
      <c r="D42" s="158"/>
      <c r="E42" s="159"/>
      <c r="F42" s="160"/>
      <c r="G42" s="156"/>
      <c r="H42" s="130"/>
    </row>
    <row r="43" spans="2:8" ht="99" customHeight="1" thickBot="1" x14ac:dyDescent="0.3">
      <c r="B43" s="154">
        <v>14</v>
      </c>
      <c r="C43" s="161"/>
      <c r="D43" s="162"/>
      <c r="E43" s="163"/>
      <c r="F43" s="160"/>
      <c r="G43" s="156"/>
      <c r="H43" s="155"/>
    </row>
    <row r="44" spans="2:8" ht="108.75" customHeight="1" thickBot="1" x14ac:dyDescent="0.3">
      <c r="B44" s="154">
        <v>15</v>
      </c>
      <c r="C44" s="161"/>
      <c r="D44" s="162"/>
      <c r="E44" s="163"/>
      <c r="F44" s="160"/>
      <c r="G44" s="156"/>
      <c r="H44" s="155"/>
    </row>
    <row r="45" spans="2:8" ht="114" customHeight="1" thickBot="1" x14ac:dyDescent="0.3">
      <c r="B45" s="154">
        <v>16</v>
      </c>
      <c r="C45" s="161"/>
      <c r="D45" s="162"/>
      <c r="E45" s="163"/>
      <c r="F45" s="160"/>
      <c r="G45" s="156"/>
      <c r="H45" s="155"/>
    </row>
    <row r="46" spans="2:8" ht="123" customHeight="1" thickBot="1" x14ac:dyDescent="0.3">
      <c r="B46" s="154">
        <v>17</v>
      </c>
      <c r="C46" s="161"/>
      <c r="D46" s="162"/>
      <c r="E46" s="163"/>
      <c r="F46" s="160"/>
      <c r="G46" s="156"/>
      <c r="H46" s="155"/>
    </row>
    <row r="47" spans="2:8" ht="102" customHeight="1" thickBot="1" x14ac:dyDescent="0.3">
      <c r="B47" s="154">
        <v>18</v>
      </c>
      <c r="C47" s="161"/>
      <c r="D47" s="162"/>
      <c r="E47" s="163"/>
      <c r="F47" s="160"/>
      <c r="G47" s="156"/>
      <c r="H47" s="155"/>
    </row>
    <row r="48" spans="2:8" ht="96.75" customHeight="1" thickBot="1" x14ac:dyDescent="0.3">
      <c r="B48" s="154">
        <v>19</v>
      </c>
      <c r="C48" s="161"/>
      <c r="D48" s="162"/>
      <c r="E48" s="163"/>
      <c r="F48" s="160"/>
      <c r="G48" s="156"/>
      <c r="H48" s="155"/>
    </row>
    <row r="49" spans="2:8" ht="117" customHeight="1" thickBot="1" x14ac:dyDescent="0.3">
      <c r="B49" s="154">
        <v>20</v>
      </c>
      <c r="C49" s="161"/>
      <c r="D49" s="162"/>
      <c r="E49" s="163"/>
      <c r="F49" s="160"/>
      <c r="G49" s="156"/>
      <c r="H49" s="155"/>
    </row>
    <row r="50" spans="2:8" ht="96.75" customHeight="1" thickBot="1" x14ac:dyDescent="0.3">
      <c r="B50" s="154">
        <v>21</v>
      </c>
      <c r="C50" s="161"/>
      <c r="D50" s="162"/>
      <c r="E50" s="163"/>
      <c r="F50" s="160"/>
      <c r="G50" s="156"/>
      <c r="H50" s="155"/>
    </row>
    <row r="51" spans="2:8" ht="96.75" customHeight="1" thickBot="1" x14ac:dyDescent="0.3">
      <c r="B51" s="154">
        <v>22</v>
      </c>
      <c r="C51" s="161"/>
      <c r="D51" s="162"/>
      <c r="E51" s="163"/>
      <c r="F51" s="160"/>
      <c r="G51" s="156"/>
      <c r="H51" s="155"/>
    </row>
    <row r="52" spans="2:8" ht="95.25" customHeight="1" thickBot="1" x14ac:dyDescent="0.3">
      <c r="B52" s="154">
        <v>23</v>
      </c>
      <c r="C52" s="161"/>
      <c r="D52" s="162"/>
      <c r="E52" s="163"/>
      <c r="F52" s="160"/>
      <c r="G52" s="156"/>
      <c r="H52" s="155"/>
    </row>
    <row r="53" spans="2:8" ht="88.5" customHeight="1" thickBot="1" x14ac:dyDescent="0.3">
      <c r="B53" s="154">
        <v>24</v>
      </c>
      <c r="C53" s="161"/>
      <c r="D53" s="162"/>
      <c r="E53" s="163"/>
      <c r="F53" s="160"/>
      <c r="G53" s="156"/>
      <c r="H53" s="155"/>
    </row>
    <row r="54" spans="2:8" ht="96.75" customHeight="1" thickBot="1" x14ac:dyDescent="0.3">
      <c r="B54" s="154">
        <v>25</v>
      </c>
      <c r="C54" s="161"/>
      <c r="D54" s="162"/>
      <c r="E54" s="163"/>
      <c r="F54" s="160"/>
      <c r="G54" s="156"/>
      <c r="H54" s="155"/>
    </row>
    <row r="55" spans="2:8" ht="96" customHeight="1" thickBot="1" x14ac:dyDescent="0.3">
      <c r="B55" s="154">
        <v>26</v>
      </c>
      <c r="C55" s="161"/>
      <c r="D55" s="162"/>
      <c r="E55" s="163"/>
      <c r="F55" s="160"/>
      <c r="G55" s="156"/>
      <c r="H55" s="155"/>
    </row>
    <row r="56" spans="2:8" ht="78.75" customHeight="1" thickBot="1" x14ac:dyDescent="0.3">
      <c r="B56" s="154">
        <v>27</v>
      </c>
      <c r="C56" s="161"/>
      <c r="D56" s="162"/>
      <c r="E56" s="163"/>
      <c r="F56" s="171"/>
      <c r="G56" s="169"/>
      <c r="H56" s="155"/>
    </row>
    <row r="57" spans="2:8" ht="78.75" customHeight="1" thickBot="1" x14ac:dyDescent="0.3">
      <c r="B57" s="154">
        <v>28</v>
      </c>
      <c r="C57" s="161"/>
      <c r="D57" s="170"/>
      <c r="E57" s="172"/>
      <c r="F57" s="171"/>
      <c r="G57" s="174"/>
      <c r="H57" s="175"/>
    </row>
    <row r="58" spans="2:8" ht="78.75" customHeight="1" thickBot="1" x14ac:dyDescent="0.3">
      <c r="B58" s="154">
        <v>29</v>
      </c>
      <c r="C58" s="161"/>
      <c r="D58" s="170"/>
      <c r="E58" s="172"/>
      <c r="F58" s="171"/>
      <c r="G58" s="174"/>
      <c r="H58" s="175"/>
    </row>
    <row r="59" spans="2:8" ht="78.75" customHeight="1" thickBot="1" x14ac:dyDescent="0.3">
      <c r="B59" s="154">
        <v>30</v>
      </c>
      <c r="C59" s="161"/>
      <c r="D59" s="170"/>
      <c r="E59" s="178"/>
      <c r="F59" s="171"/>
      <c r="G59" s="179"/>
      <c r="H59" s="180"/>
    </row>
    <row r="60" spans="2:8" ht="78.75" customHeight="1" thickBot="1" x14ac:dyDescent="0.3">
      <c r="B60" s="176">
        <v>31</v>
      </c>
      <c r="C60" s="181"/>
      <c r="D60" s="182"/>
      <c r="E60" s="172"/>
      <c r="F60" s="171"/>
      <c r="G60" s="174"/>
      <c r="H60" s="175"/>
    </row>
    <row r="61" spans="2:8" ht="78.75" customHeight="1" thickBot="1" x14ac:dyDescent="0.3">
      <c r="B61" s="176">
        <v>32</v>
      </c>
      <c r="C61" s="181"/>
      <c r="D61" s="182"/>
      <c r="E61" s="172"/>
      <c r="F61" s="171"/>
      <c r="G61" s="174"/>
      <c r="H61" s="175"/>
    </row>
    <row r="62" spans="2:8" ht="78.75" customHeight="1" thickBot="1" x14ac:dyDescent="0.3">
      <c r="B62" s="176">
        <v>33</v>
      </c>
      <c r="C62" s="181"/>
      <c r="D62" s="182"/>
      <c r="E62" s="172"/>
      <c r="F62" s="171"/>
      <c r="G62" s="174"/>
      <c r="H62" s="175"/>
    </row>
    <row r="63" spans="2:8" ht="78.75" customHeight="1" x14ac:dyDescent="0.25">
      <c r="B63" s="176">
        <v>34</v>
      </c>
      <c r="C63" s="181"/>
      <c r="D63" s="182"/>
      <c r="E63" s="172"/>
      <c r="F63" s="171"/>
      <c r="G63" s="174"/>
      <c r="H63" s="175"/>
    </row>
    <row r="64" spans="2:8" ht="45.75" customHeight="1" thickBot="1" x14ac:dyDescent="0.3">
      <c r="B64" s="177">
        <v>35</v>
      </c>
      <c r="C64" s="181"/>
      <c r="D64" s="182"/>
      <c r="E64" s="172"/>
      <c r="F64" s="173"/>
      <c r="G64" s="183"/>
      <c r="H64" s="175"/>
    </row>
    <row r="65" spans="3:18" ht="15" customHeight="1" x14ac:dyDescent="0.25">
      <c r="C65" s="26"/>
      <c r="D65" s="26"/>
      <c r="E65" s="26"/>
      <c r="F65" s="26"/>
      <c r="G65" s="26"/>
      <c r="H65" s="26"/>
      <c r="I65" s="26"/>
      <c r="J65" s="26"/>
      <c r="K65" s="26"/>
      <c r="L65" s="26"/>
      <c r="N65" s="26"/>
      <c r="O65" s="26"/>
      <c r="P65" s="26"/>
      <c r="Q65" s="26"/>
      <c r="R65" s="26"/>
    </row>
    <row r="66" spans="3:18" ht="15" customHeight="1" x14ac:dyDescent="0.25">
      <c r="C66" s="712"/>
      <c r="D66" s="712"/>
      <c r="E66" s="712"/>
      <c r="F66" s="712"/>
      <c r="G66" s="712"/>
      <c r="H66" s="712"/>
      <c r="I66" s="26"/>
      <c r="J66" s="26"/>
      <c r="K66" s="26"/>
      <c r="L66" s="26"/>
      <c r="N66" s="26"/>
      <c r="O66" s="26"/>
      <c r="P66" s="26"/>
      <c r="Q66" s="26"/>
      <c r="R66" s="26"/>
    </row>
    <row r="67" spans="3:18" ht="15" customHeight="1" x14ac:dyDescent="0.25">
      <c r="C67" s="712"/>
      <c r="D67" s="712"/>
      <c r="E67" s="712"/>
      <c r="F67" s="712"/>
      <c r="G67" s="712"/>
      <c r="H67" s="712"/>
      <c r="I67" s="26"/>
      <c r="J67" s="26"/>
      <c r="K67" s="26"/>
      <c r="L67" s="26"/>
      <c r="N67" s="26"/>
      <c r="O67" s="26"/>
      <c r="P67" s="26"/>
      <c r="Q67" s="26"/>
      <c r="R67" s="26"/>
    </row>
    <row r="68" spans="3:18" ht="15" customHeight="1" x14ac:dyDescent="0.25">
      <c r="C68" s="712"/>
      <c r="D68" s="712"/>
      <c r="E68" s="712"/>
      <c r="F68" s="712"/>
      <c r="G68" s="712"/>
      <c r="H68" s="712"/>
      <c r="I68" s="26"/>
      <c r="J68" s="26"/>
      <c r="K68" s="26"/>
      <c r="L68" s="26"/>
      <c r="N68" s="26"/>
      <c r="O68" s="26"/>
      <c r="P68" s="26"/>
      <c r="Q68" s="26"/>
      <c r="R68" s="26"/>
    </row>
    <row r="69" spans="3:18" ht="15" customHeight="1" x14ac:dyDescent="0.25">
      <c r="C69" s="26"/>
      <c r="D69" s="26"/>
      <c r="E69" s="26"/>
      <c r="F69" s="26"/>
      <c r="G69" s="26"/>
      <c r="H69" s="26"/>
      <c r="I69" s="26"/>
      <c r="J69" s="26"/>
      <c r="K69" s="26"/>
      <c r="L69" s="26"/>
      <c r="N69" s="26"/>
      <c r="O69" s="26"/>
      <c r="P69" s="26"/>
      <c r="Q69" s="26"/>
      <c r="R69" s="26"/>
    </row>
    <row r="70" spans="3:18" ht="15" hidden="1" customHeight="1" x14ac:dyDescent="0.25"/>
    <row r="71" spans="3:18" ht="15" hidden="1" customHeight="1" x14ac:dyDescent="0.25"/>
    <row r="72" spans="3:18" ht="15" hidden="1" customHeight="1" x14ac:dyDescent="0.25"/>
    <row r="73" spans="3:18" ht="15" hidden="1" customHeight="1" x14ac:dyDescent="0.25"/>
    <row r="74" spans="3:18" ht="15" hidden="1" customHeight="1" x14ac:dyDescent="0.25"/>
    <row r="75" spans="3:18" ht="15" hidden="1" customHeight="1" x14ac:dyDescent="0.25"/>
    <row r="76" spans="3:18" ht="15" hidden="1" customHeight="1" x14ac:dyDescent="0.25"/>
    <row r="77" spans="3:18" ht="15" hidden="1" customHeight="1" x14ac:dyDescent="0.25"/>
    <row r="78" spans="3:18" ht="15" hidden="1" customHeight="1" x14ac:dyDescent="0.25"/>
    <row r="79" spans="3:18" ht="15" hidden="1" customHeight="1" x14ac:dyDescent="0.25"/>
    <row r="80" spans="3:18"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sheetData>
  <dataConsolidate/>
  <mergeCells count="22">
    <mergeCell ref="C10:H10"/>
    <mergeCell ref="E3:H4"/>
    <mergeCell ref="F5:H5"/>
    <mergeCell ref="E6:H6"/>
    <mergeCell ref="F12:H12"/>
    <mergeCell ref="F13:H13"/>
    <mergeCell ref="F15:H15"/>
    <mergeCell ref="F14:H14"/>
    <mergeCell ref="C11:H11"/>
    <mergeCell ref="F20:H20"/>
    <mergeCell ref="F21:H21"/>
    <mergeCell ref="F23:H23"/>
    <mergeCell ref="F22:H22"/>
    <mergeCell ref="F16:H16"/>
    <mergeCell ref="F17:H17"/>
    <mergeCell ref="F18:H18"/>
    <mergeCell ref="F19:H19"/>
    <mergeCell ref="C27:H27"/>
    <mergeCell ref="C66:H68"/>
    <mergeCell ref="F24:H24"/>
    <mergeCell ref="F25:H25"/>
    <mergeCell ref="F26:H26"/>
  </mergeCells>
  <conditionalFormatting sqref="G30:G33">
    <cfRule type="cellIs" dxfId="71" priority="81" operator="equal">
      <formula>$Z$7</formula>
    </cfRule>
    <cfRule type="cellIs" dxfId="70" priority="82" operator="equal">
      <formula>$AA$3</formula>
    </cfRule>
    <cfRule type="cellIs" dxfId="69" priority="83" operator="equal">
      <formula>$Z$3</formula>
    </cfRule>
    <cfRule type="cellIs" dxfId="68" priority="84" operator="equal">
      <formula>$X$3</formula>
    </cfRule>
  </conditionalFormatting>
  <conditionalFormatting sqref="G34">
    <cfRule type="cellIs" dxfId="67" priority="65" operator="equal">
      <formula>$Z$7</formula>
    </cfRule>
    <cfRule type="cellIs" dxfId="66" priority="66" operator="equal">
      <formula>$AA$3</formula>
    </cfRule>
    <cfRule type="cellIs" dxfId="65" priority="67" operator="equal">
      <formula>$Z$3</formula>
    </cfRule>
    <cfRule type="cellIs" dxfId="64" priority="68" operator="equal">
      <formula>$X$3</formula>
    </cfRule>
  </conditionalFormatting>
  <conditionalFormatting sqref="G35:G41">
    <cfRule type="cellIs" dxfId="63" priority="61" operator="equal">
      <formula>$Z$7</formula>
    </cfRule>
    <cfRule type="cellIs" dxfId="62" priority="62" operator="equal">
      <formula>$AA$3</formula>
    </cfRule>
    <cfRule type="cellIs" dxfId="61" priority="63" operator="equal">
      <formula>$Z$3</formula>
    </cfRule>
    <cfRule type="cellIs" dxfId="60" priority="64" operator="equal">
      <formula>$X$3</formula>
    </cfRule>
  </conditionalFormatting>
  <conditionalFormatting sqref="G42">
    <cfRule type="cellIs" dxfId="59" priority="57" operator="equal">
      <formula>$Z$7</formula>
    </cfRule>
    <cfRule type="cellIs" dxfId="58" priority="58" operator="equal">
      <formula>$AA$3</formula>
    </cfRule>
    <cfRule type="cellIs" dxfId="57" priority="59" operator="equal">
      <formula>$Z$3</formula>
    </cfRule>
    <cfRule type="cellIs" dxfId="56" priority="60" operator="equal">
      <formula>$X$3</formula>
    </cfRule>
  </conditionalFormatting>
  <conditionalFormatting sqref="G43">
    <cfRule type="cellIs" dxfId="55" priority="53" operator="equal">
      <formula>$Z$7</formula>
    </cfRule>
    <cfRule type="cellIs" dxfId="54" priority="54" operator="equal">
      <formula>$AA$3</formula>
    </cfRule>
    <cfRule type="cellIs" dxfId="53" priority="55" operator="equal">
      <formula>$Z$3</formula>
    </cfRule>
    <cfRule type="cellIs" dxfId="52" priority="56" operator="equal">
      <formula>$X$3</formula>
    </cfRule>
  </conditionalFormatting>
  <conditionalFormatting sqref="G44">
    <cfRule type="cellIs" dxfId="51" priority="49" operator="equal">
      <formula>$Z$7</formula>
    </cfRule>
    <cfRule type="cellIs" dxfId="50" priority="50" operator="equal">
      <formula>$AA$3</formula>
    </cfRule>
    <cfRule type="cellIs" dxfId="49" priority="51" operator="equal">
      <formula>$Z$3</formula>
    </cfRule>
    <cfRule type="cellIs" dxfId="48" priority="52" operator="equal">
      <formula>$X$3</formula>
    </cfRule>
  </conditionalFormatting>
  <conditionalFormatting sqref="G45">
    <cfRule type="cellIs" dxfId="47" priority="45" operator="equal">
      <formula>$Z$7</formula>
    </cfRule>
    <cfRule type="cellIs" dxfId="46" priority="46" operator="equal">
      <formula>$AA$3</formula>
    </cfRule>
    <cfRule type="cellIs" dxfId="45" priority="47" operator="equal">
      <formula>$Z$3</formula>
    </cfRule>
    <cfRule type="cellIs" dxfId="44" priority="48" operator="equal">
      <formula>$X$3</formula>
    </cfRule>
  </conditionalFormatting>
  <conditionalFormatting sqref="G46">
    <cfRule type="cellIs" dxfId="43" priority="41" operator="equal">
      <formula>$Z$7</formula>
    </cfRule>
    <cfRule type="cellIs" dxfId="42" priority="42" operator="equal">
      <formula>$AA$3</formula>
    </cfRule>
    <cfRule type="cellIs" dxfId="41" priority="43" operator="equal">
      <formula>$Z$3</formula>
    </cfRule>
    <cfRule type="cellIs" dxfId="40" priority="44" operator="equal">
      <formula>$X$3</formula>
    </cfRule>
  </conditionalFormatting>
  <conditionalFormatting sqref="G47">
    <cfRule type="cellIs" dxfId="39" priority="37" operator="equal">
      <formula>$Z$7</formula>
    </cfRule>
    <cfRule type="cellIs" dxfId="38" priority="38" operator="equal">
      <formula>$AA$3</formula>
    </cfRule>
    <cfRule type="cellIs" dxfId="37" priority="39" operator="equal">
      <formula>$Z$3</formula>
    </cfRule>
    <cfRule type="cellIs" dxfId="36" priority="40" operator="equal">
      <formula>$X$3</formula>
    </cfRule>
  </conditionalFormatting>
  <conditionalFormatting sqref="G48">
    <cfRule type="cellIs" dxfId="35" priority="33" operator="equal">
      <formula>$Z$7</formula>
    </cfRule>
    <cfRule type="cellIs" dxfId="34" priority="34" operator="equal">
      <formula>$AA$3</formula>
    </cfRule>
    <cfRule type="cellIs" dxfId="33" priority="35" operator="equal">
      <formula>$Z$3</formula>
    </cfRule>
    <cfRule type="cellIs" dxfId="32" priority="36" operator="equal">
      <formula>$X$3</formula>
    </cfRule>
  </conditionalFormatting>
  <conditionalFormatting sqref="G49">
    <cfRule type="cellIs" dxfId="31" priority="29" operator="equal">
      <formula>$Z$7</formula>
    </cfRule>
    <cfRule type="cellIs" dxfId="30" priority="30" operator="equal">
      <formula>$AA$3</formula>
    </cfRule>
    <cfRule type="cellIs" dxfId="29" priority="31" operator="equal">
      <formula>$Z$3</formula>
    </cfRule>
    <cfRule type="cellIs" dxfId="28" priority="32" operator="equal">
      <formula>$X$3</formula>
    </cfRule>
  </conditionalFormatting>
  <conditionalFormatting sqref="G50">
    <cfRule type="cellIs" dxfId="27" priority="25" operator="equal">
      <formula>$Z$7</formula>
    </cfRule>
    <cfRule type="cellIs" dxfId="26" priority="26" operator="equal">
      <formula>$AA$3</formula>
    </cfRule>
    <cfRule type="cellIs" dxfId="25" priority="27" operator="equal">
      <formula>$Z$3</formula>
    </cfRule>
    <cfRule type="cellIs" dxfId="24" priority="28" operator="equal">
      <formula>$X$3</formula>
    </cfRule>
  </conditionalFormatting>
  <conditionalFormatting sqref="G51">
    <cfRule type="cellIs" dxfId="23" priority="21" operator="equal">
      <formula>$Z$7</formula>
    </cfRule>
    <cfRule type="cellIs" dxfId="22" priority="22" operator="equal">
      <formula>$AA$3</formula>
    </cfRule>
    <cfRule type="cellIs" dxfId="21" priority="23" operator="equal">
      <formula>$Z$3</formula>
    </cfRule>
    <cfRule type="cellIs" dxfId="20" priority="24" operator="equal">
      <formula>$X$3</formula>
    </cfRule>
  </conditionalFormatting>
  <conditionalFormatting sqref="G52">
    <cfRule type="cellIs" dxfId="19" priority="17" operator="equal">
      <formula>$Z$7</formula>
    </cfRule>
    <cfRule type="cellIs" dxfId="18" priority="18" operator="equal">
      <formula>$AA$3</formula>
    </cfRule>
    <cfRule type="cellIs" dxfId="17" priority="19" operator="equal">
      <formula>$Z$3</formula>
    </cfRule>
    <cfRule type="cellIs" dxfId="16" priority="20" operator="equal">
      <formula>$X$3</formula>
    </cfRule>
  </conditionalFormatting>
  <conditionalFormatting sqref="G53">
    <cfRule type="cellIs" dxfId="15" priority="13" operator="equal">
      <formula>$Z$7</formula>
    </cfRule>
    <cfRule type="cellIs" dxfId="14" priority="14" operator="equal">
      <formula>$AA$3</formula>
    </cfRule>
    <cfRule type="cellIs" dxfId="13" priority="15" operator="equal">
      <formula>$Z$3</formula>
    </cfRule>
    <cfRule type="cellIs" dxfId="12" priority="16" operator="equal">
      <formula>$X$3</formula>
    </cfRule>
  </conditionalFormatting>
  <conditionalFormatting sqref="G54">
    <cfRule type="cellIs" dxfId="11" priority="9" operator="equal">
      <formula>$Z$7</formula>
    </cfRule>
    <cfRule type="cellIs" dxfId="10" priority="10" operator="equal">
      <formula>$AA$3</formula>
    </cfRule>
    <cfRule type="cellIs" dxfId="9" priority="11" operator="equal">
      <formula>$Z$3</formula>
    </cfRule>
    <cfRule type="cellIs" dxfId="8" priority="12" operator="equal">
      <formula>$X$3</formula>
    </cfRule>
  </conditionalFormatting>
  <conditionalFormatting sqref="G55">
    <cfRule type="cellIs" dxfId="7" priority="5" operator="equal">
      <formula>$Z$7</formula>
    </cfRule>
    <cfRule type="cellIs" dxfId="6" priority="6" operator="equal">
      <formula>$AA$3</formula>
    </cfRule>
    <cfRule type="cellIs" dxfId="5" priority="7" operator="equal">
      <formula>$Z$3</formula>
    </cfRule>
    <cfRule type="cellIs" dxfId="4" priority="8" operator="equal">
      <formula>$X$3</formula>
    </cfRule>
  </conditionalFormatting>
  <conditionalFormatting sqref="G56:G63">
    <cfRule type="cellIs" dxfId="3" priority="1" operator="equal">
      <formula>$Z$7</formula>
    </cfRule>
    <cfRule type="cellIs" dxfId="2" priority="2" operator="equal">
      <formula>$AA$3</formula>
    </cfRule>
    <cfRule type="cellIs" dxfId="1" priority="3" operator="equal">
      <formula>$Z$3</formula>
    </cfRule>
    <cfRule type="cellIs" dxfId="0" priority="4" operator="equal">
      <formula>$X$3</formula>
    </cfRule>
  </conditionalFormatting>
  <dataValidations count="6">
    <dataValidation type="list" allowBlank="1" showInputMessage="1" showErrorMessage="1" sqref="H65552 WVM983056:WVO983056 WLQ983056:WLS983056 WBU983056:WBW983056 VRY983056:VSA983056 VIC983056:VIE983056 UYG983056:UYI983056 UOK983056:UOM983056 UEO983056:UEQ983056 TUS983056:TUU983056 TKW983056:TKY983056 TBA983056:TBC983056 SRE983056:SRG983056 SHI983056:SHK983056 RXM983056:RXO983056 RNQ983056:RNS983056 RDU983056:RDW983056 QTY983056:QUA983056 QKC983056:QKE983056 QAG983056:QAI983056 PQK983056:PQM983056 PGO983056:PGQ983056 OWS983056:OWU983056 OMW983056:OMY983056 ODA983056:ODC983056 NTE983056:NTG983056 NJI983056:NJK983056 MZM983056:MZO983056 MPQ983056:MPS983056 MFU983056:MFW983056 LVY983056:LWA983056 LMC983056:LME983056 LCG983056:LCI983056 KSK983056:KSM983056 KIO983056:KIQ983056 JYS983056:JYU983056 JOW983056:JOY983056 JFA983056:JFC983056 IVE983056:IVG983056 ILI983056:ILK983056 IBM983056:IBO983056 HRQ983056:HRS983056 HHU983056:HHW983056 GXY983056:GYA983056 GOC983056:GOE983056 GEG983056:GEI983056 FUK983056:FUM983056 FKO983056:FKQ983056 FAS983056:FAU983056 EQW983056:EQY983056 EHA983056:EHC983056 DXE983056:DXG983056 DNI983056:DNK983056 DDM983056:DDO983056 CTQ983056:CTS983056 CJU983056:CJW983056 BZY983056:CAA983056 BQC983056:BQE983056 BGG983056:BGI983056 AWK983056:AWM983056 AMO983056:AMQ983056 ACS983056:ACU983056 SW983056:SY983056 JA983056:JC983056 H983056 WVM917520:WVO917520 WLQ917520:WLS917520 WBU917520:WBW917520 VRY917520:VSA917520 VIC917520:VIE917520 UYG917520:UYI917520 UOK917520:UOM917520 UEO917520:UEQ917520 TUS917520:TUU917520 TKW917520:TKY917520 TBA917520:TBC917520 SRE917520:SRG917520 SHI917520:SHK917520 RXM917520:RXO917520 RNQ917520:RNS917520 RDU917520:RDW917520 QTY917520:QUA917520 QKC917520:QKE917520 QAG917520:QAI917520 PQK917520:PQM917520 PGO917520:PGQ917520 OWS917520:OWU917520 OMW917520:OMY917520 ODA917520:ODC917520 NTE917520:NTG917520 NJI917520:NJK917520 MZM917520:MZO917520 MPQ917520:MPS917520 MFU917520:MFW917520 LVY917520:LWA917520 LMC917520:LME917520 LCG917520:LCI917520 KSK917520:KSM917520 KIO917520:KIQ917520 JYS917520:JYU917520 JOW917520:JOY917520 JFA917520:JFC917520 IVE917520:IVG917520 ILI917520:ILK917520 IBM917520:IBO917520 HRQ917520:HRS917520 HHU917520:HHW917520 GXY917520:GYA917520 GOC917520:GOE917520 GEG917520:GEI917520 FUK917520:FUM917520 FKO917520:FKQ917520 FAS917520:FAU917520 EQW917520:EQY917520 EHA917520:EHC917520 DXE917520:DXG917520 DNI917520:DNK917520 DDM917520:DDO917520 CTQ917520:CTS917520 CJU917520:CJW917520 BZY917520:CAA917520 BQC917520:BQE917520 BGG917520:BGI917520 AWK917520:AWM917520 AMO917520:AMQ917520 ACS917520:ACU917520 SW917520:SY917520 JA917520:JC917520 H917520 WVM851984:WVO851984 WLQ851984:WLS851984 WBU851984:WBW851984 VRY851984:VSA851984 VIC851984:VIE851984 UYG851984:UYI851984 UOK851984:UOM851984 UEO851984:UEQ851984 TUS851984:TUU851984 TKW851984:TKY851984 TBA851984:TBC851984 SRE851984:SRG851984 SHI851984:SHK851984 RXM851984:RXO851984 RNQ851984:RNS851984 RDU851984:RDW851984 QTY851984:QUA851984 QKC851984:QKE851984 QAG851984:QAI851984 PQK851984:PQM851984 PGO851984:PGQ851984 OWS851984:OWU851984 OMW851984:OMY851984 ODA851984:ODC851984 NTE851984:NTG851984 NJI851984:NJK851984 MZM851984:MZO851984 MPQ851984:MPS851984 MFU851984:MFW851984 LVY851984:LWA851984 LMC851984:LME851984 LCG851984:LCI851984 KSK851984:KSM851984 KIO851984:KIQ851984 JYS851984:JYU851984 JOW851984:JOY851984 JFA851984:JFC851984 IVE851984:IVG851984 ILI851984:ILK851984 IBM851984:IBO851984 HRQ851984:HRS851984 HHU851984:HHW851984 GXY851984:GYA851984 GOC851984:GOE851984 GEG851984:GEI851984 FUK851984:FUM851984 FKO851984:FKQ851984 FAS851984:FAU851984 EQW851984:EQY851984 EHA851984:EHC851984 DXE851984:DXG851984 DNI851984:DNK851984 DDM851984:DDO851984 CTQ851984:CTS851984 CJU851984:CJW851984 BZY851984:CAA851984 BQC851984:BQE851984 BGG851984:BGI851984 AWK851984:AWM851984 AMO851984:AMQ851984 ACS851984:ACU851984 SW851984:SY851984 JA851984:JC851984 H851984 WVM786448:WVO786448 WLQ786448:WLS786448 WBU786448:WBW786448 VRY786448:VSA786448 VIC786448:VIE786448 UYG786448:UYI786448 UOK786448:UOM786448 UEO786448:UEQ786448 TUS786448:TUU786448 TKW786448:TKY786448 TBA786448:TBC786448 SRE786448:SRG786448 SHI786448:SHK786448 RXM786448:RXO786448 RNQ786448:RNS786448 RDU786448:RDW786448 QTY786448:QUA786448 QKC786448:QKE786448 QAG786448:QAI786448 PQK786448:PQM786448 PGO786448:PGQ786448 OWS786448:OWU786448 OMW786448:OMY786448 ODA786448:ODC786448 NTE786448:NTG786448 NJI786448:NJK786448 MZM786448:MZO786448 MPQ786448:MPS786448 MFU786448:MFW786448 LVY786448:LWA786448 LMC786448:LME786448 LCG786448:LCI786448 KSK786448:KSM786448 KIO786448:KIQ786448 JYS786448:JYU786448 JOW786448:JOY786448 JFA786448:JFC786448 IVE786448:IVG786448 ILI786448:ILK786448 IBM786448:IBO786448 HRQ786448:HRS786448 HHU786448:HHW786448 GXY786448:GYA786448 GOC786448:GOE786448 GEG786448:GEI786448 FUK786448:FUM786448 FKO786448:FKQ786448 FAS786448:FAU786448 EQW786448:EQY786448 EHA786448:EHC786448 DXE786448:DXG786448 DNI786448:DNK786448 DDM786448:DDO786448 CTQ786448:CTS786448 CJU786448:CJW786448 BZY786448:CAA786448 BQC786448:BQE786448 BGG786448:BGI786448 AWK786448:AWM786448 AMO786448:AMQ786448 ACS786448:ACU786448 SW786448:SY786448 JA786448:JC786448 H786448 WVM720912:WVO720912 WLQ720912:WLS720912 WBU720912:WBW720912 VRY720912:VSA720912 VIC720912:VIE720912 UYG720912:UYI720912 UOK720912:UOM720912 UEO720912:UEQ720912 TUS720912:TUU720912 TKW720912:TKY720912 TBA720912:TBC720912 SRE720912:SRG720912 SHI720912:SHK720912 RXM720912:RXO720912 RNQ720912:RNS720912 RDU720912:RDW720912 QTY720912:QUA720912 QKC720912:QKE720912 QAG720912:QAI720912 PQK720912:PQM720912 PGO720912:PGQ720912 OWS720912:OWU720912 OMW720912:OMY720912 ODA720912:ODC720912 NTE720912:NTG720912 NJI720912:NJK720912 MZM720912:MZO720912 MPQ720912:MPS720912 MFU720912:MFW720912 LVY720912:LWA720912 LMC720912:LME720912 LCG720912:LCI720912 KSK720912:KSM720912 KIO720912:KIQ720912 JYS720912:JYU720912 JOW720912:JOY720912 JFA720912:JFC720912 IVE720912:IVG720912 ILI720912:ILK720912 IBM720912:IBO720912 HRQ720912:HRS720912 HHU720912:HHW720912 GXY720912:GYA720912 GOC720912:GOE720912 GEG720912:GEI720912 FUK720912:FUM720912 FKO720912:FKQ720912 FAS720912:FAU720912 EQW720912:EQY720912 EHA720912:EHC720912 DXE720912:DXG720912 DNI720912:DNK720912 DDM720912:DDO720912 CTQ720912:CTS720912 CJU720912:CJW720912 BZY720912:CAA720912 BQC720912:BQE720912 BGG720912:BGI720912 AWK720912:AWM720912 AMO720912:AMQ720912 ACS720912:ACU720912 SW720912:SY720912 JA720912:JC720912 H720912 WVM655376:WVO655376 WLQ655376:WLS655376 WBU655376:WBW655376 VRY655376:VSA655376 VIC655376:VIE655376 UYG655376:UYI655376 UOK655376:UOM655376 UEO655376:UEQ655376 TUS655376:TUU655376 TKW655376:TKY655376 TBA655376:TBC655376 SRE655376:SRG655376 SHI655376:SHK655376 RXM655376:RXO655376 RNQ655376:RNS655376 RDU655376:RDW655376 QTY655376:QUA655376 QKC655376:QKE655376 QAG655376:QAI655376 PQK655376:PQM655376 PGO655376:PGQ655376 OWS655376:OWU655376 OMW655376:OMY655376 ODA655376:ODC655376 NTE655376:NTG655376 NJI655376:NJK655376 MZM655376:MZO655376 MPQ655376:MPS655376 MFU655376:MFW655376 LVY655376:LWA655376 LMC655376:LME655376 LCG655376:LCI655376 KSK655376:KSM655376 KIO655376:KIQ655376 JYS655376:JYU655376 JOW655376:JOY655376 JFA655376:JFC655376 IVE655376:IVG655376 ILI655376:ILK655376 IBM655376:IBO655376 HRQ655376:HRS655376 HHU655376:HHW655376 GXY655376:GYA655376 GOC655376:GOE655376 GEG655376:GEI655376 FUK655376:FUM655376 FKO655376:FKQ655376 FAS655376:FAU655376 EQW655376:EQY655376 EHA655376:EHC655376 DXE655376:DXG655376 DNI655376:DNK655376 DDM655376:DDO655376 CTQ655376:CTS655376 CJU655376:CJW655376 BZY655376:CAA655376 BQC655376:BQE655376 BGG655376:BGI655376 AWK655376:AWM655376 AMO655376:AMQ655376 ACS655376:ACU655376 SW655376:SY655376 JA655376:JC655376 H655376 WVM589840:WVO589840 WLQ589840:WLS589840 WBU589840:WBW589840 VRY589840:VSA589840 VIC589840:VIE589840 UYG589840:UYI589840 UOK589840:UOM589840 UEO589840:UEQ589840 TUS589840:TUU589840 TKW589840:TKY589840 TBA589840:TBC589840 SRE589840:SRG589840 SHI589840:SHK589840 RXM589840:RXO589840 RNQ589840:RNS589840 RDU589840:RDW589840 QTY589840:QUA589840 QKC589840:QKE589840 QAG589840:QAI589840 PQK589840:PQM589840 PGO589840:PGQ589840 OWS589840:OWU589840 OMW589840:OMY589840 ODA589840:ODC589840 NTE589840:NTG589840 NJI589840:NJK589840 MZM589840:MZO589840 MPQ589840:MPS589840 MFU589840:MFW589840 LVY589840:LWA589840 LMC589840:LME589840 LCG589840:LCI589840 KSK589840:KSM589840 KIO589840:KIQ589840 JYS589840:JYU589840 JOW589840:JOY589840 JFA589840:JFC589840 IVE589840:IVG589840 ILI589840:ILK589840 IBM589840:IBO589840 HRQ589840:HRS589840 HHU589840:HHW589840 GXY589840:GYA589840 GOC589840:GOE589840 GEG589840:GEI589840 FUK589840:FUM589840 FKO589840:FKQ589840 FAS589840:FAU589840 EQW589840:EQY589840 EHA589840:EHC589840 DXE589840:DXG589840 DNI589840:DNK589840 DDM589840:DDO589840 CTQ589840:CTS589840 CJU589840:CJW589840 BZY589840:CAA589840 BQC589840:BQE589840 BGG589840:BGI589840 AWK589840:AWM589840 AMO589840:AMQ589840 ACS589840:ACU589840 SW589840:SY589840 JA589840:JC589840 H589840 WVM524304:WVO524304 WLQ524304:WLS524304 WBU524304:WBW524304 VRY524304:VSA524304 VIC524304:VIE524304 UYG524304:UYI524304 UOK524304:UOM524304 UEO524304:UEQ524304 TUS524304:TUU524304 TKW524304:TKY524304 TBA524304:TBC524304 SRE524304:SRG524304 SHI524304:SHK524304 RXM524304:RXO524304 RNQ524304:RNS524304 RDU524304:RDW524304 QTY524304:QUA524304 QKC524304:QKE524304 QAG524304:QAI524304 PQK524304:PQM524304 PGO524304:PGQ524304 OWS524304:OWU524304 OMW524304:OMY524304 ODA524304:ODC524304 NTE524304:NTG524304 NJI524304:NJK524304 MZM524304:MZO524304 MPQ524304:MPS524304 MFU524304:MFW524304 LVY524304:LWA524304 LMC524304:LME524304 LCG524304:LCI524304 KSK524304:KSM524304 KIO524304:KIQ524304 JYS524304:JYU524304 JOW524304:JOY524304 JFA524304:JFC524304 IVE524304:IVG524304 ILI524304:ILK524304 IBM524304:IBO524304 HRQ524304:HRS524304 HHU524304:HHW524304 GXY524304:GYA524304 GOC524304:GOE524304 GEG524304:GEI524304 FUK524304:FUM524304 FKO524304:FKQ524304 FAS524304:FAU524304 EQW524304:EQY524304 EHA524304:EHC524304 DXE524304:DXG524304 DNI524304:DNK524304 DDM524304:DDO524304 CTQ524304:CTS524304 CJU524304:CJW524304 BZY524304:CAA524304 BQC524304:BQE524304 BGG524304:BGI524304 AWK524304:AWM524304 AMO524304:AMQ524304 ACS524304:ACU524304 SW524304:SY524304 JA524304:JC524304 H524304 WVM458768:WVO458768 WLQ458768:WLS458768 WBU458768:WBW458768 VRY458768:VSA458768 VIC458768:VIE458768 UYG458768:UYI458768 UOK458768:UOM458768 UEO458768:UEQ458768 TUS458768:TUU458768 TKW458768:TKY458768 TBA458768:TBC458768 SRE458768:SRG458768 SHI458768:SHK458768 RXM458768:RXO458768 RNQ458768:RNS458768 RDU458768:RDW458768 QTY458768:QUA458768 QKC458768:QKE458768 QAG458768:QAI458768 PQK458768:PQM458768 PGO458768:PGQ458768 OWS458768:OWU458768 OMW458768:OMY458768 ODA458768:ODC458768 NTE458768:NTG458768 NJI458768:NJK458768 MZM458768:MZO458768 MPQ458768:MPS458768 MFU458768:MFW458768 LVY458768:LWA458768 LMC458768:LME458768 LCG458768:LCI458768 KSK458768:KSM458768 KIO458768:KIQ458768 JYS458768:JYU458768 JOW458768:JOY458768 JFA458768:JFC458768 IVE458768:IVG458768 ILI458768:ILK458768 IBM458768:IBO458768 HRQ458768:HRS458768 HHU458768:HHW458768 GXY458768:GYA458768 GOC458768:GOE458768 GEG458768:GEI458768 FUK458768:FUM458768 FKO458768:FKQ458768 FAS458768:FAU458768 EQW458768:EQY458768 EHA458768:EHC458768 DXE458768:DXG458768 DNI458768:DNK458768 DDM458768:DDO458768 CTQ458768:CTS458768 CJU458768:CJW458768 BZY458768:CAA458768 BQC458768:BQE458768 BGG458768:BGI458768 AWK458768:AWM458768 AMO458768:AMQ458768 ACS458768:ACU458768 SW458768:SY458768 JA458768:JC458768 H458768 WVM393232:WVO393232 WLQ393232:WLS393232 WBU393232:WBW393232 VRY393232:VSA393232 VIC393232:VIE393232 UYG393232:UYI393232 UOK393232:UOM393232 UEO393232:UEQ393232 TUS393232:TUU393232 TKW393232:TKY393232 TBA393232:TBC393232 SRE393232:SRG393232 SHI393232:SHK393232 RXM393232:RXO393232 RNQ393232:RNS393232 RDU393232:RDW393232 QTY393232:QUA393232 QKC393232:QKE393232 QAG393232:QAI393232 PQK393232:PQM393232 PGO393232:PGQ393232 OWS393232:OWU393232 OMW393232:OMY393232 ODA393232:ODC393232 NTE393232:NTG393232 NJI393232:NJK393232 MZM393232:MZO393232 MPQ393232:MPS393232 MFU393232:MFW393232 LVY393232:LWA393232 LMC393232:LME393232 LCG393232:LCI393232 KSK393232:KSM393232 KIO393232:KIQ393232 JYS393232:JYU393232 JOW393232:JOY393232 JFA393232:JFC393232 IVE393232:IVG393232 ILI393232:ILK393232 IBM393232:IBO393232 HRQ393232:HRS393232 HHU393232:HHW393232 GXY393232:GYA393232 GOC393232:GOE393232 GEG393232:GEI393232 FUK393232:FUM393232 FKO393232:FKQ393232 FAS393232:FAU393232 EQW393232:EQY393232 EHA393232:EHC393232 DXE393232:DXG393232 DNI393232:DNK393232 DDM393232:DDO393232 CTQ393232:CTS393232 CJU393232:CJW393232 BZY393232:CAA393232 BQC393232:BQE393232 BGG393232:BGI393232 AWK393232:AWM393232 AMO393232:AMQ393232 ACS393232:ACU393232 SW393232:SY393232 JA393232:JC393232 H393232 WVM327696:WVO327696 WLQ327696:WLS327696 WBU327696:WBW327696 VRY327696:VSA327696 VIC327696:VIE327696 UYG327696:UYI327696 UOK327696:UOM327696 UEO327696:UEQ327696 TUS327696:TUU327696 TKW327696:TKY327696 TBA327696:TBC327696 SRE327696:SRG327696 SHI327696:SHK327696 RXM327696:RXO327696 RNQ327696:RNS327696 RDU327696:RDW327696 QTY327696:QUA327696 QKC327696:QKE327696 QAG327696:QAI327696 PQK327696:PQM327696 PGO327696:PGQ327696 OWS327696:OWU327696 OMW327696:OMY327696 ODA327696:ODC327696 NTE327696:NTG327696 NJI327696:NJK327696 MZM327696:MZO327696 MPQ327696:MPS327696 MFU327696:MFW327696 LVY327696:LWA327696 LMC327696:LME327696 LCG327696:LCI327696 KSK327696:KSM327696 KIO327696:KIQ327696 JYS327696:JYU327696 JOW327696:JOY327696 JFA327696:JFC327696 IVE327696:IVG327696 ILI327696:ILK327696 IBM327696:IBO327696 HRQ327696:HRS327696 HHU327696:HHW327696 GXY327696:GYA327696 GOC327696:GOE327696 GEG327696:GEI327696 FUK327696:FUM327696 FKO327696:FKQ327696 FAS327696:FAU327696 EQW327696:EQY327696 EHA327696:EHC327696 DXE327696:DXG327696 DNI327696:DNK327696 DDM327696:DDO327696 CTQ327696:CTS327696 CJU327696:CJW327696 BZY327696:CAA327696 BQC327696:BQE327696 BGG327696:BGI327696 AWK327696:AWM327696 AMO327696:AMQ327696 ACS327696:ACU327696 SW327696:SY327696 JA327696:JC327696 H327696 WVM262160:WVO262160 WLQ262160:WLS262160 WBU262160:WBW262160 VRY262160:VSA262160 VIC262160:VIE262160 UYG262160:UYI262160 UOK262160:UOM262160 UEO262160:UEQ262160 TUS262160:TUU262160 TKW262160:TKY262160 TBA262160:TBC262160 SRE262160:SRG262160 SHI262160:SHK262160 RXM262160:RXO262160 RNQ262160:RNS262160 RDU262160:RDW262160 QTY262160:QUA262160 QKC262160:QKE262160 QAG262160:QAI262160 PQK262160:PQM262160 PGO262160:PGQ262160 OWS262160:OWU262160 OMW262160:OMY262160 ODA262160:ODC262160 NTE262160:NTG262160 NJI262160:NJK262160 MZM262160:MZO262160 MPQ262160:MPS262160 MFU262160:MFW262160 LVY262160:LWA262160 LMC262160:LME262160 LCG262160:LCI262160 KSK262160:KSM262160 KIO262160:KIQ262160 JYS262160:JYU262160 JOW262160:JOY262160 JFA262160:JFC262160 IVE262160:IVG262160 ILI262160:ILK262160 IBM262160:IBO262160 HRQ262160:HRS262160 HHU262160:HHW262160 GXY262160:GYA262160 GOC262160:GOE262160 GEG262160:GEI262160 FUK262160:FUM262160 FKO262160:FKQ262160 FAS262160:FAU262160 EQW262160:EQY262160 EHA262160:EHC262160 DXE262160:DXG262160 DNI262160:DNK262160 DDM262160:DDO262160 CTQ262160:CTS262160 CJU262160:CJW262160 BZY262160:CAA262160 BQC262160:BQE262160 BGG262160:BGI262160 AWK262160:AWM262160 AMO262160:AMQ262160 ACS262160:ACU262160 SW262160:SY262160 JA262160:JC262160 H262160 WVM196624:WVO196624 WLQ196624:WLS196624 WBU196624:WBW196624 VRY196624:VSA196624 VIC196624:VIE196624 UYG196624:UYI196624 UOK196624:UOM196624 UEO196624:UEQ196624 TUS196624:TUU196624 TKW196624:TKY196624 TBA196624:TBC196624 SRE196624:SRG196624 SHI196624:SHK196624 RXM196624:RXO196624 RNQ196624:RNS196624 RDU196624:RDW196624 QTY196624:QUA196624 QKC196624:QKE196624 QAG196624:QAI196624 PQK196624:PQM196624 PGO196624:PGQ196624 OWS196624:OWU196624 OMW196624:OMY196624 ODA196624:ODC196624 NTE196624:NTG196624 NJI196624:NJK196624 MZM196624:MZO196624 MPQ196624:MPS196624 MFU196624:MFW196624 LVY196624:LWA196624 LMC196624:LME196624 LCG196624:LCI196624 KSK196624:KSM196624 KIO196624:KIQ196624 JYS196624:JYU196624 JOW196624:JOY196624 JFA196624:JFC196624 IVE196624:IVG196624 ILI196624:ILK196624 IBM196624:IBO196624 HRQ196624:HRS196624 HHU196624:HHW196624 GXY196624:GYA196624 GOC196624:GOE196624 GEG196624:GEI196624 FUK196624:FUM196624 FKO196624:FKQ196624 FAS196624:FAU196624 EQW196624:EQY196624 EHA196624:EHC196624 DXE196624:DXG196624 DNI196624:DNK196624 DDM196624:DDO196624 CTQ196624:CTS196624 CJU196624:CJW196624 BZY196624:CAA196624 BQC196624:BQE196624 BGG196624:BGI196624 AWK196624:AWM196624 AMO196624:AMQ196624 ACS196624:ACU196624 SW196624:SY196624 JA196624:JC196624 H196624 WVM131088:WVO131088 WLQ131088:WLS131088 WBU131088:WBW131088 VRY131088:VSA131088 VIC131088:VIE131088 UYG131088:UYI131088 UOK131088:UOM131088 UEO131088:UEQ131088 TUS131088:TUU131088 TKW131088:TKY131088 TBA131088:TBC131088 SRE131088:SRG131088 SHI131088:SHK131088 RXM131088:RXO131088 RNQ131088:RNS131088 RDU131088:RDW131088 QTY131088:QUA131088 QKC131088:QKE131088 QAG131088:QAI131088 PQK131088:PQM131088 PGO131088:PGQ131088 OWS131088:OWU131088 OMW131088:OMY131088 ODA131088:ODC131088 NTE131088:NTG131088 NJI131088:NJK131088 MZM131088:MZO131088 MPQ131088:MPS131088 MFU131088:MFW131088 LVY131088:LWA131088 LMC131088:LME131088 LCG131088:LCI131088 KSK131088:KSM131088 KIO131088:KIQ131088 JYS131088:JYU131088 JOW131088:JOY131088 JFA131088:JFC131088 IVE131088:IVG131088 ILI131088:ILK131088 IBM131088:IBO131088 HRQ131088:HRS131088 HHU131088:HHW131088 GXY131088:GYA131088 GOC131088:GOE131088 GEG131088:GEI131088 FUK131088:FUM131088 FKO131088:FKQ131088 FAS131088:FAU131088 EQW131088:EQY131088 EHA131088:EHC131088 DXE131088:DXG131088 DNI131088:DNK131088 DDM131088:DDO131088 CTQ131088:CTS131088 CJU131088:CJW131088 BZY131088:CAA131088 BQC131088:BQE131088 BGG131088:BGI131088 AWK131088:AWM131088 AMO131088:AMQ131088 ACS131088:ACU131088 SW131088:SY131088 JA131088:JC131088 H131088 WVM65552:WVO65552 WLQ65552:WLS65552 WBU65552:WBW65552 VRY65552:VSA65552 VIC65552:VIE65552 UYG65552:UYI65552 UOK65552:UOM65552 UEO65552:UEQ65552 TUS65552:TUU65552 TKW65552:TKY65552 TBA65552:TBC65552 SRE65552:SRG65552 SHI65552:SHK65552 RXM65552:RXO65552 RNQ65552:RNS65552 RDU65552:RDW65552 QTY65552:QUA65552 QKC65552:QKE65552 QAG65552:QAI65552 PQK65552:PQM65552 PGO65552:PGQ65552 OWS65552:OWU65552 OMW65552:OMY65552 ODA65552:ODC65552 NTE65552:NTG65552 NJI65552:NJK65552 MZM65552:MZO65552 MPQ65552:MPS65552 MFU65552:MFW65552 LVY65552:LWA65552 LMC65552:LME65552 LCG65552:LCI65552 KSK65552:KSM65552 KIO65552:KIQ65552 JYS65552:JYU65552 JOW65552:JOY65552 JFA65552:JFC65552 IVE65552:IVG65552 ILI65552:ILK65552 IBM65552:IBO65552 HRQ65552:HRS65552 HHU65552:HHW65552 GXY65552:GYA65552 GOC65552:GOE65552 GEG65552:GEI65552 FUK65552:FUM65552 FKO65552:FKQ65552 FAS65552:FAU65552 EQW65552:EQY65552 EHA65552:EHC65552 DXE65552:DXG65552 DNI65552:DNK65552 DDM65552:DDO65552 CTQ65552:CTS65552 CJU65552:CJW65552 BZY65552:CAA65552 BQC65552:BQE65552 BGG65552:BGI65552 AWK65552:AWM65552 AMO65552:AMQ65552 ACS65552:ACU65552 SW65552:SY65552 JA65552:JC65552">
      <formula1>INDIRECT(#REF!)</formula1>
    </dataValidation>
    <dataValidation type="list" allowBlank="1" showInputMessage="1" showErrorMessage="1" sqref="E65549 IW65549 SS65549 ACO65549 AMK65549 AWG65549 BGC65549 BPY65549 BZU65549 CJQ65549 CTM65549 DDI65549 DNE65549 DXA65549 EGW65549 EQS65549 FAO65549 FKK65549 FUG65549 GEC65549 GNY65549 GXU65549 HHQ65549 HRM65549 IBI65549 ILE65549 IVA65549 JEW65549 JOS65549 JYO65549 KIK65549 KSG65549 LCC65549 LLY65549 LVU65549 MFQ65549 MPM65549 MZI65549 NJE65549 NTA65549 OCW65549 OMS65549 OWO65549 PGK65549 PQG65549 QAC65549 QJY65549 QTU65549 RDQ65549 RNM65549 RXI65549 SHE65549 SRA65549 TAW65549 TKS65549 TUO65549 UEK65549 UOG65549 UYC65549 VHY65549 VRU65549 WBQ65549 WLM65549 WVI65549 E131085 IW131085 SS131085 ACO131085 AMK131085 AWG131085 BGC131085 BPY131085 BZU131085 CJQ131085 CTM131085 DDI131085 DNE131085 DXA131085 EGW131085 EQS131085 FAO131085 FKK131085 FUG131085 GEC131085 GNY131085 GXU131085 HHQ131085 HRM131085 IBI131085 ILE131085 IVA131085 JEW131085 JOS131085 JYO131085 KIK131085 KSG131085 LCC131085 LLY131085 LVU131085 MFQ131085 MPM131085 MZI131085 NJE131085 NTA131085 OCW131085 OMS131085 OWO131085 PGK131085 PQG131085 QAC131085 QJY131085 QTU131085 RDQ131085 RNM131085 RXI131085 SHE131085 SRA131085 TAW131085 TKS131085 TUO131085 UEK131085 UOG131085 UYC131085 VHY131085 VRU131085 WBQ131085 WLM131085 WVI131085 E196621 IW196621 SS196621 ACO196621 AMK196621 AWG196621 BGC196621 BPY196621 BZU196621 CJQ196621 CTM196621 DDI196621 DNE196621 DXA196621 EGW196621 EQS196621 FAO196621 FKK196621 FUG196621 GEC196621 GNY196621 GXU196621 HHQ196621 HRM196621 IBI196621 ILE196621 IVA196621 JEW196621 JOS196621 JYO196621 KIK196621 KSG196621 LCC196621 LLY196621 LVU196621 MFQ196621 MPM196621 MZI196621 NJE196621 NTA196621 OCW196621 OMS196621 OWO196621 PGK196621 PQG196621 QAC196621 QJY196621 QTU196621 RDQ196621 RNM196621 RXI196621 SHE196621 SRA196621 TAW196621 TKS196621 TUO196621 UEK196621 UOG196621 UYC196621 VHY196621 VRU196621 WBQ196621 WLM196621 WVI196621 E262157 IW262157 SS262157 ACO262157 AMK262157 AWG262157 BGC262157 BPY262157 BZU262157 CJQ262157 CTM262157 DDI262157 DNE262157 DXA262157 EGW262157 EQS262157 FAO262157 FKK262157 FUG262157 GEC262157 GNY262157 GXU262157 HHQ262157 HRM262157 IBI262157 ILE262157 IVA262157 JEW262157 JOS262157 JYO262157 KIK262157 KSG262157 LCC262157 LLY262157 LVU262157 MFQ262157 MPM262157 MZI262157 NJE262157 NTA262157 OCW262157 OMS262157 OWO262157 PGK262157 PQG262157 QAC262157 QJY262157 QTU262157 RDQ262157 RNM262157 RXI262157 SHE262157 SRA262157 TAW262157 TKS262157 TUO262157 UEK262157 UOG262157 UYC262157 VHY262157 VRU262157 WBQ262157 WLM262157 WVI262157 E327693 IW327693 SS327693 ACO327693 AMK327693 AWG327693 BGC327693 BPY327693 BZU327693 CJQ327693 CTM327693 DDI327693 DNE327693 DXA327693 EGW327693 EQS327693 FAO327693 FKK327693 FUG327693 GEC327693 GNY327693 GXU327693 HHQ327693 HRM327693 IBI327693 ILE327693 IVA327693 JEW327693 JOS327693 JYO327693 KIK327693 KSG327693 LCC327693 LLY327693 LVU327693 MFQ327693 MPM327693 MZI327693 NJE327693 NTA327693 OCW327693 OMS327693 OWO327693 PGK327693 PQG327693 QAC327693 QJY327693 QTU327693 RDQ327693 RNM327693 RXI327693 SHE327693 SRA327693 TAW327693 TKS327693 TUO327693 UEK327693 UOG327693 UYC327693 VHY327693 VRU327693 WBQ327693 WLM327693 WVI327693 E393229 IW393229 SS393229 ACO393229 AMK393229 AWG393229 BGC393229 BPY393229 BZU393229 CJQ393229 CTM393229 DDI393229 DNE393229 DXA393229 EGW393229 EQS393229 FAO393229 FKK393229 FUG393229 GEC393229 GNY393229 GXU393229 HHQ393229 HRM393229 IBI393229 ILE393229 IVA393229 JEW393229 JOS393229 JYO393229 KIK393229 KSG393229 LCC393229 LLY393229 LVU393229 MFQ393229 MPM393229 MZI393229 NJE393229 NTA393229 OCW393229 OMS393229 OWO393229 PGK393229 PQG393229 QAC393229 QJY393229 QTU393229 RDQ393229 RNM393229 RXI393229 SHE393229 SRA393229 TAW393229 TKS393229 TUO393229 UEK393229 UOG393229 UYC393229 VHY393229 VRU393229 WBQ393229 WLM393229 WVI393229 E458765 IW458765 SS458765 ACO458765 AMK458765 AWG458765 BGC458765 BPY458765 BZU458765 CJQ458765 CTM458765 DDI458765 DNE458765 DXA458765 EGW458765 EQS458765 FAO458765 FKK458765 FUG458765 GEC458765 GNY458765 GXU458765 HHQ458765 HRM458765 IBI458765 ILE458765 IVA458765 JEW458765 JOS458765 JYO458765 KIK458765 KSG458765 LCC458765 LLY458765 LVU458765 MFQ458765 MPM458765 MZI458765 NJE458765 NTA458765 OCW458765 OMS458765 OWO458765 PGK458765 PQG458765 QAC458765 QJY458765 QTU458765 RDQ458765 RNM458765 RXI458765 SHE458765 SRA458765 TAW458765 TKS458765 TUO458765 UEK458765 UOG458765 UYC458765 VHY458765 VRU458765 WBQ458765 WLM458765 WVI458765 E524301 IW524301 SS524301 ACO524301 AMK524301 AWG524301 BGC524301 BPY524301 BZU524301 CJQ524301 CTM524301 DDI524301 DNE524301 DXA524301 EGW524301 EQS524301 FAO524301 FKK524301 FUG524301 GEC524301 GNY524301 GXU524301 HHQ524301 HRM524301 IBI524301 ILE524301 IVA524301 JEW524301 JOS524301 JYO524301 KIK524301 KSG524301 LCC524301 LLY524301 LVU524301 MFQ524301 MPM524301 MZI524301 NJE524301 NTA524301 OCW524301 OMS524301 OWO524301 PGK524301 PQG524301 QAC524301 QJY524301 QTU524301 RDQ524301 RNM524301 RXI524301 SHE524301 SRA524301 TAW524301 TKS524301 TUO524301 UEK524301 UOG524301 UYC524301 VHY524301 VRU524301 WBQ524301 WLM524301 WVI524301 E589837 IW589837 SS589837 ACO589837 AMK589837 AWG589837 BGC589837 BPY589837 BZU589837 CJQ589837 CTM589837 DDI589837 DNE589837 DXA589837 EGW589837 EQS589837 FAO589837 FKK589837 FUG589837 GEC589837 GNY589837 GXU589837 HHQ589837 HRM589837 IBI589837 ILE589837 IVA589837 JEW589837 JOS589837 JYO589837 KIK589837 KSG589837 LCC589837 LLY589837 LVU589837 MFQ589837 MPM589837 MZI589837 NJE589837 NTA589837 OCW589837 OMS589837 OWO589837 PGK589837 PQG589837 QAC589837 QJY589837 QTU589837 RDQ589837 RNM589837 RXI589837 SHE589837 SRA589837 TAW589837 TKS589837 TUO589837 UEK589837 UOG589837 UYC589837 VHY589837 VRU589837 WBQ589837 WLM589837 WVI589837 E655373 IW655373 SS655373 ACO655373 AMK655373 AWG655373 BGC655373 BPY655373 BZU655373 CJQ655373 CTM655373 DDI655373 DNE655373 DXA655373 EGW655373 EQS655373 FAO655373 FKK655373 FUG655373 GEC655373 GNY655373 GXU655373 HHQ655373 HRM655373 IBI655373 ILE655373 IVA655373 JEW655373 JOS655373 JYO655373 KIK655373 KSG655373 LCC655373 LLY655373 LVU655373 MFQ655373 MPM655373 MZI655373 NJE655373 NTA655373 OCW655373 OMS655373 OWO655373 PGK655373 PQG655373 QAC655373 QJY655373 QTU655373 RDQ655373 RNM655373 RXI655373 SHE655373 SRA655373 TAW655373 TKS655373 TUO655373 UEK655373 UOG655373 UYC655373 VHY655373 VRU655373 WBQ655373 WLM655373 WVI655373 E720909 IW720909 SS720909 ACO720909 AMK720909 AWG720909 BGC720909 BPY720909 BZU720909 CJQ720909 CTM720909 DDI720909 DNE720909 DXA720909 EGW720909 EQS720909 FAO720909 FKK720909 FUG720909 GEC720909 GNY720909 GXU720909 HHQ720909 HRM720909 IBI720909 ILE720909 IVA720909 JEW720909 JOS720909 JYO720909 KIK720909 KSG720909 LCC720909 LLY720909 LVU720909 MFQ720909 MPM720909 MZI720909 NJE720909 NTA720909 OCW720909 OMS720909 OWO720909 PGK720909 PQG720909 QAC720909 QJY720909 QTU720909 RDQ720909 RNM720909 RXI720909 SHE720909 SRA720909 TAW720909 TKS720909 TUO720909 UEK720909 UOG720909 UYC720909 VHY720909 VRU720909 WBQ720909 WLM720909 WVI720909 E786445 IW786445 SS786445 ACO786445 AMK786445 AWG786445 BGC786445 BPY786445 BZU786445 CJQ786445 CTM786445 DDI786445 DNE786445 DXA786445 EGW786445 EQS786445 FAO786445 FKK786445 FUG786445 GEC786445 GNY786445 GXU786445 HHQ786445 HRM786445 IBI786445 ILE786445 IVA786445 JEW786445 JOS786445 JYO786445 KIK786445 KSG786445 LCC786445 LLY786445 LVU786445 MFQ786445 MPM786445 MZI786445 NJE786445 NTA786445 OCW786445 OMS786445 OWO786445 PGK786445 PQG786445 QAC786445 QJY786445 QTU786445 RDQ786445 RNM786445 RXI786445 SHE786445 SRA786445 TAW786445 TKS786445 TUO786445 UEK786445 UOG786445 UYC786445 VHY786445 VRU786445 WBQ786445 WLM786445 WVI786445 E851981 IW851981 SS851981 ACO851981 AMK851981 AWG851981 BGC851981 BPY851981 BZU851981 CJQ851981 CTM851981 DDI851981 DNE851981 DXA851981 EGW851981 EQS851981 FAO851981 FKK851981 FUG851981 GEC851981 GNY851981 GXU851981 HHQ851981 HRM851981 IBI851981 ILE851981 IVA851981 JEW851981 JOS851981 JYO851981 KIK851981 KSG851981 LCC851981 LLY851981 LVU851981 MFQ851981 MPM851981 MZI851981 NJE851981 NTA851981 OCW851981 OMS851981 OWO851981 PGK851981 PQG851981 QAC851981 QJY851981 QTU851981 RDQ851981 RNM851981 RXI851981 SHE851981 SRA851981 TAW851981 TKS851981 TUO851981 UEK851981 UOG851981 UYC851981 VHY851981 VRU851981 WBQ851981 WLM851981 WVI851981 E917517 IW917517 SS917517 ACO917517 AMK917517 AWG917517 BGC917517 BPY917517 BZU917517 CJQ917517 CTM917517 DDI917517 DNE917517 DXA917517 EGW917517 EQS917517 FAO917517 FKK917517 FUG917517 GEC917517 GNY917517 GXU917517 HHQ917517 HRM917517 IBI917517 ILE917517 IVA917517 JEW917517 JOS917517 JYO917517 KIK917517 KSG917517 LCC917517 LLY917517 LVU917517 MFQ917517 MPM917517 MZI917517 NJE917517 NTA917517 OCW917517 OMS917517 OWO917517 PGK917517 PQG917517 QAC917517 QJY917517 QTU917517 RDQ917517 RNM917517 RXI917517 SHE917517 SRA917517 TAW917517 TKS917517 TUO917517 UEK917517 UOG917517 UYC917517 VHY917517 VRU917517 WBQ917517 WLM917517 WVI917517 E983053 IW983053 SS983053 ACO983053 AMK983053 AWG983053 BGC983053 BPY983053 BZU983053 CJQ983053 CTM983053 DDI983053 DNE983053 DXA983053 EGW983053 EQS983053 FAO983053 FKK983053 FUG983053 GEC983053 GNY983053 GXU983053 HHQ983053 HRM983053 IBI983053 ILE983053 IVA983053 JEW983053 JOS983053 JYO983053 KIK983053 KSG983053 LCC983053 LLY983053 LVU983053 MFQ983053 MPM983053 MZI983053 NJE983053 NTA983053 OCW983053 OMS983053 OWO983053 PGK983053 PQG983053 QAC983053 QJY983053 QTU983053 RDQ983053 RNM983053 RXI983053 SHE983053 SRA983053 TAW983053 TKS983053 TUO983053 UEK983053 UOG983053 UYC983053 VHY983053 VRU983053 WBQ983053 WLM983053 WVI983053">
      <formula1>$I$3:$I$9</formula1>
    </dataValidation>
    <dataValidation type="list" allowBlank="1" showInputMessage="1" showErrorMessage="1" sqref="WVH983056 WLL983056 WBP983056 VRT983056 VHX983056 UYB983056 UOF983056 UEJ983056 TUN983056 TKR983056 TAV983056 SQZ983056 SHD983056 RXH983056 RNL983056 RDP983056 QTT983056 QJX983056 QAB983056 PQF983056 PGJ983056 OWN983056 OMR983056 OCV983056 NSZ983056 NJD983056 MZH983056 MPL983056 MFP983056 LVT983056 LLX983056 LCB983056 KSF983056 KIJ983056 JYN983056 JOR983056 JEV983056 IUZ983056 ILD983056 IBH983056 HRL983056 HHP983056 GXT983056 GNX983056 GEB983056 FUF983056 FKJ983056 FAN983056 EQR983056 EGV983056 DWZ983056 DND983056 DDH983056 CTL983056 CJP983056 BZT983056 BPX983056 BGB983056 AWF983056 AMJ983056 ACN983056 SR983056 IV983056 WVH917520 WLL917520 WBP917520 VRT917520 VHX917520 UYB917520 UOF917520 UEJ917520 TUN917520 TKR917520 TAV917520 SQZ917520 SHD917520 RXH917520 RNL917520 RDP917520 QTT917520 QJX917520 QAB917520 PQF917520 PGJ917520 OWN917520 OMR917520 OCV917520 NSZ917520 NJD917520 MZH917520 MPL917520 MFP917520 LVT917520 LLX917520 LCB917520 KSF917520 KIJ917520 JYN917520 JOR917520 JEV917520 IUZ917520 ILD917520 IBH917520 HRL917520 HHP917520 GXT917520 GNX917520 GEB917520 FUF917520 FKJ917520 FAN917520 EQR917520 EGV917520 DWZ917520 DND917520 DDH917520 CTL917520 CJP917520 BZT917520 BPX917520 BGB917520 AWF917520 AMJ917520 ACN917520 SR917520 IV917520 WVH851984 WLL851984 WBP851984 VRT851984 VHX851984 UYB851984 UOF851984 UEJ851984 TUN851984 TKR851984 TAV851984 SQZ851984 SHD851984 RXH851984 RNL851984 RDP851984 QTT851984 QJX851984 QAB851984 PQF851984 PGJ851984 OWN851984 OMR851984 OCV851984 NSZ851984 NJD851984 MZH851984 MPL851984 MFP851984 LVT851984 LLX851984 LCB851984 KSF851984 KIJ851984 JYN851984 JOR851984 JEV851984 IUZ851984 ILD851984 IBH851984 HRL851984 HHP851984 GXT851984 GNX851984 GEB851984 FUF851984 FKJ851984 FAN851984 EQR851984 EGV851984 DWZ851984 DND851984 DDH851984 CTL851984 CJP851984 BZT851984 BPX851984 BGB851984 AWF851984 AMJ851984 ACN851984 SR851984 IV851984 WVH786448 WLL786448 WBP786448 VRT786448 VHX786448 UYB786448 UOF786448 UEJ786448 TUN786448 TKR786448 TAV786448 SQZ786448 SHD786448 RXH786448 RNL786448 RDP786448 QTT786448 QJX786448 QAB786448 PQF786448 PGJ786448 OWN786448 OMR786448 OCV786448 NSZ786448 NJD786448 MZH786448 MPL786448 MFP786448 LVT786448 LLX786448 LCB786448 KSF786448 KIJ786448 JYN786448 JOR786448 JEV786448 IUZ786448 ILD786448 IBH786448 HRL786448 HHP786448 GXT786448 GNX786448 GEB786448 FUF786448 FKJ786448 FAN786448 EQR786448 EGV786448 DWZ786448 DND786448 DDH786448 CTL786448 CJP786448 BZT786448 BPX786448 BGB786448 AWF786448 AMJ786448 ACN786448 SR786448 IV786448 WVH720912 WLL720912 WBP720912 VRT720912 VHX720912 UYB720912 UOF720912 UEJ720912 TUN720912 TKR720912 TAV720912 SQZ720912 SHD720912 RXH720912 RNL720912 RDP720912 QTT720912 QJX720912 QAB720912 PQF720912 PGJ720912 OWN720912 OMR720912 OCV720912 NSZ720912 NJD720912 MZH720912 MPL720912 MFP720912 LVT720912 LLX720912 LCB720912 KSF720912 KIJ720912 JYN720912 JOR720912 JEV720912 IUZ720912 ILD720912 IBH720912 HRL720912 HHP720912 GXT720912 GNX720912 GEB720912 FUF720912 FKJ720912 FAN720912 EQR720912 EGV720912 DWZ720912 DND720912 DDH720912 CTL720912 CJP720912 BZT720912 BPX720912 BGB720912 AWF720912 AMJ720912 ACN720912 SR720912 IV720912 WVH655376 WLL655376 WBP655376 VRT655376 VHX655376 UYB655376 UOF655376 UEJ655376 TUN655376 TKR655376 TAV655376 SQZ655376 SHD655376 RXH655376 RNL655376 RDP655376 QTT655376 QJX655376 QAB655376 PQF655376 PGJ655376 OWN655376 OMR655376 OCV655376 NSZ655376 NJD655376 MZH655376 MPL655376 MFP655376 LVT655376 LLX655376 LCB655376 KSF655376 KIJ655376 JYN655376 JOR655376 JEV655376 IUZ655376 ILD655376 IBH655376 HRL655376 HHP655376 GXT655376 GNX655376 GEB655376 FUF655376 FKJ655376 FAN655376 EQR655376 EGV655376 DWZ655376 DND655376 DDH655376 CTL655376 CJP655376 BZT655376 BPX655376 BGB655376 AWF655376 AMJ655376 ACN655376 SR655376 IV655376 WVH589840 WLL589840 WBP589840 VRT589840 VHX589840 UYB589840 UOF589840 UEJ589840 TUN589840 TKR589840 TAV589840 SQZ589840 SHD589840 RXH589840 RNL589840 RDP589840 QTT589840 QJX589840 QAB589840 PQF589840 PGJ589840 OWN589840 OMR589840 OCV589840 NSZ589840 NJD589840 MZH589840 MPL589840 MFP589840 LVT589840 LLX589840 LCB589840 KSF589840 KIJ589840 JYN589840 JOR589840 JEV589840 IUZ589840 ILD589840 IBH589840 HRL589840 HHP589840 GXT589840 GNX589840 GEB589840 FUF589840 FKJ589840 FAN589840 EQR589840 EGV589840 DWZ589840 DND589840 DDH589840 CTL589840 CJP589840 BZT589840 BPX589840 BGB589840 AWF589840 AMJ589840 ACN589840 SR589840 IV589840 WVH524304 WLL524304 WBP524304 VRT524304 VHX524304 UYB524304 UOF524304 UEJ524304 TUN524304 TKR524304 TAV524304 SQZ524304 SHD524304 RXH524304 RNL524304 RDP524304 QTT524304 QJX524304 QAB524304 PQF524304 PGJ524304 OWN524304 OMR524304 OCV524304 NSZ524304 NJD524304 MZH524304 MPL524304 MFP524304 LVT524304 LLX524304 LCB524304 KSF524304 KIJ524304 JYN524304 JOR524304 JEV524304 IUZ524304 ILD524304 IBH524304 HRL524304 HHP524304 GXT524304 GNX524304 GEB524304 FUF524304 FKJ524304 FAN524304 EQR524304 EGV524304 DWZ524304 DND524304 DDH524304 CTL524304 CJP524304 BZT524304 BPX524304 BGB524304 AWF524304 AMJ524304 ACN524304 SR524304 IV524304 WVH458768 WLL458768 WBP458768 VRT458768 VHX458768 UYB458768 UOF458768 UEJ458768 TUN458768 TKR458768 TAV458768 SQZ458768 SHD458768 RXH458768 RNL458768 RDP458768 QTT458768 QJX458768 QAB458768 PQF458768 PGJ458768 OWN458768 OMR458768 OCV458768 NSZ458768 NJD458768 MZH458768 MPL458768 MFP458768 LVT458768 LLX458768 LCB458768 KSF458768 KIJ458768 JYN458768 JOR458768 JEV458768 IUZ458768 ILD458768 IBH458768 HRL458768 HHP458768 GXT458768 GNX458768 GEB458768 FUF458768 FKJ458768 FAN458768 EQR458768 EGV458768 DWZ458768 DND458768 DDH458768 CTL458768 CJP458768 BZT458768 BPX458768 BGB458768 AWF458768 AMJ458768 ACN458768 SR458768 IV458768 WVH393232 WLL393232 WBP393232 VRT393232 VHX393232 UYB393232 UOF393232 UEJ393232 TUN393232 TKR393232 TAV393232 SQZ393232 SHD393232 RXH393232 RNL393232 RDP393232 QTT393232 QJX393232 QAB393232 PQF393232 PGJ393232 OWN393232 OMR393232 OCV393232 NSZ393232 NJD393232 MZH393232 MPL393232 MFP393232 LVT393232 LLX393232 LCB393232 KSF393232 KIJ393232 JYN393232 JOR393232 JEV393232 IUZ393232 ILD393232 IBH393232 HRL393232 HHP393232 GXT393232 GNX393232 GEB393232 FUF393232 FKJ393232 FAN393232 EQR393232 EGV393232 DWZ393232 DND393232 DDH393232 CTL393232 CJP393232 BZT393232 BPX393232 BGB393232 AWF393232 AMJ393232 ACN393232 SR393232 IV393232 WVH327696 WLL327696 WBP327696 VRT327696 VHX327696 UYB327696 UOF327696 UEJ327696 TUN327696 TKR327696 TAV327696 SQZ327696 SHD327696 RXH327696 RNL327696 RDP327696 QTT327696 QJX327696 QAB327696 PQF327696 PGJ327696 OWN327696 OMR327696 OCV327696 NSZ327696 NJD327696 MZH327696 MPL327696 MFP327696 LVT327696 LLX327696 LCB327696 KSF327696 KIJ327696 JYN327696 JOR327696 JEV327696 IUZ327696 ILD327696 IBH327696 HRL327696 HHP327696 GXT327696 GNX327696 GEB327696 FUF327696 FKJ327696 FAN327696 EQR327696 EGV327696 DWZ327696 DND327696 DDH327696 CTL327696 CJP327696 BZT327696 BPX327696 BGB327696 AWF327696 AMJ327696 ACN327696 SR327696 IV327696 WVH262160 WLL262160 WBP262160 VRT262160 VHX262160 UYB262160 UOF262160 UEJ262160 TUN262160 TKR262160 TAV262160 SQZ262160 SHD262160 RXH262160 RNL262160 RDP262160 QTT262160 QJX262160 QAB262160 PQF262160 PGJ262160 OWN262160 OMR262160 OCV262160 NSZ262160 NJD262160 MZH262160 MPL262160 MFP262160 LVT262160 LLX262160 LCB262160 KSF262160 KIJ262160 JYN262160 JOR262160 JEV262160 IUZ262160 ILD262160 IBH262160 HRL262160 HHP262160 GXT262160 GNX262160 GEB262160 FUF262160 FKJ262160 FAN262160 EQR262160 EGV262160 DWZ262160 DND262160 DDH262160 CTL262160 CJP262160 BZT262160 BPX262160 BGB262160 AWF262160 AMJ262160 ACN262160 SR262160 IV262160 WVH196624 WLL196624 WBP196624 VRT196624 VHX196624 UYB196624 UOF196624 UEJ196624 TUN196624 TKR196624 TAV196624 SQZ196624 SHD196624 RXH196624 RNL196624 RDP196624 QTT196624 QJX196624 QAB196624 PQF196624 PGJ196624 OWN196624 OMR196624 OCV196624 NSZ196624 NJD196624 MZH196624 MPL196624 MFP196624 LVT196624 LLX196624 LCB196624 KSF196624 KIJ196624 JYN196624 JOR196624 JEV196624 IUZ196624 ILD196624 IBH196624 HRL196624 HHP196624 GXT196624 GNX196624 GEB196624 FUF196624 FKJ196624 FAN196624 EQR196624 EGV196624 DWZ196624 DND196624 DDH196624 CTL196624 CJP196624 BZT196624 BPX196624 BGB196624 AWF196624 AMJ196624 ACN196624 SR196624 IV196624 WVH131088 WLL131088 WBP131088 VRT131088 VHX131088 UYB131088 UOF131088 UEJ131088 TUN131088 TKR131088 TAV131088 SQZ131088 SHD131088 RXH131088 RNL131088 RDP131088 QTT131088 QJX131088 QAB131088 PQF131088 PGJ131088 OWN131088 OMR131088 OCV131088 NSZ131088 NJD131088 MZH131088 MPL131088 MFP131088 LVT131088 LLX131088 LCB131088 KSF131088 KIJ131088 JYN131088 JOR131088 JEV131088 IUZ131088 ILD131088 IBH131088 HRL131088 HHP131088 GXT131088 GNX131088 GEB131088 FUF131088 FKJ131088 FAN131088 EQR131088 EGV131088 DWZ131088 DND131088 DDH131088 CTL131088 CJP131088 BZT131088 BPX131088 BGB131088 AWF131088 AMJ131088 ACN131088 SR131088 IV131088 WVH65552 WLL65552 WBP65552 VRT65552 VHX65552 UYB65552 UOF65552 UEJ65552 TUN65552 TKR65552 TAV65552 SQZ65552 SHD65552 RXH65552 RNL65552 RDP65552 QTT65552 QJX65552 QAB65552 PQF65552 PGJ65552 OWN65552 OMR65552 OCV65552 NSZ65552 NJD65552 MZH65552 MPL65552 MFP65552 LVT65552 LLX65552 LCB65552 KSF65552 KIJ65552 JYN65552 JOR65552 JEV65552 IUZ65552 ILD65552 IBH65552 HRL65552 HHP65552 GXT65552 GNX65552 GEB65552 FUF65552 FKJ65552 FAN65552 EQR65552 EGV65552 DWZ65552 DND65552 DDH65552 CTL65552 CJP65552 BZT65552 BPX65552 BGB65552 AWF65552 AMJ65552 ACN65552 SR65552 IV65552 WVH983068 WLL983068 WBP983068 VRT983068 VHX983068 UYB983068 UOF983068 UEJ983068 TUN983068 TKR983068 TAV983068 SQZ983068 SHD983068 RXH983068 RNL983068 RDP983068 QTT983068 QJX983068 QAB983068 PQF983068 PGJ983068 OWN983068 OMR983068 OCV983068 NSZ983068 NJD983068 MZH983068 MPL983068 MFP983068 LVT983068 LLX983068 LCB983068 KSF983068 KIJ983068 JYN983068 JOR983068 JEV983068 IUZ983068 ILD983068 IBH983068 HRL983068 HHP983068 GXT983068 GNX983068 GEB983068 FUF983068 FKJ983068 FAN983068 EQR983068 EGV983068 DWZ983068 DND983068 DDH983068 CTL983068 CJP983068 BZT983068 BPX983068 BGB983068 AWF983068 AMJ983068 ACN983068 SR983068 IV983068 WVH917532 WLL917532 WBP917532 VRT917532 VHX917532 UYB917532 UOF917532 UEJ917532 TUN917532 TKR917532 TAV917532 SQZ917532 SHD917532 RXH917532 RNL917532 RDP917532 QTT917532 QJX917532 QAB917532 PQF917532 PGJ917532 OWN917532 OMR917532 OCV917532 NSZ917532 NJD917532 MZH917532 MPL917532 MFP917532 LVT917532 LLX917532 LCB917532 KSF917532 KIJ917532 JYN917532 JOR917532 JEV917532 IUZ917532 ILD917532 IBH917532 HRL917532 HHP917532 GXT917532 GNX917532 GEB917532 FUF917532 FKJ917532 FAN917532 EQR917532 EGV917532 DWZ917532 DND917532 DDH917532 CTL917532 CJP917532 BZT917532 BPX917532 BGB917532 AWF917532 AMJ917532 ACN917532 SR917532 IV917532 WVH851996 WLL851996 WBP851996 VRT851996 VHX851996 UYB851996 UOF851996 UEJ851996 TUN851996 TKR851996 TAV851996 SQZ851996 SHD851996 RXH851996 RNL851996 RDP851996 QTT851996 QJX851996 QAB851996 PQF851996 PGJ851996 OWN851996 OMR851996 OCV851996 NSZ851996 NJD851996 MZH851996 MPL851996 MFP851996 LVT851996 LLX851996 LCB851996 KSF851996 KIJ851996 JYN851996 JOR851996 JEV851996 IUZ851996 ILD851996 IBH851996 HRL851996 HHP851996 GXT851996 GNX851996 GEB851996 FUF851996 FKJ851996 FAN851996 EQR851996 EGV851996 DWZ851996 DND851996 DDH851996 CTL851996 CJP851996 BZT851996 BPX851996 BGB851996 AWF851996 AMJ851996 ACN851996 SR851996 IV851996 WVH786460 WLL786460 WBP786460 VRT786460 VHX786460 UYB786460 UOF786460 UEJ786460 TUN786460 TKR786460 TAV786460 SQZ786460 SHD786460 RXH786460 RNL786460 RDP786460 QTT786460 QJX786460 QAB786460 PQF786460 PGJ786460 OWN786460 OMR786460 OCV786460 NSZ786460 NJD786460 MZH786460 MPL786460 MFP786460 LVT786460 LLX786460 LCB786460 KSF786460 KIJ786460 JYN786460 JOR786460 JEV786460 IUZ786460 ILD786460 IBH786460 HRL786460 HHP786460 GXT786460 GNX786460 GEB786460 FUF786460 FKJ786460 FAN786460 EQR786460 EGV786460 DWZ786460 DND786460 DDH786460 CTL786460 CJP786460 BZT786460 BPX786460 BGB786460 AWF786460 AMJ786460 ACN786460 SR786460 IV786460 WVH720924 WLL720924 WBP720924 VRT720924 VHX720924 UYB720924 UOF720924 UEJ720924 TUN720924 TKR720924 TAV720924 SQZ720924 SHD720924 RXH720924 RNL720924 RDP720924 QTT720924 QJX720924 QAB720924 PQF720924 PGJ720924 OWN720924 OMR720924 OCV720924 NSZ720924 NJD720924 MZH720924 MPL720924 MFP720924 LVT720924 LLX720924 LCB720924 KSF720924 KIJ720924 JYN720924 JOR720924 JEV720924 IUZ720924 ILD720924 IBH720924 HRL720924 HHP720924 GXT720924 GNX720924 GEB720924 FUF720924 FKJ720924 FAN720924 EQR720924 EGV720924 DWZ720924 DND720924 DDH720924 CTL720924 CJP720924 BZT720924 BPX720924 BGB720924 AWF720924 AMJ720924 ACN720924 SR720924 IV720924 WVH655388 WLL655388 WBP655388 VRT655388 VHX655388 UYB655388 UOF655388 UEJ655388 TUN655388 TKR655388 TAV655388 SQZ655388 SHD655388 RXH655388 RNL655388 RDP655388 QTT655388 QJX655388 QAB655388 PQF655388 PGJ655388 OWN655388 OMR655388 OCV655388 NSZ655388 NJD655388 MZH655388 MPL655388 MFP655388 LVT655388 LLX655388 LCB655388 KSF655388 KIJ655388 JYN655388 JOR655388 JEV655388 IUZ655388 ILD655388 IBH655388 HRL655388 HHP655388 GXT655388 GNX655388 GEB655388 FUF655388 FKJ655388 FAN655388 EQR655388 EGV655388 DWZ655388 DND655388 DDH655388 CTL655388 CJP655388 BZT655388 BPX655388 BGB655388 AWF655388 AMJ655388 ACN655388 SR655388 IV655388 WVH589852 WLL589852 WBP589852 VRT589852 VHX589852 UYB589852 UOF589852 UEJ589852 TUN589852 TKR589852 TAV589852 SQZ589852 SHD589852 RXH589852 RNL589852 RDP589852 QTT589852 QJX589852 QAB589852 PQF589852 PGJ589852 OWN589852 OMR589852 OCV589852 NSZ589852 NJD589852 MZH589852 MPL589852 MFP589852 LVT589852 LLX589852 LCB589852 KSF589852 KIJ589852 JYN589852 JOR589852 JEV589852 IUZ589852 ILD589852 IBH589852 HRL589852 HHP589852 GXT589852 GNX589852 GEB589852 FUF589852 FKJ589852 FAN589852 EQR589852 EGV589852 DWZ589852 DND589852 DDH589852 CTL589852 CJP589852 BZT589852 BPX589852 BGB589852 AWF589852 AMJ589852 ACN589852 SR589852 IV589852 WVH524316 WLL524316 WBP524316 VRT524316 VHX524316 UYB524316 UOF524316 UEJ524316 TUN524316 TKR524316 TAV524316 SQZ524316 SHD524316 RXH524316 RNL524316 RDP524316 QTT524316 QJX524316 QAB524316 PQF524316 PGJ524316 OWN524316 OMR524316 OCV524316 NSZ524316 NJD524316 MZH524316 MPL524316 MFP524316 LVT524316 LLX524316 LCB524316 KSF524316 KIJ524316 JYN524316 JOR524316 JEV524316 IUZ524316 ILD524316 IBH524316 HRL524316 HHP524316 GXT524316 GNX524316 GEB524316 FUF524316 FKJ524316 FAN524316 EQR524316 EGV524316 DWZ524316 DND524316 DDH524316 CTL524316 CJP524316 BZT524316 BPX524316 BGB524316 AWF524316 AMJ524316 ACN524316 SR524316 IV524316 WVH458780 WLL458780 WBP458780 VRT458780 VHX458780 UYB458780 UOF458780 UEJ458780 TUN458780 TKR458780 TAV458780 SQZ458780 SHD458780 RXH458780 RNL458780 RDP458780 QTT458780 QJX458780 QAB458780 PQF458780 PGJ458780 OWN458780 OMR458780 OCV458780 NSZ458780 NJD458780 MZH458780 MPL458780 MFP458780 LVT458780 LLX458780 LCB458780 KSF458780 KIJ458780 JYN458780 JOR458780 JEV458780 IUZ458780 ILD458780 IBH458780 HRL458780 HHP458780 GXT458780 GNX458780 GEB458780 FUF458780 FKJ458780 FAN458780 EQR458780 EGV458780 DWZ458780 DND458780 DDH458780 CTL458780 CJP458780 BZT458780 BPX458780 BGB458780 AWF458780 AMJ458780 ACN458780 SR458780 IV458780 WVH393244 WLL393244 WBP393244 VRT393244 VHX393244 UYB393244 UOF393244 UEJ393244 TUN393244 TKR393244 TAV393244 SQZ393244 SHD393244 RXH393244 RNL393244 RDP393244 QTT393244 QJX393244 QAB393244 PQF393244 PGJ393244 OWN393244 OMR393244 OCV393244 NSZ393244 NJD393244 MZH393244 MPL393244 MFP393244 LVT393244 LLX393244 LCB393244 KSF393244 KIJ393244 JYN393244 JOR393244 JEV393244 IUZ393244 ILD393244 IBH393244 HRL393244 HHP393244 GXT393244 GNX393244 GEB393244 FUF393244 FKJ393244 FAN393244 EQR393244 EGV393244 DWZ393244 DND393244 DDH393244 CTL393244 CJP393244 BZT393244 BPX393244 BGB393244 AWF393244 AMJ393244 ACN393244 SR393244 IV393244 WVH327708 WLL327708 WBP327708 VRT327708 VHX327708 UYB327708 UOF327708 UEJ327708 TUN327708 TKR327708 TAV327708 SQZ327708 SHD327708 RXH327708 RNL327708 RDP327708 QTT327708 QJX327708 QAB327708 PQF327708 PGJ327708 OWN327708 OMR327708 OCV327708 NSZ327708 NJD327708 MZH327708 MPL327708 MFP327708 LVT327708 LLX327708 LCB327708 KSF327708 KIJ327708 JYN327708 JOR327708 JEV327708 IUZ327708 ILD327708 IBH327708 HRL327708 HHP327708 GXT327708 GNX327708 GEB327708 FUF327708 FKJ327708 FAN327708 EQR327708 EGV327708 DWZ327708 DND327708 DDH327708 CTL327708 CJP327708 BZT327708 BPX327708 BGB327708 AWF327708 AMJ327708 ACN327708 SR327708 IV327708 WVH262172 WLL262172 WBP262172 VRT262172 VHX262172 UYB262172 UOF262172 UEJ262172 TUN262172 TKR262172 TAV262172 SQZ262172 SHD262172 RXH262172 RNL262172 RDP262172 QTT262172 QJX262172 QAB262172 PQF262172 PGJ262172 OWN262172 OMR262172 OCV262172 NSZ262172 NJD262172 MZH262172 MPL262172 MFP262172 LVT262172 LLX262172 LCB262172 KSF262172 KIJ262172 JYN262172 JOR262172 JEV262172 IUZ262172 ILD262172 IBH262172 HRL262172 HHP262172 GXT262172 GNX262172 GEB262172 FUF262172 FKJ262172 FAN262172 EQR262172 EGV262172 DWZ262172 DND262172 DDH262172 CTL262172 CJP262172 BZT262172 BPX262172 BGB262172 AWF262172 AMJ262172 ACN262172 SR262172 IV262172 WVH196636 WLL196636 WBP196636 VRT196636 VHX196636 UYB196636 UOF196636 UEJ196636 TUN196636 TKR196636 TAV196636 SQZ196636 SHD196636 RXH196636 RNL196636 RDP196636 QTT196636 QJX196636 QAB196636 PQF196636 PGJ196636 OWN196636 OMR196636 OCV196636 NSZ196636 NJD196636 MZH196636 MPL196636 MFP196636 LVT196636 LLX196636 LCB196636 KSF196636 KIJ196636 JYN196636 JOR196636 JEV196636 IUZ196636 ILD196636 IBH196636 HRL196636 HHP196636 GXT196636 GNX196636 GEB196636 FUF196636 FKJ196636 FAN196636 EQR196636 EGV196636 DWZ196636 DND196636 DDH196636 CTL196636 CJP196636 BZT196636 BPX196636 BGB196636 AWF196636 AMJ196636 ACN196636 SR196636 IV196636 WVH131100 WLL131100 WBP131100 VRT131100 VHX131100 UYB131100 UOF131100 UEJ131100 TUN131100 TKR131100 TAV131100 SQZ131100 SHD131100 RXH131100 RNL131100 RDP131100 QTT131100 QJX131100 QAB131100 PQF131100 PGJ131100 OWN131100 OMR131100 OCV131100 NSZ131100 NJD131100 MZH131100 MPL131100 MFP131100 LVT131100 LLX131100 LCB131100 KSF131100 KIJ131100 JYN131100 JOR131100 JEV131100 IUZ131100 ILD131100 IBH131100 HRL131100 HHP131100 GXT131100 GNX131100 GEB131100 FUF131100 FKJ131100 FAN131100 EQR131100 EGV131100 DWZ131100 DND131100 DDH131100 CTL131100 CJP131100 BZT131100 BPX131100 BGB131100 AWF131100 AMJ131100 ACN131100 SR131100 IV131100 WVH65564 WLL65564 WBP65564 VRT65564 VHX65564 UYB65564 UOF65564 UEJ65564 TUN65564 TKR65564 TAV65564 SQZ65564 SHD65564 RXH65564 RNL65564 RDP65564 QTT65564 QJX65564 QAB65564 PQF65564 PGJ65564 OWN65564 OMR65564 OCV65564 NSZ65564 NJD65564 MZH65564 MPL65564 MFP65564 LVT65564 LLX65564 LCB65564 KSF65564 KIJ65564 JYN65564 JOR65564 JEV65564 IUZ65564 ILD65564 IBH65564 HRL65564 HHP65564 GXT65564 GNX65564 GEB65564 FUF65564 FKJ65564 FAN65564 EQR65564 EGV65564 DWZ65564 DND65564 DDH65564 CTL65564 CJP65564 BZT65564 BPX65564 BGB65564 AWF65564 AMJ65564 ACN65564 SR65564 IV65564">
      <formula1>#REF!</formula1>
    </dataValidation>
    <dataValidation type="list" allowBlank="1" showInputMessage="1" showErrorMessage="1" sqref="H65550 WVM983054 WLQ983054 WBU983054 VRY983054 VIC983054 UYG983054 UOK983054 UEO983054 TUS983054 TKW983054 TBA983054 SRE983054 SHI983054 RXM983054 RNQ983054 RDU983054 QTY983054 QKC983054 QAG983054 PQK983054 PGO983054 OWS983054 OMW983054 ODA983054 NTE983054 NJI983054 MZM983054 MPQ983054 MFU983054 LVY983054 LMC983054 LCG983054 KSK983054 KIO983054 JYS983054 JOW983054 JFA983054 IVE983054 ILI983054 IBM983054 HRQ983054 HHU983054 GXY983054 GOC983054 GEG983054 FUK983054 FKO983054 FAS983054 EQW983054 EHA983054 DXE983054 DNI983054 DDM983054 CTQ983054 CJU983054 BZY983054 BQC983054 BGG983054 AWK983054 AMO983054 ACS983054 SW983054 JA983054 H983054 WVM917518 WLQ917518 WBU917518 VRY917518 VIC917518 UYG917518 UOK917518 UEO917518 TUS917518 TKW917518 TBA917518 SRE917518 SHI917518 RXM917518 RNQ917518 RDU917518 QTY917518 QKC917518 QAG917518 PQK917518 PGO917518 OWS917518 OMW917518 ODA917518 NTE917518 NJI917518 MZM917518 MPQ917518 MFU917518 LVY917518 LMC917518 LCG917518 KSK917518 KIO917518 JYS917518 JOW917518 JFA917518 IVE917518 ILI917518 IBM917518 HRQ917518 HHU917518 GXY917518 GOC917518 GEG917518 FUK917518 FKO917518 FAS917518 EQW917518 EHA917518 DXE917518 DNI917518 DDM917518 CTQ917518 CJU917518 BZY917518 BQC917518 BGG917518 AWK917518 AMO917518 ACS917518 SW917518 JA917518 H917518 WVM851982 WLQ851982 WBU851982 VRY851982 VIC851982 UYG851982 UOK851982 UEO851982 TUS851982 TKW851982 TBA851982 SRE851982 SHI851982 RXM851982 RNQ851982 RDU851982 QTY851982 QKC851982 QAG851982 PQK851982 PGO851982 OWS851982 OMW851982 ODA851982 NTE851982 NJI851982 MZM851982 MPQ851982 MFU851982 LVY851982 LMC851982 LCG851982 KSK851982 KIO851982 JYS851982 JOW851982 JFA851982 IVE851982 ILI851982 IBM851982 HRQ851982 HHU851982 GXY851982 GOC851982 GEG851982 FUK851982 FKO851982 FAS851982 EQW851982 EHA851982 DXE851982 DNI851982 DDM851982 CTQ851982 CJU851982 BZY851982 BQC851982 BGG851982 AWK851982 AMO851982 ACS851982 SW851982 JA851982 H851982 WVM786446 WLQ786446 WBU786446 VRY786446 VIC786446 UYG786446 UOK786446 UEO786446 TUS786446 TKW786446 TBA786446 SRE786446 SHI786446 RXM786446 RNQ786446 RDU786446 QTY786446 QKC786446 QAG786446 PQK786446 PGO786446 OWS786446 OMW786446 ODA786446 NTE786446 NJI786446 MZM786446 MPQ786446 MFU786446 LVY786446 LMC786446 LCG786446 KSK786446 KIO786446 JYS786446 JOW786446 JFA786446 IVE786446 ILI786446 IBM786446 HRQ786446 HHU786446 GXY786446 GOC786446 GEG786446 FUK786446 FKO786446 FAS786446 EQW786446 EHA786446 DXE786446 DNI786446 DDM786446 CTQ786446 CJU786446 BZY786446 BQC786446 BGG786446 AWK786446 AMO786446 ACS786446 SW786446 JA786446 H786446 WVM720910 WLQ720910 WBU720910 VRY720910 VIC720910 UYG720910 UOK720910 UEO720910 TUS720910 TKW720910 TBA720910 SRE720910 SHI720910 RXM720910 RNQ720910 RDU720910 QTY720910 QKC720910 QAG720910 PQK720910 PGO720910 OWS720910 OMW720910 ODA720910 NTE720910 NJI720910 MZM720910 MPQ720910 MFU720910 LVY720910 LMC720910 LCG720910 KSK720910 KIO720910 JYS720910 JOW720910 JFA720910 IVE720910 ILI720910 IBM720910 HRQ720910 HHU720910 GXY720910 GOC720910 GEG720910 FUK720910 FKO720910 FAS720910 EQW720910 EHA720910 DXE720910 DNI720910 DDM720910 CTQ720910 CJU720910 BZY720910 BQC720910 BGG720910 AWK720910 AMO720910 ACS720910 SW720910 JA720910 H720910 WVM655374 WLQ655374 WBU655374 VRY655374 VIC655374 UYG655374 UOK655374 UEO655374 TUS655374 TKW655374 TBA655374 SRE655374 SHI655374 RXM655374 RNQ655374 RDU655374 QTY655374 QKC655374 QAG655374 PQK655374 PGO655374 OWS655374 OMW655374 ODA655374 NTE655374 NJI655374 MZM655374 MPQ655374 MFU655374 LVY655374 LMC655374 LCG655374 KSK655374 KIO655374 JYS655374 JOW655374 JFA655374 IVE655374 ILI655374 IBM655374 HRQ655374 HHU655374 GXY655374 GOC655374 GEG655374 FUK655374 FKO655374 FAS655374 EQW655374 EHA655374 DXE655374 DNI655374 DDM655374 CTQ655374 CJU655374 BZY655374 BQC655374 BGG655374 AWK655374 AMO655374 ACS655374 SW655374 JA655374 H655374 WVM589838 WLQ589838 WBU589838 VRY589838 VIC589838 UYG589838 UOK589838 UEO589838 TUS589838 TKW589838 TBA589838 SRE589838 SHI589838 RXM589838 RNQ589838 RDU589838 QTY589838 QKC589838 QAG589838 PQK589838 PGO589838 OWS589838 OMW589838 ODA589838 NTE589838 NJI589838 MZM589838 MPQ589838 MFU589838 LVY589838 LMC589838 LCG589838 KSK589838 KIO589838 JYS589838 JOW589838 JFA589838 IVE589838 ILI589838 IBM589838 HRQ589838 HHU589838 GXY589838 GOC589838 GEG589838 FUK589838 FKO589838 FAS589838 EQW589838 EHA589838 DXE589838 DNI589838 DDM589838 CTQ589838 CJU589838 BZY589838 BQC589838 BGG589838 AWK589838 AMO589838 ACS589838 SW589838 JA589838 H589838 WVM524302 WLQ524302 WBU524302 VRY524302 VIC524302 UYG524302 UOK524302 UEO524302 TUS524302 TKW524302 TBA524302 SRE524302 SHI524302 RXM524302 RNQ524302 RDU524302 QTY524302 QKC524302 QAG524302 PQK524302 PGO524302 OWS524302 OMW524302 ODA524302 NTE524302 NJI524302 MZM524302 MPQ524302 MFU524302 LVY524302 LMC524302 LCG524302 KSK524302 KIO524302 JYS524302 JOW524302 JFA524302 IVE524302 ILI524302 IBM524302 HRQ524302 HHU524302 GXY524302 GOC524302 GEG524302 FUK524302 FKO524302 FAS524302 EQW524302 EHA524302 DXE524302 DNI524302 DDM524302 CTQ524302 CJU524302 BZY524302 BQC524302 BGG524302 AWK524302 AMO524302 ACS524302 SW524302 JA524302 H524302 WVM458766 WLQ458766 WBU458766 VRY458766 VIC458766 UYG458766 UOK458766 UEO458766 TUS458766 TKW458766 TBA458766 SRE458766 SHI458766 RXM458766 RNQ458766 RDU458766 QTY458766 QKC458766 QAG458766 PQK458766 PGO458766 OWS458766 OMW458766 ODA458766 NTE458766 NJI458766 MZM458766 MPQ458766 MFU458766 LVY458766 LMC458766 LCG458766 KSK458766 KIO458766 JYS458766 JOW458766 JFA458766 IVE458766 ILI458766 IBM458766 HRQ458766 HHU458766 GXY458766 GOC458766 GEG458766 FUK458766 FKO458766 FAS458766 EQW458766 EHA458766 DXE458766 DNI458766 DDM458766 CTQ458766 CJU458766 BZY458766 BQC458766 BGG458766 AWK458766 AMO458766 ACS458766 SW458766 JA458766 H458766 WVM393230 WLQ393230 WBU393230 VRY393230 VIC393230 UYG393230 UOK393230 UEO393230 TUS393230 TKW393230 TBA393230 SRE393230 SHI393230 RXM393230 RNQ393230 RDU393230 QTY393230 QKC393230 QAG393230 PQK393230 PGO393230 OWS393230 OMW393230 ODA393230 NTE393230 NJI393230 MZM393230 MPQ393230 MFU393230 LVY393230 LMC393230 LCG393230 KSK393230 KIO393230 JYS393230 JOW393230 JFA393230 IVE393230 ILI393230 IBM393230 HRQ393230 HHU393230 GXY393230 GOC393230 GEG393230 FUK393230 FKO393230 FAS393230 EQW393230 EHA393230 DXE393230 DNI393230 DDM393230 CTQ393230 CJU393230 BZY393230 BQC393230 BGG393230 AWK393230 AMO393230 ACS393230 SW393230 JA393230 H393230 WVM327694 WLQ327694 WBU327694 VRY327694 VIC327694 UYG327694 UOK327694 UEO327694 TUS327694 TKW327694 TBA327694 SRE327694 SHI327694 RXM327694 RNQ327694 RDU327694 QTY327694 QKC327694 QAG327694 PQK327694 PGO327694 OWS327694 OMW327694 ODA327694 NTE327694 NJI327694 MZM327694 MPQ327694 MFU327694 LVY327694 LMC327694 LCG327694 KSK327694 KIO327694 JYS327694 JOW327694 JFA327694 IVE327694 ILI327694 IBM327694 HRQ327694 HHU327694 GXY327694 GOC327694 GEG327694 FUK327694 FKO327694 FAS327694 EQW327694 EHA327694 DXE327694 DNI327694 DDM327694 CTQ327694 CJU327694 BZY327694 BQC327694 BGG327694 AWK327694 AMO327694 ACS327694 SW327694 JA327694 H327694 WVM262158 WLQ262158 WBU262158 VRY262158 VIC262158 UYG262158 UOK262158 UEO262158 TUS262158 TKW262158 TBA262158 SRE262158 SHI262158 RXM262158 RNQ262158 RDU262158 QTY262158 QKC262158 QAG262158 PQK262158 PGO262158 OWS262158 OMW262158 ODA262158 NTE262158 NJI262158 MZM262158 MPQ262158 MFU262158 LVY262158 LMC262158 LCG262158 KSK262158 KIO262158 JYS262158 JOW262158 JFA262158 IVE262158 ILI262158 IBM262158 HRQ262158 HHU262158 GXY262158 GOC262158 GEG262158 FUK262158 FKO262158 FAS262158 EQW262158 EHA262158 DXE262158 DNI262158 DDM262158 CTQ262158 CJU262158 BZY262158 BQC262158 BGG262158 AWK262158 AMO262158 ACS262158 SW262158 JA262158 H262158 WVM196622 WLQ196622 WBU196622 VRY196622 VIC196622 UYG196622 UOK196622 UEO196622 TUS196622 TKW196622 TBA196622 SRE196622 SHI196622 RXM196622 RNQ196622 RDU196622 QTY196622 QKC196622 QAG196622 PQK196622 PGO196622 OWS196622 OMW196622 ODA196622 NTE196622 NJI196622 MZM196622 MPQ196622 MFU196622 LVY196622 LMC196622 LCG196622 KSK196622 KIO196622 JYS196622 JOW196622 JFA196622 IVE196622 ILI196622 IBM196622 HRQ196622 HHU196622 GXY196622 GOC196622 GEG196622 FUK196622 FKO196622 FAS196622 EQW196622 EHA196622 DXE196622 DNI196622 DDM196622 CTQ196622 CJU196622 BZY196622 BQC196622 BGG196622 AWK196622 AMO196622 ACS196622 SW196622 JA196622 H196622 WVM131086 WLQ131086 WBU131086 VRY131086 VIC131086 UYG131086 UOK131086 UEO131086 TUS131086 TKW131086 TBA131086 SRE131086 SHI131086 RXM131086 RNQ131086 RDU131086 QTY131086 QKC131086 QAG131086 PQK131086 PGO131086 OWS131086 OMW131086 ODA131086 NTE131086 NJI131086 MZM131086 MPQ131086 MFU131086 LVY131086 LMC131086 LCG131086 KSK131086 KIO131086 JYS131086 JOW131086 JFA131086 IVE131086 ILI131086 IBM131086 HRQ131086 HHU131086 GXY131086 GOC131086 GEG131086 FUK131086 FKO131086 FAS131086 EQW131086 EHA131086 DXE131086 DNI131086 DDM131086 CTQ131086 CJU131086 BZY131086 BQC131086 BGG131086 AWK131086 AMO131086 ACS131086 SW131086 JA131086 H131086 WVM65550 WLQ65550 WBU65550 VRY65550 VIC65550 UYG65550 UOK65550 UEO65550 TUS65550 TKW65550 TBA65550 SRE65550 SHI65550 RXM65550 RNQ65550 RDU65550 QTY65550 QKC65550 QAG65550 PQK65550 PGO65550 OWS65550 OMW65550 ODA65550 NTE65550 NJI65550 MZM65550 MPQ65550 MFU65550 LVY65550 LMC65550 LCG65550 KSK65550 KIO65550 JYS65550 JOW65550 JFA65550 IVE65550 ILI65550 IBM65550 HRQ65550 HHU65550 GXY65550 GOC65550 GEG65550 FUK65550 FKO65550 FAS65550 EQW65550 EHA65550 DXE65550 DNI65550 DDM65550 CTQ65550 CJU65550 BZY65550 BQC65550 BGG65550 AWK65550 AMO65550 ACS65550 SW65550 JA65550">
      <formula1>$J$3:$J$5</formula1>
    </dataValidation>
    <dataValidation type="list" allowBlank="1" showInputMessage="1" showErrorMessage="1" sqref="WVM983076 WLQ983076 WBU983076 VRY983076 VIC983076 UYG983076 UOK983076 UEO983076 TUS983076 TKW983076 TBA983076 SRE983076 SHI983076 RXM983076 RNQ983076 RDU983076 QTY983076 QKC983076 QAG983076 PQK983076 PGO983076 OWS983076 OMW983076 ODA983076 NTE983076 NJI983076 MZM983076 MPQ983076 MFU983076 LVY983076 LMC983076 LCG983076 KSK983076 KIO983076 JYS983076 JOW983076 JFA983076 IVE983076 ILI983076 IBM983076 HRQ983076 HHU983076 GXY983076 GOC983076 GEG983076 FUK983076 FKO983076 FAS983076 EQW983076 EHA983076 DXE983076 DNI983076 DDM983076 CTQ983076 CJU983076 BZY983076 BQC983076 BGG983076 AWK983076 AMO983076 ACS983076 SW983076 JA983076 H983076 WVM917540 WLQ917540 WBU917540 VRY917540 VIC917540 UYG917540 UOK917540 UEO917540 TUS917540 TKW917540 TBA917540 SRE917540 SHI917540 RXM917540 RNQ917540 RDU917540 QTY917540 QKC917540 QAG917540 PQK917540 PGO917540 OWS917540 OMW917540 ODA917540 NTE917540 NJI917540 MZM917540 MPQ917540 MFU917540 LVY917540 LMC917540 LCG917540 KSK917540 KIO917540 JYS917540 JOW917540 JFA917540 IVE917540 ILI917540 IBM917540 HRQ917540 HHU917540 GXY917540 GOC917540 GEG917540 FUK917540 FKO917540 FAS917540 EQW917540 EHA917540 DXE917540 DNI917540 DDM917540 CTQ917540 CJU917540 BZY917540 BQC917540 BGG917540 AWK917540 AMO917540 ACS917540 SW917540 JA917540 H917540 WVM852004 WLQ852004 WBU852004 VRY852004 VIC852004 UYG852004 UOK852004 UEO852004 TUS852004 TKW852004 TBA852004 SRE852004 SHI852004 RXM852004 RNQ852004 RDU852004 QTY852004 QKC852004 QAG852004 PQK852004 PGO852004 OWS852004 OMW852004 ODA852004 NTE852004 NJI852004 MZM852004 MPQ852004 MFU852004 LVY852004 LMC852004 LCG852004 KSK852004 KIO852004 JYS852004 JOW852004 JFA852004 IVE852004 ILI852004 IBM852004 HRQ852004 HHU852004 GXY852004 GOC852004 GEG852004 FUK852004 FKO852004 FAS852004 EQW852004 EHA852004 DXE852004 DNI852004 DDM852004 CTQ852004 CJU852004 BZY852004 BQC852004 BGG852004 AWK852004 AMO852004 ACS852004 SW852004 JA852004 H852004 WVM786468 WLQ786468 WBU786468 VRY786468 VIC786468 UYG786468 UOK786468 UEO786468 TUS786468 TKW786468 TBA786468 SRE786468 SHI786468 RXM786468 RNQ786468 RDU786468 QTY786468 QKC786468 QAG786468 PQK786468 PGO786468 OWS786468 OMW786468 ODA786468 NTE786468 NJI786468 MZM786468 MPQ786468 MFU786468 LVY786468 LMC786468 LCG786468 KSK786468 KIO786468 JYS786468 JOW786468 JFA786468 IVE786468 ILI786468 IBM786468 HRQ786468 HHU786468 GXY786468 GOC786468 GEG786468 FUK786468 FKO786468 FAS786468 EQW786468 EHA786468 DXE786468 DNI786468 DDM786468 CTQ786468 CJU786468 BZY786468 BQC786468 BGG786468 AWK786468 AMO786468 ACS786468 SW786468 JA786468 H786468 WVM720932 WLQ720932 WBU720932 VRY720932 VIC720932 UYG720932 UOK720932 UEO720932 TUS720932 TKW720932 TBA720932 SRE720932 SHI720932 RXM720932 RNQ720932 RDU720932 QTY720932 QKC720932 QAG720932 PQK720932 PGO720932 OWS720932 OMW720932 ODA720932 NTE720932 NJI720932 MZM720932 MPQ720932 MFU720932 LVY720932 LMC720932 LCG720932 KSK720932 KIO720932 JYS720932 JOW720932 JFA720932 IVE720932 ILI720932 IBM720932 HRQ720932 HHU720932 GXY720932 GOC720932 GEG720932 FUK720932 FKO720932 FAS720932 EQW720932 EHA720932 DXE720932 DNI720932 DDM720932 CTQ720932 CJU720932 BZY720932 BQC720932 BGG720932 AWK720932 AMO720932 ACS720932 SW720932 JA720932 H720932 WVM655396 WLQ655396 WBU655396 VRY655396 VIC655396 UYG655396 UOK655396 UEO655396 TUS655396 TKW655396 TBA655396 SRE655396 SHI655396 RXM655396 RNQ655396 RDU655396 QTY655396 QKC655396 QAG655396 PQK655396 PGO655396 OWS655396 OMW655396 ODA655396 NTE655396 NJI655396 MZM655396 MPQ655396 MFU655396 LVY655396 LMC655396 LCG655396 KSK655396 KIO655396 JYS655396 JOW655396 JFA655396 IVE655396 ILI655396 IBM655396 HRQ655396 HHU655396 GXY655396 GOC655396 GEG655396 FUK655396 FKO655396 FAS655396 EQW655396 EHA655396 DXE655396 DNI655396 DDM655396 CTQ655396 CJU655396 BZY655396 BQC655396 BGG655396 AWK655396 AMO655396 ACS655396 SW655396 JA655396 H655396 WVM589860 WLQ589860 WBU589860 VRY589860 VIC589860 UYG589860 UOK589860 UEO589860 TUS589860 TKW589860 TBA589860 SRE589860 SHI589860 RXM589860 RNQ589860 RDU589860 QTY589860 QKC589860 QAG589860 PQK589860 PGO589860 OWS589860 OMW589860 ODA589860 NTE589860 NJI589860 MZM589860 MPQ589860 MFU589860 LVY589860 LMC589860 LCG589860 KSK589860 KIO589860 JYS589860 JOW589860 JFA589860 IVE589860 ILI589860 IBM589860 HRQ589860 HHU589860 GXY589860 GOC589860 GEG589860 FUK589860 FKO589860 FAS589860 EQW589860 EHA589860 DXE589860 DNI589860 DDM589860 CTQ589860 CJU589860 BZY589860 BQC589860 BGG589860 AWK589860 AMO589860 ACS589860 SW589860 JA589860 H589860 WVM524324 WLQ524324 WBU524324 VRY524324 VIC524324 UYG524324 UOK524324 UEO524324 TUS524324 TKW524324 TBA524324 SRE524324 SHI524324 RXM524324 RNQ524324 RDU524324 QTY524324 QKC524324 QAG524324 PQK524324 PGO524324 OWS524324 OMW524324 ODA524324 NTE524324 NJI524324 MZM524324 MPQ524324 MFU524324 LVY524324 LMC524324 LCG524324 KSK524324 KIO524324 JYS524324 JOW524324 JFA524324 IVE524324 ILI524324 IBM524324 HRQ524324 HHU524324 GXY524324 GOC524324 GEG524324 FUK524324 FKO524324 FAS524324 EQW524324 EHA524324 DXE524324 DNI524324 DDM524324 CTQ524324 CJU524324 BZY524324 BQC524324 BGG524324 AWK524324 AMO524324 ACS524324 SW524324 JA524324 H524324 WVM458788 WLQ458788 WBU458788 VRY458788 VIC458788 UYG458788 UOK458788 UEO458788 TUS458788 TKW458788 TBA458788 SRE458788 SHI458788 RXM458788 RNQ458788 RDU458788 QTY458788 QKC458788 QAG458788 PQK458788 PGO458788 OWS458788 OMW458788 ODA458788 NTE458788 NJI458788 MZM458788 MPQ458788 MFU458788 LVY458788 LMC458788 LCG458788 KSK458788 KIO458788 JYS458788 JOW458788 JFA458788 IVE458788 ILI458788 IBM458788 HRQ458788 HHU458788 GXY458788 GOC458788 GEG458788 FUK458788 FKO458788 FAS458788 EQW458788 EHA458788 DXE458788 DNI458788 DDM458788 CTQ458788 CJU458788 BZY458788 BQC458788 BGG458788 AWK458788 AMO458788 ACS458788 SW458788 JA458788 H458788 WVM393252 WLQ393252 WBU393252 VRY393252 VIC393252 UYG393252 UOK393252 UEO393252 TUS393252 TKW393252 TBA393252 SRE393252 SHI393252 RXM393252 RNQ393252 RDU393252 QTY393252 QKC393252 QAG393252 PQK393252 PGO393252 OWS393252 OMW393252 ODA393252 NTE393252 NJI393252 MZM393252 MPQ393252 MFU393252 LVY393252 LMC393252 LCG393252 KSK393252 KIO393252 JYS393252 JOW393252 JFA393252 IVE393252 ILI393252 IBM393252 HRQ393252 HHU393252 GXY393252 GOC393252 GEG393252 FUK393252 FKO393252 FAS393252 EQW393252 EHA393252 DXE393252 DNI393252 DDM393252 CTQ393252 CJU393252 BZY393252 BQC393252 BGG393252 AWK393252 AMO393252 ACS393252 SW393252 JA393252 H393252 WVM327716 WLQ327716 WBU327716 VRY327716 VIC327716 UYG327716 UOK327716 UEO327716 TUS327716 TKW327716 TBA327716 SRE327716 SHI327716 RXM327716 RNQ327716 RDU327716 QTY327716 QKC327716 QAG327716 PQK327716 PGO327716 OWS327716 OMW327716 ODA327716 NTE327716 NJI327716 MZM327716 MPQ327716 MFU327716 LVY327716 LMC327716 LCG327716 KSK327716 KIO327716 JYS327716 JOW327716 JFA327716 IVE327716 ILI327716 IBM327716 HRQ327716 HHU327716 GXY327716 GOC327716 GEG327716 FUK327716 FKO327716 FAS327716 EQW327716 EHA327716 DXE327716 DNI327716 DDM327716 CTQ327716 CJU327716 BZY327716 BQC327716 BGG327716 AWK327716 AMO327716 ACS327716 SW327716 JA327716 H327716 WVM262180 WLQ262180 WBU262180 VRY262180 VIC262180 UYG262180 UOK262180 UEO262180 TUS262180 TKW262180 TBA262180 SRE262180 SHI262180 RXM262180 RNQ262180 RDU262180 QTY262180 QKC262180 QAG262180 PQK262180 PGO262180 OWS262180 OMW262180 ODA262180 NTE262180 NJI262180 MZM262180 MPQ262180 MFU262180 LVY262180 LMC262180 LCG262180 KSK262180 KIO262180 JYS262180 JOW262180 JFA262180 IVE262180 ILI262180 IBM262180 HRQ262180 HHU262180 GXY262180 GOC262180 GEG262180 FUK262180 FKO262180 FAS262180 EQW262180 EHA262180 DXE262180 DNI262180 DDM262180 CTQ262180 CJU262180 BZY262180 BQC262180 BGG262180 AWK262180 AMO262180 ACS262180 SW262180 JA262180 H262180 WVM196644 WLQ196644 WBU196644 VRY196644 VIC196644 UYG196644 UOK196644 UEO196644 TUS196644 TKW196644 TBA196644 SRE196644 SHI196644 RXM196644 RNQ196644 RDU196644 QTY196644 QKC196644 QAG196644 PQK196644 PGO196644 OWS196644 OMW196644 ODA196644 NTE196644 NJI196644 MZM196644 MPQ196644 MFU196644 LVY196644 LMC196644 LCG196644 KSK196644 KIO196644 JYS196644 JOW196644 JFA196644 IVE196644 ILI196644 IBM196644 HRQ196644 HHU196644 GXY196644 GOC196644 GEG196644 FUK196644 FKO196644 FAS196644 EQW196644 EHA196644 DXE196644 DNI196644 DDM196644 CTQ196644 CJU196644 BZY196644 BQC196644 BGG196644 AWK196644 AMO196644 ACS196644 SW196644 JA196644 H196644 WVM131108 WLQ131108 WBU131108 VRY131108 VIC131108 UYG131108 UOK131108 UEO131108 TUS131108 TKW131108 TBA131108 SRE131108 SHI131108 RXM131108 RNQ131108 RDU131108 QTY131108 QKC131108 QAG131108 PQK131108 PGO131108 OWS131108 OMW131108 ODA131108 NTE131108 NJI131108 MZM131108 MPQ131108 MFU131108 LVY131108 LMC131108 LCG131108 KSK131108 KIO131108 JYS131108 JOW131108 JFA131108 IVE131108 ILI131108 IBM131108 HRQ131108 HHU131108 GXY131108 GOC131108 GEG131108 FUK131108 FKO131108 FAS131108 EQW131108 EHA131108 DXE131108 DNI131108 DDM131108 CTQ131108 CJU131108 BZY131108 BQC131108 BGG131108 AWK131108 AMO131108 ACS131108 SW131108 JA131108 H131108 WVM65572 WLQ65572 WBU65572 VRY65572 VIC65572 UYG65572 UOK65572 UEO65572 TUS65572 TKW65572 TBA65572 SRE65572 SHI65572 RXM65572 RNQ65572 RDU65572 QTY65572 QKC65572 QAG65572 PQK65572 PGO65572 OWS65572 OMW65572 ODA65572 NTE65572 NJI65572 MZM65572 MPQ65572 MFU65572 LVY65572 LMC65572 LCG65572 KSK65572 KIO65572 JYS65572 JOW65572 JFA65572 IVE65572 ILI65572 IBM65572 HRQ65572 HHU65572 GXY65572 GOC65572 GEG65572 FUK65572 FKO65572 FAS65572 EQW65572 EHA65572 DXE65572 DNI65572 DDM65572 CTQ65572 CJU65572 BZY65572 BQC65572 BGG65572 AWK65572 AMO65572 ACS65572 SW65572 JA65572 H65572">
      <formula1>$I$11:$I$11</formula1>
    </dataValidation>
    <dataValidation type="list" allowBlank="1" showInputMessage="1" showErrorMessage="1" sqref="IV65497:JC65497 E65551:H65551 IV65551:JC65551 SR65551:SY65551 ACN65551:ACU65551 AMJ65551:AMQ65551 AWF65551:AWM65551 BGB65551:BGI65551 BPX65551:BQE65551 BZT65551:CAA65551 CJP65551:CJW65551 CTL65551:CTS65551 DDH65551:DDO65551 DND65551:DNK65551 DWZ65551:DXG65551 EGV65551:EHC65551 EQR65551:EQY65551 FAN65551:FAU65551 FKJ65551:FKQ65551 FUF65551:FUM65551 GEB65551:GEI65551 GNX65551:GOE65551 GXT65551:GYA65551 HHP65551:HHW65551 HRL65551:HRS65551 IBH65551:IBO65551 ILD65551:ILK65551 IUZ65551:IVG65551 JEV65551:JFC65551 JOR65551:JOY65551 JYN65551:JYU65551 KIJ65551:KIQ65551 KSF65551:KSM65551 LCB65551:LCI65551 LLX65551:LME65551 LVT65551:LWA65551 MFP65551:MFW65551 MPL65551:MPS65551 MZH65551:MZO65551 NJD65551:NJK65551 NSZ65551:NTG65551 OCV65551:ODC65551 OMR65551:OMY65551 OWN65551:OWU65551 PGJ65551:PGQ65551 PQF65551:PQM65551 QAB65551:QAI65551 QJX65551:QKE65551 QTT65551:QUA65551 RDP65551:RDW65551 RNL65551:RNS65551 RXH65551:RXO65551 SHD65551:SHK65551 SQZ65551:SRG65551 TAV65551:TBC65551 TKR65551:TKY65551 TUN65551:TUU65551 UEJ65551:UEQ65551 UOF65551:UOM65551 UYB65551:UYI65551 VHX65551:VIE65551 VRT65551:VSA65551 WBP65551:WBW65551 WLL65551:WLS65551 WVH65551:WVO65551 E131087:H131087 IV131087:JC131087 SR131087:SY131087 ACN131087:ACU131087 AMJ131087:AMQ131087 AWF131087:AWM131087 BGB131087:BGI131087 BPX131087:BQE131087 BZT131087:CAA131087 CJP131087:CJW131087 CTL131087:CTS131087 DDH131087:DDO131087 DND131087:DNK131087 DWZ131087:DXG131087 EGV131087:EHC131087 EQR131087:EQY131087 FAN131087:FAU131087 FKJ131087:FKQ131087 FUF131087:FUM131087 GEB131087:GEI131087 GNX131087:GOE131087 GXT131087:GYA131087 HHP131087:HHW131087 HRL131087:HRS131087 IBH131087:IBO131087 ILD131087:ILK131087 IUZ131087:IVG131087 JEV131087:JFC131087 JOR131087:JOY131087 JYN131087:JYU131087 KIJ131087:KIQ131087 KSF131087:KSM131087 LCB131087:LCI131087 LLX131087:LME131087 LVT131087:LWA131087 MFP131087:MFW131087 MPL131087:MPS131087 MZH131087:MZO131087 NJD131087:NJK131087 NSZ131087:NTG131087 OCV131087:ODC131087 OMR131087:OMY131087 OWN131087:OWU131087 PGJ131087:PGQ131087 PQF131087:PQM131087 QAB131087:QAI131087 QJX131087:QKE131087 QTT131087:QUA131087 RDP131087:RDW131087 RNL131087:RNS131087 RXH131087:RXO131087 SHD131087:SHK131087 SQZ131087:SRG131087 TAV131087:TBC131087 TKR131087:TKY131087 TUN131087:TUU131087 UEJ131087:UEQ131087 UOF131087:UOM131087 UYB131087:UYI131087 VHX131087:VIE131087 VRT131087:VSA131087 WBP131087:WBW131087 WLL131087:WLS131087 WVH131087:WVO131087 E196623:H196623 IV196623:JC196623 SR196623:SY196623 ACN196623:ACU196623 AMJ196623:AMQ196623 AWF196623:AWM196623 BGB196623:BGI196623 BPX196623:BQE196623 BZT196623:CAA196623 CJP196623:CJW196623 CTL196623:CTS196623 DDH196623:DDO196623 DND196623:DNK196623 DWZ196623:DXG196623 EGV196623:EHC196623 EQR196623:EQY196623 FAN196623:FAU196623 FKJ196623:FKQ196623 FUF196623:FUM196623 GEB196623:GEI196623 GNX196623:GOE196623 GXT196623:GYA196623 HHP196623:HHW196623 HRL196623:HRS196623 IBH196623:IBO196623 ILD196623:ILK196623 IUZ196623:IVG196623 JEV196623:JFC196623 JOR196623:JOY196623 JYN196623:JYU196623 KIJ196623:KIQ196623 KSF196623:KSM196623 LCB196623:LCI196623 LLX196623:LME196623 LVT196623:LWA196623 MFP196623:MFW196623 MPL196623:MPS196623 MZH196623:MZO196623 NJD196623:NJK196623 NSZ196623:NTG196623 OCV196623:ODC196623 OMR196623:OMY196623 OWN196623:OWU196623 PGJ196623:PGQ196623 PQF196623:PQM196623 QAB196623:QAI196623 QJX196623:QKE196623 QTT196623:QUA196623 RDP196623:RDW196623 RNL196623:RNS196623 RXH196623:RXO196623 SHD196623:SHK196623 SQZ196623:SRG196623 TAV196623:TBC196623 TKR196623:TKY196623 TUN196623:TUU196623 UEJ196623:UEQ196623 UOF196623:UOM196623 UYB196623:UYI196623 VHX196623:VIE196623 VRT196623:VSA196623 WBP196623:WBW196623 WLL196623:WLS196623 WVH196623:WVO196623 E262159:H262159 IV262159:JC262159 SR262159:SY262159 ACN262159:ACU262159 AMJ262159:AMQ262159 AWF262159:AWM262159 BGB262159:BGI262159 BPX262159:BQE262159 BZT262159:CAA262159 CJP262159:CJW262159 CTL262159:CTS262159 DDH262159:DDO262159 DND262159:DNK262159 DWZ262159:DXG262159 EGV262159:EHC262159 EQR262159:EQY262159 FAN262159:FAU262159 FKJ262159:FKQ262159 FUF262159:FUM262159 GEB262159:GEI262159 GNX262159:GOE262159 GXT262159:GYA262159 HHP262159:HHW262159 HRL262159:HRS262159 IBH262159:IBO262159 ILD262159:ILK262159 IUZ262159:IVG262159 JEV262159:JFC262159 JOR262159:JOY262159 JYN262159:JYU262159 KIJ262159:KIQ262159 KSF262159:KSM262159 LCB262159:LCI262159 LLX262159:LME262159 LVT262159:LWA262159 MFP262159:MFW262159 MPL262159:MPS262159 MZH262159:MZO262159 NJD262159:NJK262159 NSZ262159:NTG262159 OCV262159:ODC262159 OMR262159:OMY262159 OWN262159:OWU262159 PGJ262159:PGQ262159 PQF262159:PQM262159 QAB262159:QAI262159 QJX262159:QKE262159 QTT262159:QUA262159 RDP262159:RDW262159 RNL262159:RNS262159 RXH262159:RXO262159 SHD262159:SHK262159 SQZ262159:SRG262159 TAV262159:TBC262159 TKR262159:TKY262159 TUN262159:TUU262159 UEJ262159:UEQ262159 UOF262159:UOM262159 UYB262159:UYI262159 VHX262159:VIE262159 VRT262159:VSA262159 WBP262159:WBW262159 WLL262159:WLS262159 WVH262159:WVO262159 E327695:H327695 IV327695:JC327695 SR327695:SY327695 ACN327695:ACU327695 AMJ327695:AMQ327695 AWF327695:AWM327695 BGB327695:BGI327695 BPX327695:BQE327695 BZT327695:CAA327695 CJP327695:CJW327695 CTL327695:CTS327695 DDH327695:DDO327695 DND327695:DNK327695 DWZ327695:DXG327695 EGV327695:EHC327695 EQR327695:EQY327695 FAN327695:FAU327695 FKJ327695:FKQ327695 FUF327695:FUM327695 GEB327695:GEI327695 GNX327695:GOE327695 GXT327695:GYA327695 HHP327695:HHW327695 HRL327695:HRS327695 IBH327695:IBO327695 ILD327695:ILK327695 IUZ327695:IVG327695 JEV327695:JFC327695 JOR327695:JOY327695 JYN327695:JYU327695 KIJ327695:KIQ327695 KSF327695:KSM327695 LCB327695:LCI327695 LLX327695:LME327695 LVT327695:LWA327695 MFP327695:MFW327695 MPL327695:MPS327695 MZH327695:MZO327695 NJD327695:NJK327695 NSZ327695:NTG327695 OCV327695:ODC327695 OMR327695:OMY327695 OWN327695:OWU327695 PGJ327695:PGQ327695 PQF327695:PQM327695 QAB327695:QAI327695 QJX327695:QKE327695 QTT327695:QUA327695 RDP327695:RDW327695 RNL327695:RNS327695 RXH327695:RXO327695 SHD327695:SHK327695 SQZ327695:SRG327695 TAV327695:TBC327695 TKR327695:TKY327695 TUN327695:TUU327695 UEJ327695:UEQ327695 UOF327695:UOM327695 UYB327695:UYI327695 VHX327695:VIE327695 VRT327695:VSA327695 WBP327695:WBW327695 WLL327695:WLS327695 WVH327695:WVO327695 E393231:H393231 IV393231:JC393231 SR393231:SY393231 ACN393231:ACU393231 AMJ393231:AMQ393231 AWF393231:AWM393231 BGB393231:BGI393231 BPX393231:BQE393231 BZT393231:CAA393231 CJP393231:CJW393231 CTL393231:CTS393231 DDH393231:DDO393231 DND393231:DNK393231 DWZ393231:DXG393231 EGV393231:EHC393231 EQR393231:EQY393231 FAN393231:FAU393231 FKJ393231:FKQ393231 FUF393231:FUM393231 GEB393231:GEI393231 GNX393231:GOE393231 GXT393231:GYA393231 HHP393231:HHW393231 HRL393231:HRS393231 IBH393231:IBO393231 ILD393231:ILK393231 IUZ393231:IVG393231 JEV393231:JFC393231 JOR393231:JOY393231 JYN393231:JYU393231 KIJ393231:KIQ393231 KSF393231:KSM393231 LCB393231:LCI393231 LLX393231:LME393231 LVT393231:LWA393231 MFP393231:MFW393231 MPL393231:MPS393231 MZH393231:MZO393231 NJD393231:NJK393231 NSZ393231:NTG393231 OCV393231:ODC393231 OMR393231:OMY393231 OWN393231:OWU393231 PGJ393231:PGQ393231 PQF393231:PQM393231 QAB393231:QAI393231 QJX393231:QKE393231 QTT393231:QUA393231 RDP393231:RDW393231 RNL393231:RNS393231 RXH393231:RXO393231 SHD393231:SHK393231 SQZ393231:SRG393231 TAV393231:TBC393231 TKR393231:TKY393231 TUN393231:TUU393231 UEJ393231:UEQ393231 UOF393231:UOM393231 UYB393231:UYI393231 VHX393231:VIE393231 VRT393231:VSA393231 WBP393231:WBW393231 WLL393231:WLS393231 WVH393231:WVO393231 E458767:H458767 IV458767:JC458767 SR458767:SY458767 ACN458767:ACU458767 AMJ458767:AMQ458767 AWF458767:AWM458767 BGB458767:BGI458767 BPX458767:BQE458767 BZT458767:CAA458767 CJP458767:CJW458767 CTL458767:CTS458767 DDH458767:DDO458767 DND458767:DNK458767 DWZ458767:DXG458767 EGV458767:EHC458767 EQR458767:EQY458767 FAN458767:FAU458767 FKJ458767:FKQ458767 FUF458767:FUM458767 GEB458767:GEI458767 GNX458767:GOE458767 GXT458767:GYA458767 HHP458767:HHW458767 HRL458767:HRS458767 IBH458767:IBO458767 ILD458767:ILK458767 IUZ458767:IVG458767 JEV458767:JFC458767 JOR458767:JOY458767 JYN458767:JYU458767 KIJ458767:KIQ458767 KSF458767:KSM458767 LCB458767:LCI458767 LLX458767:LME458767 LVT458767:LWA458767 MFP458767:MFW458767 MPL458767:MPS458767 MZH458767:MZO458767 NJD458767:NJK458767 NSZ458767:NTG458767 OCV458767:ODC458767 OMR458767:OMY458767 OWN458767:OWU458767 PGJ458767:PGQ458767 PQF458767:PQM458767 QAB458767:QAI458767 QJX458767:QKE458767 QTT458767:QUA458767 RDP458767:RDW458767 RNL458767:RNS458767 RXH458767:RXO458767 SHD458767:SHK458767 SQZ458767:SRG458767 TAV458767:TBC458767 TKR458767:TKY458767 TUN458767:TUU458767 UEJ458767:UEQ458767 UOF458767:UOM458767 UYB458767:UYI458767 VHX458767:VIE458767 VRT458767:VSA458767 WBP458767:WBW458767 WLL458767:WLS458767 WVH458767:WVO458767 E524303:H524303 IV524303:JC524303 SR524303:SY524303 ACN524303:ACU524303 AMJ524303:AMQ524303 AWF524303:AWM524303 BGB524303:BGI524303 BPX524303:BQE524303 BZT524303:CAA524303 CJP524303:CJW524303 CTL524303:CTS524303 DDH524303:DDO524303 DND524303:DNK524303 DWZ524303:DXG524303 EGV524303:EHC524303 EQR524303:EQY524303 FAN524303:FAU524303 FKJ524303:FKQ524303 FUF524303:FUM524303 GEB524303:GEI524303 GNX524303:GOE524303 GXT524303:GYA524303 HHP524303:HHW524303 HRL524303:HRS524303 IBH524303:IBO524303 ILD524303:ILK524303 IUZ524303:IVG524303 JEV524303:JFC524303 JOR524303:JOY524303 JYN524303:JYU524303 KIJ524303:KIQ524303 KSF524303:KSM524303 LCB524303:LCI524303 LLX524303:LME524303 LVT524303:LWA524303 MFP524303:MFW524303 MPL524303:MPS524303 MZH524303:MZO524303 NJD524303:NJK524303 NSZ524303:NTG524303 OCV524303:ODC524303 OMR524303:OMY524303 OWN524303:OWU524303 PGJ524303:PGQ524303 PQF524303:PQM524303 QAB524303:QAI524303 QJX524303:QKE524303 QTT524303:QUA524303 RDP524303:RDW524303 RNL524303:RNS524303 RXH524303:RXO524303 SHD524303:SHK524303 SQZ524303:SRG524303 TAV524303:TBC524303 TKR524303:TKY524303 TUN524303:TUU524303 UEJ524303:UEQ524303 UOF524303:UOM524303 UYB524303:UYI524303 VHX524303:VIE524303 VRT524303:VSA524303 WBP524303:WBW524303 WLL524303:WLS524303 WVH524303:WVO524303 E589839:H589839 IV589839:JC589839 SR589839:SY589839 ACN589839:ACU589839 AMJ589839:AMQ589839 AWF589839:AWM589839 BGB589839:BGI589839 BPX589839:BQE589839 BZT589839:CAA589839 CJP589839:CJW589839 CTL589839:CTS589839 DDH589839:DDO589839 DND589839:DNK589839 DWZ589839:DXG589839 EGV589839:EHC589839 EQR589839:EQY589839 FAN589839:FAU589839 FKJ589839:FKQ589839 FUF589839:FUM589839 GEB589839:GEI589839 GNX589839:GOE589839 GXT589839:GYA589839 HHP589839:HHW589839 HRL589839:HRS589839 IBH589839:IBO589839 ILD589839:ILK589839 IUZ589839:IVG589839 JEV589839:JFC589839 JOR589839:JOY589839 JYN589839:JYU589839 KIJ589839:KIQ589839 KSF589839:KSM589839 LCB589839:LCI589839 LLX589839:LME589839 LVT589839:LWA589839 MFP589839:MFW589839 MPL589839:MPS589839 MZH589839:MZO589839 NJD589839:NJK589839 NSZ589839:NTG589839 OCV589839:ODC589839 OMR589839:OMY589839 OWN589839:OWU589839 PGJ589839:PGQ589839 PQF589839:PQM589839 QAB589839:QAI589839 QJX589839:QKE589839 QTT589839:QUA589839 RDP589839:RDW589839 RNL589839:RNS589839 RXH589839:RXO589839 SHD589839:SHK589839 SQZ589839:SRG589839 TAV589839:TBC589839 TKR589839:TKY589839 TUN589839:TUU589839 UEJ589839:UEQ589839 UOF589839:UOM589839 UYB589839:UYI589839 VHX589839:VIE589839 VRT589839:VSA589839 WBP589839:WBW589839 WLL589839:WLS589839 WVH589839:WVO589839 E655375:H655375 IV655375:JC655375 SR655375:SY655375 ACN655375:ACU655375 AMJ655375:AMQ655375 AWF655375:AWM655375 BGB655375:BGI655375 BPX655375:BQE655375 BZT655375:CAA655375 CJP655375:CJW655375 CTL655375:CTS655375 DDH655375:DDO655375 DND655375:DNK655375 DWZ655375:DXG655375 EGV655375:EHC655375 EQR655375:EQY655375 FAN655375:FAU655375 FKJ655375:FKQ655375 FUF655375:FUM655375 GEB655375:GEI655375 GNX655375:GOE655375 GXT655375:GYA655375 HHP655375:HHW655375 HRL655375:HRS655375 IBH655375:IBO655375 ILD655375:ILK655375 IUZ655375:IVG655375 JEV655375:JFC655375 JOR655375:JOY655375 JYN655375:JYU655375 KIJ655375:KIQ655375 KSF655375:KSM655375 LCB655375:LCI655375 LLX655375:LME655375 LVT655375:LWA655375 MFP655375:MFW655375 MPL655375:MPS655375 MZH655375:MZO655375 NJD655375:NJK655375 NSZ655375:NTG655375 OCV655375:ODC655375 OMR655375:OMY655375 OWN655375:OWU655375 PGJ655375:PGQ655375 PQF655375:PQM655375 QAB655375:QAI655375 QJX655375:QKE655375 QTT655375:QUA655375 RDP655375:RDW655375 RNL655375:RNS655375 RXH655375:RXO655375 SHD655375:SHK655375 SQZ655375:SRG655375 TAV655375:TBC655375 TKR655375:TKY655375 TUN655375:TUU655375 UEJ655375:UEQ655375 UOF655375:UOM655375 UYB655375:UYI655375 VHX655375:VIE655375 VRT655375:VSA655375 WBP655375:WBW655375 WLL655375:WLS655375 WVH655375:WVO655375 E720911:H720911 IV720911:JC720911 SR720911:SY720911 ACN720911:ACU720911 AMJ720911:AMQ720911 AWF720911:AWM720911 BGB720911:BGI720911 BPX720911:BQE720911 BZT720911:CAA720911 CJP720911:CJW720911 CTL720911:CTS720911 DDH720911:DDO720911 DND720911:DNK720911 DWZ720911:DXG720911 EGV720911:EHC720911 EQR720911:EQY720911 FAN720911:FAU720911 FKJ720911:FKQ720911 FUF720911:FUM720911 GEB720911:GEI720911 GNX720911:GOE720911 GXT720911:GYA720911 HHP720911:HHW720911 HRL720911:HRS720911 IBH720911:IBO720911 ILD720911:ILK720911 IUZ720911:IVG720911 JEV720911:JFC720911 JOR720911:JOY720911 JYN720911:JYU720911 KIJ720911:KIQ720911 KSF720911:KSM720911 LCB720911:LCI720911 LLX720911:LME720911 LVT720911:LWA720911 MFP720911:MFW720911 MPL720911:MPS720911 MZH720911:MZO720911 NJD720911:NJK720911 NSZ720911:NTG720911 OCV720911:ODC720911 OMR720911:OMY720911 OWN720911:OWU720911 PGJ720911:PGQ720911 PQF720911:PQM720911 QAB720911:QAI720911 QJX720911:QKE720911 QTT720911:QUA720911 RDP720911:RDW720911 RNL720911:RNS720911 RXH720911:RXO720911 SHD720911:SHK720911 SQZ720911:SRG720911 TAV720911:TBC720911 TKR720911:TKY720911 TUN720911:TUU720911 UEJ720911:UEQ720911 UOF720911:UOM720911 UYB720911:UYI720911 VHX720911:VIE720911 VRT720911:VSA720911 WBP720911:WBW720911 WLL720911:WLS720911 WVH720911:WVO720911 E786447:H786447 IV786447:JC786447 SR786447:SY786447 ACN786447:ACU786447 AMJ786447:AMQ786447 AWF786447:AWM786447 BGB786447:BGI786447 BPX786447:BQE786447 BZT786447:CAA786447 CJP786447:CJW786447 CTL786447:CTS786447 DDH786447:DDO786447 DND786447:DNK786447 DWZ786447:DXG786447 EGV786447:EHC786447 EQR786447:EQY786447 FAN786447:FAU786447 FKJ786447:FKQ786447 FUF786447:FUM786447 GEB786447:GEI786447 GNX786447:GOE786447 GXT786447:GYA786447 HHP786447:HHW786447 HRL786447:HRS786447 IBH786447:IBO786447 ILD786447:ILK786447 IUZ786447:IVG786447 JEV786447:JFC786447 JOR786447:JOY786447 JYN786447:JYU786447 KIJ786447:KIQ786447 KSF786447:KSM786447 LCB786447:LCI786447 LLX786447:LME786447 LVT786447:LWA786447 MFP786447:MFW786447 MPL786447:MPS786447 MZH786447:MZO786447 NJD786447:NJK786447 NSZ786447:NTG786447 OCV786447:ODC786447 OMR786447:OMY786447 OWN786447:OWU786447 PGJ786447:PGQ786447 PQF786447:PQM786447 QAB786447:QAI786447 QJX786447:QKE786447 QTT786447:QUA786447 RDP786447:RDW786447 RNL786447:RNS786447 RXH786447:RXO786447 SHD786447:SHK786447 SQZ786447:SRG786447 TAV786447:TBC786447 TKR786447:TKY786447 TUN786447:TUU786447 UEJ786447:UEQ786447 UOF786447:UOM786447 UYB786447:UYI786447 VHX786447:VIE786447 VRT786447:VSA786447 WBP786447:WBW786447 WLL786447:WLS786447 WVH786447:WVO786447 E851983:H851983 IV851983:JC851983 SR851983:SY851983 ACN851983:ACU851983 AMJ851983:AMQ851983 AWF851983:AWM851983 BGB851983:BGI851983 BPX851983:BQE851983 BZT851983:CAA851983 CJP851983:CJW851983 CTL851983:CTS851983 DDH851983:DDO851983 DND851983:DNK851983 DWZ851983:DXG851983 EGV851983:EHC851983 EQR851983:EQY851983 FAN851983:FAU851983 FKJ851983:FKQ851983 FUF851983:FUM851983 GEB851983:GEI851983 GNX851983:GOE851983 GXT851983:GYA851983 HHP851983:HHW851983 HRL851983:HRS851983 IBH851983:IBO851983 ILD851983:ILK851983 IUZ851983:IVG851983 JEV851983:JFC851983 JOR851983:JOY851983 JYN851983:JYU851983 KIJ851983:KIQ851983 KSF851983:KSM851983 LCB851983:LCI851983 LLX851983:LME851983 LVT851983:LWA851983 MFP851983:MFW851983 MPL851983:MPS851983 MZH851983:MZO851983 NJD851983:NJK851983 NSZ851983:NTG851983 OCV851983:ODC851983 OMR851983:OMY851983 OWN851983:OWU851983 PGJ851983:PGQ851983 PQF851983:PQM851983 QAB851983:QAI851983 QJX851983:QKE851983 QTT851983:QUA851983 RDP851983:RDW851983 RNL851983:RNS851983 RXH851983:RXO851983 SHD851983:SHK851983 SQZ851983:SRG851983 TAV851983:TBC851983 TKR851983:TKY851983 TUN851983:TUU851983 UEJ851983:UEQ851983 UOF851983:UOM851983 UYB851983:UYI851983 VHX851983:VIE851983 VRT851983:VSA851983 WBP851983:WBW851983 WLL851983:WLS851983 WVH851983:WVO851983 E917519:H917519 IV917519:JC917519 SR917519:SY917519 ACN917519:ACU917519 AMJ917519:AMQ917519 AWF917519:AWM917519 BGB917519:BGI917519 BPX917519:BQE917519 BZT917519:CAA917519 CJP917519:CJW917519 CTL917519:CTS917519 DDH917519:DDO917519 DND917519:DNK917519 DWZ917519:DXG917519 EGV917519:EHC917519 EQR917519:EQY917519 FAN917519:FAU917519 FKJ917519:FKQ917519 FUF917519:FUM917519 GEB917519:GEI917519 GNX917519:GOE917519 GXT917519:GYA917519 HHP917519:HHW917519 HRL917519:HRS917519 IBH917519:IBO917519 ILD917519:ILK917519 IUZ917519:IVG917519 JEV917519:JFC917519 JOR917519:JOY917519 JYN917519:JYU917519 KIJ917519:KIQ917519 KSF917519:KSM917519 LCB917519:LCI917519 LLX917519:LME917519 LVT917519:LWA917519 MFP917519:MFW917519 MPL917519:MPS917519 MZH917519:MZO917519 NJD917519:NJK917519 NSZ917519:NTG917519 OCV917519:ODC917519 OMR917519:OMY917519 OWN917519:OWU917519 PGJ917519:PGQ917519 PQF917519:PQM917519 QAB917519:QAI917519 QJX917519:QKE917519 QTT917519:QUA917519 RDP917519:RDW917519 RNL917519:RNS917519 RXH917519:RXO917519 SHD917519:SHK917519 SQZ917519:SRG917519 TAV917519:TBC917519 TKR917519:TKY917519 TUN917519:TUU917519 UEJ917519:UEQ917519 UOF917519:UOM917519 UYB917519:UYI917519 VHX917519:VIE917519 VRT917519:VSA917519 WBP917519:WBW917519 WLL917519:WLS917519 WVH917519:WVO917519 E983055:H983055 IV983055:JC983055 SR983055:SY983055 ACN983055:ACU983055 AMJ983055:AMQ983055 AWF983055:AWM983055 BGB983055:BGI983055 BPX983055:BQE983055 BZT983055:CAA983055 CJP983055:CJW983055 CTL983055:CTS983055 DDH983055:DDO983055 DND983055:DNK983055 DWZ983055:DXG983055 EGV983055:EHC983055 EQR983055:EQY983055 FAN983055:FAU983055 FKJ983055:FKQ983055 FUF983055:FUM983055 GEB983055:GEI983055 GNX983055:GOE983055 GXT983055:GYA983055 HHP983055:HHW983055 HRL983055:HRS983055 IBH983055:IBO983055 ILD983055:ILK983055 IUZ983055:IVG983055 JEV983055:JFC983055 JOR983055:JOY983055 JYN983055:JYU983055 KIJ983055:KIQ983055 KSF983055:KSM983055 LCB983055:LCI983055 LLX983055:LME983055 LVT983055:LWA983055 MFP983055:MFW983055 MPL983055:MPS983055 MZH983055:MZO983055 NJD983055:NJK983055 NSZ983055:NTG983055 OCV983055:ODC983055 OMR983055:OMY983055 OWN983055:OWU983055 PGJ983055:PGQ983055 PQF983055:PQM983055 QAB983055:QAI983055 QJX983055:QKE983055 QTT983055:QUA983055 RDP983055:RDW983055 RNL983055:RNS983055 RXH983055:RXO983055 SHD983055:SHK983055 SQZ983055:SRG983055 TAV983055:TBC983055 TKR983055:TKY983055 TUN983055:TUU983055 UEJ983055:UEQ983055 UOF983055:UOM983055 UYB983055:UYI983055 VHX983055:VIE983055 VRT983055:VSA983055 WBP983055:WBW983055 WLL983055:WLS983055 WVH983055:WVO983055 WVH1048537:WVO1048537 WLL1048537:WLS1048537 WBP1048537:WBW1048537 VRT1048537:VSA1048537 VHX1048537:VIE1048537 UYB1048537:UYI1048537 UOF1048537:UOM1048537 UEJ1048537:UEQ1048537 TUN1048537:TUU1048537 TKR1048537:TKY1048537 TAV1048537:TBC1048537 SQZ1048537:SRG1048537 SHD1048537:SHK1048537 RXH1048537:RXO1048537 RNL1048537:RNS1048537 RDP1048537:RDW1048537 QTT1048537:QUA1048537 QJX1048537:QKE1048537 QAB1048537:QAI1048537 PQF1048537:PQM1048537 PGJ1048537:PGQ1048537 OWN1048537:OWU1048537 OMR1048537:OMY1048537 OCV1048537:ODC1048537 NSZ1048537:NTG1048537 NJD1048537:NJK1048537 MZH1048537:MZO1048537 MPL1048537:MPS1048537 MFP1048537:MFW1048537 LVT1048537:LWA1048537 LLX1048537:LME1048537 LCB1048537:LCI1048537 KSF1048537:KSM1048537 KIJ1048537:KIQ1048537 JYN1048537:JYU1048537 JOR1048537:JOY1048537 JEV1048537:JFC1048537 IUZ1048537:IVG1048537 ILD1048537:ILK1048537 IBH1048537:IBO1048537 HRL1048537:HRS1048537 HHP1048537:HHW1048537 GXT1048537:GYA1048537 GNX1048537:GOE1048537 GEB1048537:GEI1048537 FUF1048537:FUM1048537 FKJ1048537:FKQ1048537 FAN1048537:FAU1048537 EQR1048537:EQY1048537 EGV1048537:EHC1048537 DWZ1048537:DXG1048537 DND1048537:DNK1048537 DDH1048537:DDO1048537 CTL1048537:CTS1048537 CJP1048537:CJW1048537 BZT1048537:CAA1048537 BPX1048537:BQE1048537 BGB1048537:BGI1048537 AWF1048537:AWM1048537 AMJ1048537:AMQ1048537 ACN1048537:ACU1048537 SR1048537:SY1048537 IV1048537:JC1048537 E1048537:H1048537 WVH983001:WVO983001 WLL983001:WLS983001 WBP983001:WBW983001 VRT983001:VSA983001 VHX983001:VIE983001 UYB983001:UYI983001 UOF983001:UOM983001 UEJ983001:UEQ983001 TUN983001:TUU983001 TKR983001:TKY983001 TAV983001:TBC983001 SQZ983001:SRG983001 SHD983001:SHK983001 RXH983001:RXO983001 RNL983001:RNS983001 RDP983001:RDW983001 QTT983001:QUA983001 QJX983001:QKE983001 QAB983001:QAI983001 PQF983001:PQM983001 PGJ983001:PGQ983001 OWN983001:OWU983001 OMR983001:OMY983001 OCV983001:ODC983001 NSZ983001:NTG983001 NJD983001:NJK983001 MZH983001:MZO983001 MPL983001:MPS983001 MFP983001:MFW983001 LVT983001:LWA983001 LLX983001:LME983001 LCB983001:LCI983001 KSF983001:KSM983001 KIJ983001:KIQ983001 JYN983001:JYU983001 JOR983001:JOY983001 JEV983001:JFC983001 IUZ983001:IVG983001 ILD983001:ILK983001 IBH983001:IBO983001 HRL983001:HRS983001 HHP983001:HHW983001 GXT983001:GYA983001 GNX983001:GOE983001 GEB983001:GEI983001 FUF983001:FUM983001 FKJ983001:FKQ983001 FAN983001:FAU983001 EQR983001:EQY983001 EGV983001:EHC983001 DWZ983001:DXG983001 DND983001:DNK983001 DDH983001:DDO983001 CTL983001:CTS983001 CJP983001:CJW983001 BZT983001:CAA983001 BPX983001:BQE983001 BGB983001:BGI983001 AWF983001:AWM983001 AMJ983001:AMQ983001 ACN983001:ACU983001 SR983001:SY983001 IV983001:JC983001 E983001:H983001 WVH917465:WVO917465 WLL917465:WLS917465 WBP917465:WBW917465 VRT917465:VSA917465 VHX917465:VIE917465 UYB917465:UYI917465 UOF917465:UOM917465 UEJ917465:UEQ917465 TUN917465:TUU917465 TKR917465:TKY917465 TAV917465:TBC917465 SQZ917465:SRG917465 SHD917465:SHK917465 RXH917465:RXO917465 RNL917465:RNS917465 RDP917465:RDW917465 QTT917465:QUA917465 QJX917465:QKE917465 QAB917465:QAI917465 PQF917465:PQM917465 PGJ917465:PGQ917465 OWN917465:OWU917465 OMR917465:OMY917465 OCV917465:ODC917465 NSZ917465:NTG917465 NJD917465:NJK917465 MZH917465:MZO917465 MPL917465:MPS917465 MFP917465:MFW917465 LVT917465:LWA917465 LLX917465:LME917465 LCB917465:LCI917465 KSF917465:KSM917465 KIJ917465:KIQ917465 JYN917465:JYU917465 JOR917465:JOY917465 JEV917465:JFC917465 IUZ917465:IVG917465 ILD917465:ILK917465 IBH917465:IBO917465 HRL917465:HRS917465 HHP917465:HHW917465 GXT917465:GYA917465 GNX917465:GOE917465 GEB917465:GEI917465 FUF917465:FUM917465 FKJ917465:FKQ917465 FAN917465:FAU917465 EQR917465:EQY917465 EGV917465:EHC917465 DWZ917465:DXG917465 DND917465:DNK917465 DDH917465:DDO917465 CTL917465:CTS917465 CJP917465:CJW917465 BZT917465:CAA917465 BPX917465:BQE917465 BGB917465:BGI917465 AWF917465:AWM917465 AMJ917465:AMQ917465 ACN917465:ACU917465 SR917465:SY917465 IV917465:JC917465 E917465:H917465 WVH851929:WVO851929 WLL851929:WLS851929 WBP851929:WBW851929 VRT851929:VSA851929 VHX851929:VIE851929 UYB851929:UYI851929 UOF851929:UOM851929 UEJ851929:UEQ851929 TUN851929:TUU851929 TKR851929:TKY851929 TAV851929:TBC851929 SQZ851929:SRG851929 SHD851929:SHK851929 RXH851929:RXO851929 RNL851929:RNS851929 RDP851929:RDW851929 QTT851929:QUA851929 QJX851929:QKE851929 QAB851929:QAI851929 PQF851929:PQM851929 PGJ851929:PGQ851929 OWN851929:OWU851929 OMR851929:OMY851929 OCV851929:ODC851929 NSZ851929:NTG851929 NJD851929:NJK851929 MZH851929:MZO851929 MPL851929:MPS851929 MFP851929:MFW851929 LVT851929:LWA851929 LLX851929:LME851929 LCB851929:LCI851929 KSF851929:KSM851929 KIJ851929:KIQ851929 JYN851929:JYU851929 JOR851929:JOY851929 JEV851929:JFC851929 IUZ851929:IVG851929 ILD851929:ILK851929 IBH851929:IBO851929 HRL851929:HRS851929 HHP851929:HHW851929 GXT851929:GYA851929 GNX851929:GOE851929 GEB851929:GEI851929 FUF851929:FUM851929 FKJ851929:FKQ851929 FAN851929:FAU851929 EQR851929:EQY851929 EGV851929:EHC851929 DWZ851929:DXG851929 DND851929:DNK851929 DDH851929:DDO851929 CTL851929:CTS851929 CJP851929:CJW851929 BZT851929:CAA851929 BPX851929:BQE851929 BGB851929:BGI851929 AWF851929:AWM851929 AMJ851929:AMQ851929 ACN851929:ACU851929 SR851929:SY851929 IV851929:JC851929 E851929:H851929 WVH786393:WVO786393 WLL786393:WLS786393 WBP786393:WBW786393 VRT786393:VSA786393 VHX786393:VIE786393 UYB786393:UYI786393 UOF786393:UOM786393 UEJ786393:UEQ786393 TUN786393:TUU786393 TKR786393:TKY786393 TAV786393:TBC786393 SQZ786393:SRG786393 SHD786393:SHK786393 RXH786393:RXO786393 RNL786393:RNS786393 RDP786393:RDW786393 QTT786393:QUA786393 QJX786393:QKE786393 QAB786393:QAI786393 PQF786393:PQM786393 PGJ786393:PGQ786393 OWN786393:OWU786393 OMR786393:OMY786393 OCV786393:ODC786393 NSZ786393:NTG786393 NJD786393:NJK786393 MZH786393:MZO786393 MPL786393:MPS786393 MFP786393:MFW786393 LVT786393:LWA786393 LLX786393:LME786393 LCB786393:LCI786393 KSF786393:KSM786393 KIJ786393:KIQ786393 JYN786393:JYU786393 JOR786393:JOY786393 JEV786393:JFC786393 IUZ786393:IVG786393 ILD786393:ILK786393 IBH786393:IBO786393 HRL786393:HRS786393 HHP786393:HHW786393 GXT786393:GYA786393 GNX786393:GOE786393 GEB786393:GEI786393 FUF786393:FUM786393 FKJ786393:FKQ786393 FAN786393:FAU786393 EQR786393:EQY786393 EGV786393:EHC786393 DWZ786393:DXG786393 DND786393:DNK786393 DDH786393:DDO786393 CTL786393:CTS786393 CJP786393:CJW786393 BZT786393:CAA786393 BPX786393:BQE786393 BGB786393:BGI786393 AWF786393:AWM786393 AMJ786393:AMQ786393 ACN786393:ACU786393 SR786393:SY786393 IV786393:JC786393 E786393:H786393 WVH720857:WVO720857 WLL720857:WLS720857 WBP720857:WBW720857 VRT720857:VSA720857 VHX720857:VIE720857 UYB720857:UYI720857 UOF720857:UOM720857 UEJ720857:UEQ720857 TUN720857:TUU720857 TKR720857:TKY720857 TAV720857:TBC720857 SQZ720857:SRG720857 SHD720857:SHK720857 RXH720857:RXO720857 RNL720857:RNS720857 RDP720857:RDW720857 QTT720857:QUA720857 QJX720857:QKE720857 QAB720857:QAI720857 PQF720857:PQM720857 PGJ720857:PGQ720857 OWN720857:OWU720857 OMR720857:OMY720857 OCV720857:ODC720857 NSZ720857:NTG720857 NJD720857:NJK720857 MZH720857:MZO720857 MPL720857:MPS720857 MFP720857:MFW720857 LVT720857:LWA720857 LLX720857:LME720857 LCB720857:LCI720857 KSF720857:KSM720857 KIJ720857:KIQ720857 JYN720857:JYU720857 JOR720857:JOY720857 JEV720857:JFC720857 IUZ720857:IVG720857 ILD720857:ILK720857 IBH720857:IBO720857 HRL720857:HRS720857 HHP720857:HHW720857 GXT720857:GYA720857 GNX720857:GOE720857 GEB720857:GEI720857 FUF720857:FUM720857 FKJ720857:FKQ720857 FAN720857:FAU720857 EQR720857:EQY720857 EGV720857:EHC720857 DWZ720857:DXG720857 DND720857:DNK720857 DDH720857:DDO720857 CTL720857:CTS720857 CJP720857:CJW720857 BZT720857:CAA720857 BPX720857:BQE720857 BGB720857:BGI720857 AWF720857:AWM720857 AMJ720857:AMQ720857 ACN720857:ACU720857 SR720857:SY720857 IV720857:JC720857 E720857:H720857 WVH655321:WVO655321 WLL655321:WLS655321 WBP655321:WBW655321 VRT655321:VSA655321 VHX655321:VIE655321 UYB655321:UYI655321 UOF655321:UOM655321 UEJ655321:UEQ655321 TUN655321:TUU655321 TKR655321:TKY655321 TAV655321:TBC655321 SQZ655321:SRG655321 SHD655321:SHK655321 RXH655321:RXO655321 RNL655321:RNS655321 RDP655321:RDW655321 QTT655321:QUA655321 QJX655321:QKE655321 QAB655321:QAI655321 PQF655321:PQM655321 PGJ655321:PGQ655321 OWN655321:OWU655321 OMR655321:OMY655321 OCV655321:ODC655321 NSZ655321:NTG655321 NJD655321:NJK655321 MZH655321:MZO655321 MPL655321:MPS655321 MFP655321:MFW655321 LVT655321:LWA655321 LLX655321:LME655321 LCB655321:LCI655321 KSF655321:KSM655321 KIJ655321:KIQ655321 JYN655321:JYU655321 JOR655321:JOY655321 JEV655321:JFC655321 IUZ655321:IVG655321 ILD655321:ILK655321 IBH655321:IBO655321 HRL655321:HRS655321 HHP655321:HHW655321 GXT655321:GYA655321 GNX655321:GOE655321 GEB655321:GEI655321 FUF655321:FUM655321 FKJ655321:FKQ655321 FAN655321:FAU655321 EQR655321:EQY655321 EGV655321:EHC655321 DWZ655321:DXG655321 DND655321:DNK655321 DDH655321:DDO655321 CTL655321:CTS655321 CJP655321:CJW655321 BZT655321:CAA655321 BPX655321:BQE655321 BGB655321:BGI655321 AWF655321:AWM655321 AMJ655321:AMQ655321 ACN655321:ACU655321 SR655321:SY655321 IV655321:JC655321 E655321:H655321 WVH589785:WVO589785 WLL589785:WLS589785 WBP589785:WBW589785 VRT589785:VSA589785 VHX589785:VIE589785 UYB589785:UYI589785 UOF589785:UOM589785 UEJ589785:UEQ589785 TUN589785:TUU589785 TKR589785:TKY589785 TAV589785:TBC589785 SQZ589785:SRG589785 SHD589785:SHK589785 RXH589785:RXO589785 RNL589785:RNS589785 RDP589785:RDW589785 QTT589785:QUA589785 QJX589785:QKE589785 QAB589785:QAI589785 PQF589785:PQM589785 PGJ589785:PGQ589785 OWN589785:OWU589785 OMR589785:OMY589785 OCV589785:ODC589785 NSZ589785:NTG589785 NJD589785:NJK589785 MZH589785:MZO589785 MPL589785:MPS589785 MFP589785:MFW589785 LVT589785:LWA589785 LLX589785:LME589785 LCB589785:LCI589785 KSF589785:KSM589785 KIJ589785:KIQ589785 JYN589785:JYU589785 JOR589785:JOY589785 JEV589785:JFC589785 IUZ589785:IVG589785 ILD589785:ILK589785 IBH589785:IBO589785 HRL589785:HRS589785 HHP589785:HHW589785 GXT589785:GYA589785 GNX589785:GOE589785 GEB589785:GEI589785 FUF589785:FUM589785 FKJ589785:FKQ589785 FAN589785:FAU589785 EQR589785:EQY589785 EGV589785:EHC589785 DWZ589785:DXG589785 DND589785:DNK589785 DDH589785:DDO589785 CTL589785:CTS589785 CJP589785:CJW589785 BZT589785:CAA589785 BPX589785:BQE589785 BGB589785:BGI589785 AWF589785:AWM589785 AMJ589785:AMQ589785 ACN589785:ACU589785 SR589785:SY589785 IV589785:JC589785 E589785:H589785 WVH524249:WVO524249 WLL524249:WLS524249 WBP524249:WBW524249 VRT524249:VSA524249 VHX524249:VIE524249 UYB524249:UYI524249 UOF524249:UOM524249 UEJ524249:UEQ524249 TUN524249:TUU524249 TKR524249:TKY524249 TAV524249:TBC524249 SQZ524249:SRG524249 SHD524249:SHK524249 RXH524249:RXO524249 RNL524249:RNS524249 RDP524249:RDW524249 QTT524249:QUA524249 QJX524249:QKE524249 QAB524249:QAI524249 PQF524249:PQM524249 PGJ524249:PGQ524249 OWN524249:OWU524249 OMR524249:OMY524249 OCV524249:ODC524249 NSZ524249:NTG524249 NJD524249:NJK524249 MZH524249:MZO524249 MPL524249:MPS524249 MFP524249:MFW524249 LVT524249:LWA524249 LLX524249:LME524249 LCB524249:LCI524249 KSF524249:KSM524249 KIJ524249:KIQ524249 JYN524249:JYU524249 JOR524249:JOY524249 JEV524249:JFC524249 IUZ524249:IVG524249 ILD524249:ILK524249 IBH524249:IBO524249 HRL524249:HRS524249 HHP524249:HHW524249 GXT524249:GYA524249 GNX524249:GOE524249 GEB524249:GEI524249 FUF524249:FUM524249 FKJ524249:FKQ524249 FAN524249:FAU524249 EQR524249:EQY524249 EGV524249:EHC524249 DWZ524249:DXG524249 DND524249:DNK524249 DDH524249:DDO524249 CTL524249:CTS524249 CJP524249:CJW524249 BZT524249:CAA524249 BPX524249:BQE524249 BGB524249:BGI524249 AWF524249:AWM524249 AMJ524249:AMQ524249 ACN524249:ACU524249 SR524249:SY524249 IV524249:JC524249 E524249:H524249 WVH458713:WVO458713 WLL458713:WLS458713 WBP458713:WBW458713 VRT458713:VSA458713 VHX458713:VIE458713 UYB458713:UYI458713 UOF458713:UOM458713 UEJ458713:UEQ458713 TUN458713:TUU458713 TKR458713:TKY458713 TAV458713:TBC458713 SQZ458713:SRG458713 SHD458713:SHK458713 RXH458713:RXO458713 RNL458713:RNS458713 RDP458713:RDW458713 QTT458713:QUA458713 QJX458713:QKE458713 QAB458713:QAI458713 PQF458713:PQM458713 PGJ458713:PGQ458713 OWN458713:OWU458713 OMR458713:OMY458713 OCV458713:ODC458713 NSZ458713:NTG458713 NJD458713:NJK458713 MZH458713:MZO458713 MPL458713:MPS458713 MFP458713:MFW458713 LVT458713:LWA458713 LLX458713:LME458713 LCB458713:LCI458713 KSF458713:KSM458713 KIJ458713:KIQ458713 JYN458713:JYU458713 JOR458713:JOY458713 JEV458713:JFC458713 IUZ458713:IVG458713 ILD458713:ILK458713 IBH458713:IBO458713 HRL458713:HRS458713 HHP458713:HHW458713 GXT458713:GYA458713 GNX458713:GOE458713 GEB458713:GEI458713 FUF458713:FUM458713 FKJ458713:FKQ458713 FAN458713:FAU458713 EQR458713:EQY458713 EGV458713:EHC458713 DWZ458713:DXG458713 DND458713:DNK458713 DDH458713:DDO458713 CTL458713:CTS458713 CJP458713:CJW458713 BZT458713:CAA458713 BPX458713:BQE458713 BGB458713:BGI458713 AWF458713:AWM458713 AMJ458713:AMQ458713 ACN458713:ACU458713 SR458713:SY458713 IV458713:JC458713 E458713:H458713 WVH393177:WVO393177 WLL393177:WLS393177 WBP393177:WBW393177 VRT393177:VSA393177 VHX393177:VIE393177 UYB393177:UYI393177 UOF393177:UOM393177 UEJ393177:UEQ393177 TUN393177:TUU393177 TKR393177:TKY393177 TAV393177:TBC393177 SQZ393177:SRG393177 SHD393177:SHK393177 RXH393177:RXO393177 RNL393177:RNS393177 RDP393177:RDW393177 QTT393177:QUA393177 QJX393177:QKE393177 QAB393177:QAI393177 PQF393177:PQM393177 PGJ393177:PGQ393177 OWN393177:OWU393177 OMR393177:OMY393177 OCV393177:ODC393177 NSZ393177:NTG393177 NJD393177:NJK393177 MZH393177:MZO393177 MPL393177:MPS393177 MFP393177:MFW393177 LVT393177:LWA393177 LLX393177:LME393177 LCB393177:LCI393177 KSF393177:KSM393177 KIJ393177:KIQ393177 JYN393177:JYU393177 JOR393177:JOY393177 JEV393177:JFC393177 IUZ393177:IVG393177 ILD393177:ILK393177 IBH393177:IBO393177 HRL393177:HRS393177 HHP393177:HHW393177 GXT393177:GYA393177 GNX393177:GOE393177 GEB393177:GEI393177 FUF393177:FUM393177 FKJ393177:FKQ393177 FAN393177:FAU393177 EQR393177:EQY393177 EGV393177:EHC393177 DWZ393177:DXG393177 DND393177:DNK393177 DDH393177:DDO393177 CTL393177:CTS393177 CJP393177:CJW393177 BZT393177:CAA393177 BPX393177:BQE393177 BGB393177:BGI393177 AWF393177:AWM393177 AMJ393177:AMQ393177 ACN393177:ACU393177 SR393177:SY393177 IV393177:JC393177 E393177:H393177 WVH327641:WVO327641 WLL327641:WLS327641 WBP327641:WBW327641 VRT327641:VSA327641 VHX327641:VIE327641 UYB327641:UYI327641 UOF327641:UOM327641 UEJ327641:UEQ327641 TUN327641:TUU327641 TKR327641:TKY327641 TAV327641:TBC327641 SQZ327641:SRG327641 SHD327641:SHK327641 RXH327641:RXO327641 RNL327641:RNS327641 RDP327641:RDW327641 QTT327641:QUA327641 QJX327641:QKE327641 QAB327641:QAI327641 PQF327641:PQM327641 PGJ327641:PGQ327641 OWN327641:OWU327641 OMR327641:OMY327641 OCV327641:ODC327641 NSZ327641:NTG327641 NJD327641:NJK327641 MZH327641:MZO327641 MPL327641:MPS327641 MFP327641:MFW327641 LVT327641:LWA327641 LLX327641:LME327641 LCB327641:LCI327641 KSF327641:KSM327641 KIJ327641:KIQ327641 JYN327641:JYU327641 JOR327641:JOY327641 JEV327641:JFC327641 IUZ327641:IVG327641 ILD327641:ILK327641 IBH327641:IBO327641 HRL327641:HRS327641 HHP327641:HHW327641 GXT327641:GYA327641 GNX327641:GOE327641 GEB327641:GEI327641 FUF327641:FUM327641 FKJ327641:FKQ327641 FAN327641:FAU327641 EQR327641:EQY327641 EGV327641:EHC327641 DWZ327641:DXG327641 DND327641:DNK327641 DDH327641:DDO327641 CTL327641:CTS327641 CJP327641:CJW327641 BZT327641:CAA327641 BPX327641:BQE327641 BGB327641:BGI327641 AWF327641:AWM327641 AMJ327641:AMQ327641 ACN327641:ACU327641 SR327641:SY327641 IV327641:JC327641 E327641:H327641 WVH262105:WVO262105 WLL262105:WLS262105 WBP262105:WBW262105 VRT262105:VSA262105 VHX262105:VIE262105 UYB262105:UYI262105 UOF262105:UOM262105 UEJ262105:UEQ262105 TUN262105:TUU262105 TKR262105:TKY262105 TAV262105:TBC262105 SQZ262105:SRG262105 SHD262105:SHK262105 RXH262105:RXO262105 RNL262105:RNS262105 RDP262105:RDW262105 QTT262105:QUA262105 QJX262105:QKE262105 QAB262105:QAI262105 PQF262105:PQM262105 PGJ262105:PGQ262105 OWN262105:OWU262105 OMR262105:OMY262105 OCV262105:ODC262105 NSZ262105:NTG262105 NJD262105:NJK262105 MZH262105:MZO262105 MPL262105:MPS262105 MFP262105:MFW262105 LVT262105:LWA262105 LLX262105:LME262105 LCB262105:LCI262105 KSF262105:KSM262105 KIJ262105:KIQ262105 JYN262105:JYU262105 JOR262105:JOY262105 JEV262105:JFC262105 IUZ262105:IVG262105 ILD262105:ILK262105 IBH262105:IBO262105 HRL262105:HRS262105 HHP262105:HHW262105 GXT262105:GYA262105 GNX262105:GOE262105 GEB262105:GEI262105 FUF262105:FUM262105 FKJ262105:FKQ262105 FAN262105:FAU262105 EQR262105:EQY262105 EGV262105:EHC262105 DWZ262105:DXG262105 DND262105:DNK262105 DDH262105:DDO262105 CTL262105:CTS262105 CJP262105:CJW262105 BZT262105:CAA262105 BPX262105:BQE262105 BGB262105:BGI262105 AWF262105:AWM262105 AMJ262105:AMQ262105 ACN262105:ACU262105 SR262105:SY262105 IV262105:JC262105 E262105:H262105 WVH196569:WVO196569 WLL196569:WLS196569 WBP196569:WBW196569 VRT196569:VSA196569 VHX196569:VIE196569 UYB196569:UYI196569 UOF196569:UOM196569 UEJ196569:UEQ196569 TUN196569:TUU196569 TKR196569:TKY196569 TAV196569:TBC196569 SQZ196569:SRG196569 SHD196569:SHK196569 RXH196569:RXO196569 RNL196569:RNS196569 RDP196569:RDW196569 QTT196569:QUA196569 QJX196569:QKE196569 QAB196569:QAI196569 PQF196569:PQM196569 PGJ196569:PGQ196569 OWN196569:OWU196569 OMR196569:OMY196569 OCV196569:ODC196569 NSZ196569:NTG196569 NJD196569:NJK196569 MZH196569:MZO196569 MPL196569:MPS196569 MFP196569:MFW196569 LVT196569:LWA196569 LLX196569:LME196569 LCB196569:LCI196569 KSF196569:KSM196569 KIJ196569:KIQ196569 JYN196569:JYU196569 JOR196569:JOY196569 JEV196569:JFC196569 IUZ196569:IVG196569 ILD196569:ILK196569 IBH196569:IBO196569 HRL196569:HRS196569 HHP196569:HHW196569 GXT196569:GYA196569 GNX196569:GOE196569 GEB196569:GEI196569 FUF196569:FUM196569 FKJ196569:FKQ196569 FAN196569:FAU196569 EQR196569:EQY196569 EGV196569:EHC196569 DWZ196569:DXG196569 DND196569:DNK196569 DDH196569:DDO196569 CTL196569:CTS196569 CJP196569:CJW196569 BZT196569:CAA196569 BPX196569:BQE196569 BGB196569:BGI196569 AWF196569:AWM196569 AMJ196569:AMQ196569 ACN196569:ACU196569 SR196569:SY196569 IV196569:JC196569 E196569:H196569 WVH131033:WVO131033 WLL131033:WLS131033 WBP131033:WBW131033 VRT131033:VSA131033 VHX131033:VIE131033 UYB131033:UYI131033 UOF131033:UOM131033 UEJ131033:UEQ131033 TUN131033:TUU131033 TKR131033:TKY131033 TAV131033:TBC131033 SQZ131033:SRG131033 SHD131033:SHK131033 RXH131033:RXO131033 RNL131033:RNS131033 RDP131033:RDW131033 QTT131033:QUA131033 QJX131033:QKE131033 QAB131033:QAI131033 PQF131033:PQM131033 PGJ131033:PGQ131033 OWN131033:OWU131033 OMR131033:OMY131033 OCV131033:ODC131033 NSZ131033:NTG131033 NJD131033:NJK131033 MZH131033:MZO131033 MPL131033:MPS131033 MFP131033:MFW131033 LVT131033:LWA131033 LLX131033:LME131033 LCB131033:LCI131033 KSF131033:KSM131033 KIJ131033:KIQ131033 JYN131033:JYU131033 JOR131033:JOY131033 JEV131033:JFC131033 IUZ131033:IVG131033 ILD131033:ILK131033 IBH131033:IBO131033 HRL131033:HRS131033 HHP131033:HHW131033 GXT131033:GYA131033 GNX131033:GOE131033 GEB131033:GEI131033 FUF131033:FUM131033 FKJ131033:FKQ131033 FAN131033:FAU131033 EQR131033:EQY131033 EGV131033:EHC131033 DWZ131033:DXG131033 DND131033:DNK131033 DDH131033:DDO131033 CTL131033:CTS131033 CJP131033:CJW131033 BZT131033:CAA131033 BPX131033:BQE131033 BGB131033:BGI131033 AWF131033:AWM131033 AMJ131033:AMQ131033 ACN131033:ACU131033 SR131033:SY131033 IV131033:JC131033 E131033:H131033 WVH65497:WVO65497 WLL65497:WLS65497 WBP65497:WBW65497 VRT65497:VSA65497 VHX65497:VIE65497 UYB65497:UYI65497 UOF65497:UOM65497 UEJ65497:UEQ65497 TUN65497:TUU65497 TKR65497:TKY65497 TAV65497:TBC65497 SQZ65497:SRG65497 SHD65497:SHK65497 RXH65497:RXO65497 RNL65497:RNS65497 RDP65497:RDW65497 QTT65497:QUA65497 QJX65497:QKE65497 QAB65497:QAI65497 PQF65497:PQM65497 PGJ65497:PGQ65497 OWN65497:OWU65497 OMR65497:OMY65497 OCV65497:ODC65497 NSZ65497:NTG65497 NJD65497:NJK65497 MZH65497:MZO65497 MPL65497:MPS65497 MFP65497:MFW65497 LVT65497:LWA65497 LLX65497:LME65497 LCB65497:LCI65497 KSF65497:KSM65497 KIJ65497:KIQ65497 JYN65497:JYU65497 JOR65497:JOY65497 JEV65497:JFC65497 IUZ65497:IVG65497 ILD65497:ILK65497 IBH65497:IBO65497 HRL65497:HRS65497 HHP65497:HHW65497 GXT65497:GYA65497 GNX65497:GOE65497 GEB65497:GEI65497 FUF65497:FUM65497 FKJ65497:FKQ65497 FAN65497:FAU65497 EQR65497:EQY65497 EGV65497:EHC65497 DWZ65497:DXG65497 DND65497:DNK65497 DDH65497:DDO65497 CTL65497:CTS65497 CJP65497:CJW65497 BZT65497:CAA65497 BPX65497:BQE65497 BGB65497:BGI65497 AWF65497:AWM65497 AMJ65497:AMQ65497 ACN65497:ACU65497 SR65497:SY65497 E65497:H65497">
      <formula1>$K$2:$K$9</formula1>
    </dataValidation>
  </dataValidations>
  <pageMargins left="0.125" right="0.25" top="0.75" bottom="0.75" header="0.3" footer="0.3"/>
  <pageSetup paperSize="5" scale="85" orientation="portrait" r:id="rId1"/>
  <headerFooter>
    <oddFooter>&amp;CFICHA TÉCNICA DEL INDICADOR Página  &amp;P de &amp;N</oddFooter>
  </headerFooter>
  <drawing r:id="rId2"/>
  <extLst>
    <ext xmlns:x14="http://schemas.microsoft.com/office/spreadsheetml/2009/9/main" uri="{05C60535-1F16-4fd2-B633-F4F36F0B64E0}">
      <x14:sparklineGroups xmlns:xm="http://schemas.microsoft.com/office/excel/2006/main">
        <x14:sparklineGroup displayEmptyCellsAs="gap">
          <x14:colorSeries theme="4" tint="-0.499984740745262"/>
          <x14:colorNegative theme="5"/>
          <x14:colorAxis rgb="FF000000"/>
          <x14:colorMarkers theme="4" tint="-0.499984740745262"/>
          <x14:colorFirst theme="4" tint="0.39997558519241921"/>
          <x14:colorLast theme="4" tint="0.39997558519241921"/>
          <x14:colorHigh theme="4"/>
          <x14:colorLow theme="4"/>
          <x14:sparklines>
            <x14:sparkline>
              <xm:f>GRAFICA!U29:U29</xm:f>
              <xm:sqref>F30</xm:sqref>
            </x14:sparkline>
            <x14:sparkline>
              <xm:f>GRAFICA!U30:U30</xm:f>
              <xm:sqref>F31</xm:sqref>
            </x14:sparkline>
            <x14:sparkline>
              <xm:f>GRAFICA!U31:U31</xm:f>
              <xm:sqref>F32</xm:sqref>
            </x14:sparkline>
            <x14:sparkline>
              <xm:f>GRAFICA!U32:U32</xm:f>
              <xm:sqref>F33</xm:sqref>
            </x14:sparkline>
            <x14:sparkline>
              <xm:f>GRAFICA!U33:U33</xm:f>
              <xm:sqref>F34</xm:sqref>
            </x14:sparkline>
            <x14:sparkline>
              <xm:f>GRAFICA!U34:U34</xm:f>
              <xm:sqref>F35</xm:sqref>
            </x14:sparkline>
            <x14:sparkline>
              <xm:f>GRAFICA!U35:U35</xm:f>
              <xm:sqref>F36</xm:sqref>
            </x14:sparkline>
            <x14:sparkline>
              <xm:f>GRAFICA!U34:U34</xm:f>
              <xm:sqref>F37</xm:sqref>
            </x14:sparkline>
            <x14:sparkline>
              <xm:f>GRAFICA!U35:U35</xm:f>
              <xm:sqref>F38</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MATRIZ_RIESGOS </vt:lpstr>
      <vt:lpstr>OPORTUNIDADES</vt:lpstr>
      <vt:lpstr>Evaluación_oportunidad </vt:lpstr>
      <vt:lpstr>Tipo_impacto_riesgos</vt:lpstr>
      <vt:lpstr>Evaluación del impacto</vt:lpstr>
      <vt:lpstr>Evaluación_Respuesta.</vt:lpstr>
      <vt:lpstr>GRAFICA</vt:lpstr>
      <vt:lpstr>GRAFICA!Área_de_impresión</vt:lpstr>
      <vt:lpstr>GRAFICA!EXCELENCIA_ACADÉMICA</vt:lpstr>
      <vt:lpstr>GRAFICA!GESTIÓN_DE_LA_CALIDAD</vt:lpstr>
      <vt:lpstr>GRAFICA!PROYECCIÓN_SOCIAL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Marietta Velasquez Rodriguez</cp:lastModifiedBy>
  <dcterms:created xsi:type="dcterms:W3CDTF">2012-10-08T19:48:14Z</dcterms:created>
  <dcterms:modified xsi:type="dcterms:W3CDTF">2020-02-11T19:47:20Z</dcterms:modified>
</cp:coreProperties>
</file>