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xml"/>
  <Override PartName="/xl/comments2.xml" ContentType="application/vnd.openxmlformats-officedocument.spreadsheetml.comments+xml"/>
  <Override PartName="/xl/charts/chart2.xml" ContentType="application/vnd.openxmlformats-officedocument.drawingml.chart+xml"/>
  <Override PartName="/xl/drawings/drawing3.xml" ContentType="application/vnd.openxmlformats-officedocument.drawing+xml"/>
  <Override PartName="/xl/comments3.xml" ContentType="application/vnd.openxmlformats-officedocument.spreadsheetml.comments+xml"/>
  <Override PartName="/xl/charts/chart3.xml" ContentType="application/vnd.openxmlformats-officedocument.drawingml.chart+xml"/>
  <Override PartName="/xl/drawings/drawing4.xml" ContentType="application/vnd.openxmlformats-officedocument.drawing+xml"/>
  <Override PartName="/xl/comments4.xml" ContentType="application/vnd.openxmlformats-officedocument.spreadsheetml.comments+xml"/>
  <Override PartName="/xl/charts/chart4.xml" ContentType="application/vnd.openxmlformats-officedocument.drawingml.chart+xml"/>
  <Override PartName="/xl/drawings/drawing5.xml" ContentType="application/vnd.openxmlformats-officedocument.drawing+xml"/>
  <Override PartName="/xl/comments5.xml" ContentType="application/vnd.openxmlformats-officedocument.spreadsheetml.comments+xml"/>
  <Override PartName="/xl/charts/chart5.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comments6.xml" ContentType="application/vnd.openxmlformats-officedocument.spreadsheetml.comments+xml"/>
  <Override PartName="/xl/charts/chart6.xml" ContentType="application/vnd.openxmlformats-officedocument.drawingml.chart+xml"/>
  <Override PartName="/xl/drawings/drawing8.xml" ContentType="application/vnd.openxmlformats-officedocument.drawing+xml"/>
  <Override PartName="/xl/comments7.xml" ContentType="application/vnd.openxmlformats-officedocument.spreadsheetml.comments+xml"/>
  <Override PartName="/xl/charts/chart7.xml" ContentType="application/vnd.openxmlformats-officedocument.drawingml.chart+xml"/>
  <Override PartName="/xl/drawings/drawing9.xml" ContentType="application/vnd.openxmlformats-officedocument.drawing+xml"/>
  <Override PartName="/xl/comments8.xml" ContentType="application/vnd.openxmlformats-officedocument.spreadsheetml.comments+xml"/>
  <Override PartName="/xl/charts/chart8.xml" ContentType="application/vnd.openxmlformats-officedocument.drawingml.chart+xml"/>
  <Override PartName="/xl/drawings/drawing10.xml" ContentType="application/vnd.openxmlformats-officedocument.drawing+xml"/>
  <Override PartName="/xl/comments9.xml" ContentType="application/vnd.openxmlformats-officedocument.spreadsheetml.comments+xml"/>
  <Override PartName="/xl/charts/chart9.xml" ContentType="application/vnd.openxmlformats-officedocument.drawingml.chart+xml"/>
  <Override PartName="/xl/drawings/drawing11.xml" ContentType="application/vnd.openxmlformats-officedocument.drawing+xml"/>
  <Override PartName="/xl/comments10.xml" ContentType="application/vnd.openxmlformats-officedocument.spreadsheetml.comments+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hzea\Desktop\indicadores_2017\"/>
    </mc:Choice>
  </mc:AlternateContent>
  <bookViews>
    <workbookView xWindow="0" yWindow="0" windowWidth="20490" windowHeight="5565"/>
  </bookViews>
  <sheets>
    <sheet name="IND.1" sheetId="1" r:id="rId1"/>
    <sheet name="IND.2" sheetId="2" r:id="rId2"/>
    <sheet name="IND.3" sheetId="3" r:id="rId3"/>
    <sheet name="IND.4" sheetId="4" r:id="rId4"/>
    <sheet name="IND.5" sheetId="5" r:id="rId5"/>
    <sheet name="ANEXO IND.5" sheetId="6" r:id="rId6"/>
    <sheet name="IND.6" sheetId="7" r:id="rId7"/>
    <sheet name="IND.7" sheetId="8" r:id="rId8"/>
    <sheet name="IND.8" sheetId="9" r:id="rId9"/>
    <sheet name="IND.9" sheetId="10" r:id="rId10"/>
    <sheet name="IND.10" sheetId="11" r:id="rId11"/>
  </sheets>
  <externalReferences>
    <externalReference r:id="rId12"/>
    <externalReference r:id="rId13"/>
    <externalReference r:id="rId14"/>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2" i="1" l="1"/>
  <c r="G61" i="1" l="1"/>
  <c r="F62" i="10" l="1"/>
  <c r="G62" i="10"/>
  <c r="E62" i="10"/>
  <c r="G63" i="9"/>
  <c r="G63" i="7"/>
  <c r="G63" i="8"/>
  <c r="G63" i="5"/>
  <c r="D43" i="6"/>
  <c r="D37" i="6"/>
  <c r="D36" i="6"/>
  <c r="D35" i="6"/>
  <c r="D32" i="6"/>
  <c r="E30" i="6" s="1"/>
  <c r="E28" i="6" l="1"/>
  <c r="E29" i="6"/>
  <c r="F29" i="6" s="1"/>
  <c r="G63" i="4" l="1"/>
  <c r="G63" i="3"/>
  <c r="G63" i="2"/>
  <c r="G62" i="5" l="1"/>
  <c r="D22" i="6"/>
  <c r="C17" i="6"/>
  <c r="E17" i="6" s="1"/>
  <c r="E16" i="6"/>
  <c r="E15" i="6"/>
  <c r="D15" i="6"/>
  <c r="E14" i="6"/>
  <c r="D11" i="6"/>
  <c r="E9" i="6" s="1"/>
  <c r="E18" i="6" l="1"/>
  <c r="E7" i="6"/>
  <c r="E8" i="6"/>
  <c r="F8" i="6" s="1"/>
  <c r="E10" i="6"/>
  <c r="E11" i="6"/>
  <c r="D17" i="6"/>
  <c r="D14" i="6"/>
  <c r="D16" i="6"/>
  <c r="D18" i="6" l="1"/>
  <c r="G61" i="11" l="1"/>
  <c r="G61" i="10" l="1"/>
  <c r="G62" i="9" l="1"/>
  <c r="G62" i="7" l="1"/>
  <c r="G62" i="8" l="1"/>
  <c r="G62" i="4"/>
  <c r="G62" i="3" l="1"/>
  <c r="G62" i="2"/>
  <c r="G61" i="2"/>
  <c r="G60" i="11" l="1"/>
  <c r="F59" i="11"/>
  <c r="G59" i="11" s="1"/>
  <c r="G58" i="11"/>
  <c r="F58" i="11"/>
  <c r="E58" i="11"/>
  <c r="G57" i="11"/>
  <c r="G56" i="11"/>
  <c r="G55" i="11"/>
  <c r="L51" i="11"/>
  <c r="K51" i="11"/>
  <c r="H51" i="11"/>
  <c r="L50" i="11"/>
  <c r="K50" i="11"/>
  <c r="H50" i="11"/>
  <c r="L49" i="11"/>
  <c r="K49" i="11"/>
  <c r="H49" i="11"/>
  <c r="L48" i="11"/>
  <c r="K48" i="11"/>
  <c r="H48" i="11"/>
  <c r="L47" i="11"/>
  <c r="K47" i="11"/>
  <c r="H47" i="11"/>
  <c r="L46" i="11"/>
  <c r="K46" i="11"/>
  <c r="H46" i="11"/>
  <c r="L45" i="11"/>
  <c r="K45" i="11"/>
  <c r="H45" i="11"/>
  <c r="L44" i="11"/>
  <c r="K44" i="11"/>
  <c r="H44" i="11"/>
  <c r="L43" i="11"/>
  <c r="K43" i="11"/>
  <c r="H43" i="11"/>
  <c r="L42" i="11"/>
  <c r="K42" i="11"/>
  <c r="H42" i="11"/>
  <c r="L41" i="11"/>
  <c r="K41" i="11"/>
  <c r="H41" i="11"/>
  <c r="L40" i="11"/>
  <c r="K40" i="11"/>
  <c r="H40" i="11"/>
  <c r="L39" i="11"/>
  <c r="K39" i="11"/>
  <c r="H39" i="11"/>
  <c r="L38" i="11"/>
  <c r="K38" i="11"/>
  <c r="H38" i="11"/>
  <c r="L37" i="11"/>
  <c r="K37" i="11"/>
  <c r="H37" i="11"/>
  <c r="F60" i="10"/>
  <c r="E60" i="10"/>
  <c r="G60" i="10" s="1"/>
  <c r="G59" i="10"/>
  <c r="F59" i="10"/>
  <c r="E59" i="10"/>
  <c r="F58" i="10"/>
  <c r="E58" i="10"/>
  <c r="F57" i="10"/>
  <c r="E57" i="10"/>
  <c r="G57" i="10" s="1"/>
  <c r="G56" i="10"/>
  <c r="G55" i="10"/>
  <c r="L51" i="10"/>
  <c r="K51" i="10"/>
  <c r="H51" i="10"/>
  <c r="L50" i="10"/>
  <c r="K50" i="10"/>
  <c r="H50" i="10"/>
  <c r="L49" i="10"/>
  <c r="K49" i="10"/>
  <c r="H49" i="10"/>
  <c r="L48" i="10"/>
  <c r="K48" i="10"/>
  <c r="H48" i="10"/>
  <c r="L47" i="10"/>
  <c r="K47" i="10"/>
  <c r="H47" i="10"/>
  <c r="L46" i="10"/>
  <c r="K46" i="10"/>
  <c r="H46" i="10"/>
  <c r="L45" i="10"/>
  <c r="K45" i="10"/>
  <c r="H45" i="10"/>
  <c r="L44" i="10"/>
  <c r="K44" i="10"/>
  <c r="H44" i="10"/>
  <c r="L43" i="10"/>
  <c r="K43" i="10"/>
  <c r="H43" i="10"/>
  <c r="L42" i="10"/>
  <c r="K42" i="10"/>
  <c r="H42" i="10"/>
  <c r="L41" i="10"/>
  <c r="K41" i="10"/>
  <c r="H41" i="10"/>
  <c r="L40" i="10"/>
  <c r="K40" i="10"/>
  <c r="H40" i="10"/>
  <c r="L39" i="10"/>
  <c r="K39" i="10"/>
  <c r="H39" i="10"/>
  <c r="L38" i="10"/>
  <c r="K38" i="10"/>
  <c r="H38" i="10"/>
  <c r="L37" i="10"/>
  <c r="K37" i="10"/>
  <c r="H37" i="10"/>
  <c r="E61" i="9"/>
  <c r="G61" i="9" s="1"/>
  <c r="G60" i="9"/>
  <c r="F59" i="9"/>
  <c r="G59" i="9" s="1"/>
  <c r="C60" i="9" s="1"/>
  <c r="G58" i="9"/>
  <c r="G57" i="9"/>
  <c r="C58" i="9" s="1"/>
  <c r="G56" i="9"/>
  <c r="G55" i="9"/>
  <c r="L51" i="9"/>
  <c r="K51" i="9"/>
  <c r="H51" i="9"/>
  <c r="L50" i="9"/>
  <c r="K50" i="9"/>
  <c r="H50" i="9"/>
  <c r="L49" i="9"/>
  <c r="K49" i="9"/>
  <c r="H49" i="9"/>
  <c r="L48" i="9"/>
  <c r="K48" i="9"/>
  <c r="H48" i="9"/>
  <c r="L47" i="9"/>
  <c r="K47" i="9"/>
  <c r="H47" i="9"/>
  <c r="L46" i="9"/>
  <c r="K46" i="9"/>
  <c r="H46" i="9"/>
  <c r="L45" i="9"/>
  <c r="K45" i="9"/>
  <c r="H45" i="9"/>
  <c r="L44" i="9"/>
  <c r="K44" i="9"/>
  <c r="H44" i="9"/>
  <c r="L43" i="9"/>
  <c r="K43" i="9"/>
  <c r="H43" i="9"/>
  <c r="L42" i="9"/>
  <c r="K42" i="9"/>
  <c r="H42" i="9"/>
  <c r="L41" i="9"/>
  <c r="K41" i="9"/>
  <c r="H41" i="9"/>
  <c r="L40" i="9"/>
  <c r="K40" i="9"/>
  <c r="H40" i="9"/>
  <c r="L39" i="9"/>
  <c r="K39" i="9"/>
  <c r="H39" i="9"/>
  <c r="L38" i="9"/>
  <c r="K38" i="9"/>
  <c r="H38" i="9"/>
  <c r="L37" i="9"/>
  <c r="K37" i="9"/>
  <c r="H37" i="9"/>
  <c r="I89" i="8"/>
  <c r="G61" i="8"/>
  <c r="C61" i="8"/>
  <c r="G60" i="8"/>
  <c r="G59" i="8"/>
  <c r="F58" i="8"/>
  <c r="E58" i="8"/>
  <c r="G58" i="8" s="1"/>
  <c r="G57" i="8"/>
  <c r="G56" i="8"/>
  <c r="G55" i="8"/>
  <c r="L51" i="8"/>
  <c r="K51" i="8"/>
  <c r="H51" i="8"/>
  <c r="L50" i="8"/>
  <c r="K50" i="8"/>
  <c r="H50" i="8"/>
  <c r="L49" i="8"/>
  <c r="K49" i="8"/>
  <c r="H49" i="8"/>
  <c r="L48" i="8"/>
  <c r="K48" i="8"/>
  <c r="H48" i="8"/>
  <c r="L47" i="8"/>
  <c r="K47" i="8"/>
  <c r="H47" i="8"/>
  <c r="L46" i="8"/>
  <c r="K46" i="8"/>
  <c r="H46" i="8"/>
  <c r="L45" i="8"/>
  <c r="K45" i="8"/>
  <c r="H45" i="8"/>
  <c r="L44" i="8"/>
  <c r="K44" i="8"/>
  <c r="H44" i="8"/>
  <c r="L43" i="8"/>
  <c r="K43" i="8"/>
  <c r="H43" i="8"/>
  <c r="L42" i="8"/>
  <c r="K42" i="8"/>
  <c r="H42" i="8"/>
  <c r="L41" i="8"/>
  <c r="K41" i="8"/>
  <c r="H41" i="8"/>
  <c r="L40" i="8"/>
  <c r="K40" i="8"/>
  <c r="H40" i="8"/>
  <c r="L39" i="8"/>
  <c r="K39" i="8"/>
  <c r="H39" i="8"/>
  <c r="L38" i="8"/>
  <c r="K38" i="8"/>
  <c r="H38" i="8"/>
  <c r="L37" i="8"/>
  <c r="K37" i="8"/>
  <c r="H37" i="8"/>
  <c r="G61" i="7"/>
  <c r="G60" i="7"/>
  <c r="G59" i="7"/>
  <c r="G58" i="7"/>
  <c r="G57" i="7"/>
  <c r="G56" i="7"/>
  <c r="G55" i="7"/>
  <c r="L51" i="7"/>
  <c r="K51" i="7"/>
  <c r="H51" i="7"/>
  <c r="L50" i="7"/>
  <c r="K50" i="7"/>
  <c r="H50" i="7"/>
  <c r="L49" i="7"/>
  <c r="K49" i="7"/>
  <c r="H49" i="7"/>
  <c r="L48" i="7"/>
  <c r="K48" i="7"/>
  <c r="H48" i="7"/>
  <c r="L47" i="7"/>
  <c r="K47" i="7"/>
  <c r="H47" i="7"/>
  <c r="L46" i="7"/>
  <c r="K46" i="7"/>
  <c r="H46" i="7"/>
  <c r="L45" i="7"/>
  <c r="K45" i="7"/>
  <c r="H45" i="7"/>
  <c r="L44" i="7"/>
  <c r="K44" i="7"/>
  <c r="H44" i="7"/>
  <c r="L43" i="7"/>
  <c r="K43" i="7"/>
  <c r="H43" i="7"/>
  <c r="L42" i="7"/>
  <c r="K42" i="7"/>
  <c r="H42" i="7"/>
  <c r="L41" i="7"/>
  <c r="K41" i="7"/>
  <c r="H41" i="7"/>
  <c r="L40" i="7"/>
  <c r="K40" i="7"/>
  <c r="H40" i="7"/>
  <c r="L39" i="7"/>
  <c r="K39" i="7"/>
  <c r="H39" i="7"/>
  <c r="L38" i="7"/>
  <c r="K38" i="7"/>
  <c r="H38" i="7"/>
  <c r="L37" i="7"/>
  <c r="K37" i="7"/>
  <c r="H37" i="7"/>
  <c r="E61" i="5"/>
  <c r="G61" i="5" s="1"/>
  <c r="G60" i="5"/>
  <c r="G59" i="5"/>
  <c r="E58" i="5"/>
  <c r="G58" i="5" s="1"/>
  <c r="C60" i="5" s="1"/>
  <c r="G57" i="5"/>
  <c r="G56" i="5"/>
  <c r="G55" i="5"/>
  <c r="C58" i="5" s="1"/>
  <c r="L51" i="5"/>
  <c r="K51" i="5"/>
  <c r="H51" i="5"/>
  <c r="L50" i="5"/>
  <c r="K50" i="5"/>
  <c r="H50" i="5"/>
  <c r="L49" i="5"/>
  <c r="K49" i="5"/>
  <c r="H49" i="5"/>
  <c r="L48" i="5"/>
  <c r="K48" i="5"/>
  <c r="H48" i="5"/>
  <c r="L47" i="5"/>
  <c r="K47" i="5"/>
  <c r="H47" i="5"/>
  <c r="L46" i="5"/>
  <c r="K46" i="5"/>
  <c r="H46" i="5"/>
  <c r="L45" i="5"/>
  <c r="K45" i="5"/>
  <c r="H45" i="5"/>
  <c r="L44" i="5"/>
  <c r="K44" i="5"/>
  <c r="H44" i="5"/>
  <c r="L43" i="5"/>
  <c r="K43" i="5"/>
  <c r="H43" i="5"/>
  <c r="L42" i="5"/>
  <c r="K42" i="5"/>
  <c r="H42" i="5"/>
  <c r="L41" i="5"/>
  <c r="K41" i="5"/>
  <c r="H41" i="5"/>
  <c r="L40" i="5"/>
  <c r="K40" i="5"/>
  <c r="H40" i="5"/>
  <c r="L39" i="5"/>
  <c r="K39" i="5"/>
  <c r="H39" i="5"/>
  <c r="L38" i="5"/>
  <c r="K38" i="5"/>
  <c r="H38" i="5"/>
  <c r="L37" i="5"/>
  <c r="K37" i="5"/>
  <c r="H37" i="5"/>
  <c r="G61" i="4"/>
  <c r="C63" i="4" s="1"/>
  <c r="G60" i="4"/>
  <c r="G59" i="4"/>
  <c r="C59" i="4"/>
  <c r="G58" i="4"/>
  <c r="C60" i="4" s="1"/>
  <c r="C58" i="4"/>
  <c r="L51" i="4"/>
  <c r="K51" i="4"/>
  <c r="H51" i="4"/>
  <c r="L50" i="4"/>
  <c r="K50" i="4"/>
  <c r="H50" i="4"/>
  <c r="L49" i="4"/>
  <c r="K49" i="4"/>
  <c r="H49" i="4"/>
  <c r="L48" i="4"/>
  <c r="K48" i="4"/>
  <c r="H48" i="4"/>
  <c r="L47" i="4"/>
  <c r="K47" i="4"/>
  <c r="H47" i="4"/>
  <c r="L46" i="4"/>
  <c r="K46" i="4"/>
  <c r="H46" i="4"/>
  <c r="L45" i="4"/>
  <c r="K45" i="4"/>
  <c r="H45" i="4"/>
  <c r="L44" i="4"/>
  <c r="K44" i="4"/>
  <c r="H44" i="4"/>
  <c r="L43" i="4"/>
  <c r="K43" i="4"/>
  <c r="H43" i="4"/>
  <c r="L42" i="4"/>
  <c r="K42" i="4"/>
  <c r="H42" i="4"/>
  <c r="L41" i="4"/>
  <c r="K41" i="4"/>
  <c r="H41" i="4"/>
  <c r="L40" i="4"/>
  <c r="K40" i="4"/>
  <c r="H40" i="4"/>
  <c r="L39" i="4"/>
  <c r="K39" i="4"/>
  <c r="H39" i="4"/>
  <c r="L38" i="4"/>
  <c r="K38" i="4"/>
  <c r="H38" i="4"/>
  <c r="L37" i="4"/>
  <c r="K37" i="4"/>
  <c r="H37" i="4"/>
  <c r="G61" i="3"/>
  <c r="C63" i="3" s="1"/>
  <c r="G60" i="3"/>
  <c r="G59" i="3"/>
  <c r="G58" i="3"/>
  <c r="C59" i="3" s="1"/>
  <c r="C58" i="3"/>
  <c r="L51" i="3"/>
  <c r="K51" i="3"/>
  <c r="H51" i="3"/>
  <c r="L50" i="3"/>
  <c r="K50" i="3"/>
  <c r="H50" i="3"/>
  <c r="L49" i="3"/>
  <c r="K49" i="3"/>
  <c r="H49" i="3"/>
  <c r="L48" i="3"/>
  <c r="K48" i="3"/>
  <c r="H48" i="3"/>
  <c r="L47" i="3"/>
  <c r="K47" i="3"/>
  <c r="H47" i="3"/>
  <c r="L46" i="3"/>
  <c r="K46" i="3"/>
  <c r="H46" i="3"/>
  <c r="L45" i="3"/>
  <c r="K45" i="3"/>
  <c r="H45" i="3"/>
  <c r="L44" i="3"/>
  <c r="K44" i="3"/>
  <c r="H44" i="3"/>
  <c r="L43" i="3"/>
  <c r="K43" i="3"/>
  <c r="H43" i="3"/>
  <c r="L42" i="3"/>
  <c r="K42" i="3"/>
  <c r="H42" i="3"/>
  <c r="L41" i="3"/>
  <c r="K41" i="3"/>
  <c r="H41" i="3"/>
  <c r="L40" i="3"/>
  <c r="K40" i="3"/>
  <c r="H40" i="3"/>
  <c r="L39" i="3"/>
  <c r="K39" i="3"/>
  <c r="H39" i="3"/>
  <c r="L38" i="3"/>
  <c r="K38" i="3"/>
  <c r="H38" i="3"/>
  <c r="L37" i="3"/>
  <c r="K37" i="3"/>
  <c r="H37" i="3"/>
  <c r="G60" i="2"/>
  <c r="C60" i="2"/>
  <c r="C61" i="2" s="1"/>
  <c r="G59" i="2"/>
  <c r="G58" i="2"/>
  <c r="C58" i="2"/>
  <c r="L51" i="2"/>
  <c r="K51" i="2"/>
  <c r="H51" i="2"/>
  <c r="L50" i="2"/>
  <c r="K50" i="2"/>
  <c r="H50" i="2"/>
  <c r="L49" i="2"/>
  <c r="K49" i="2"/>
  <c r="H49" i="2"/>
  <c r="L48" i="2"/>
  <c r="K48" i="2"/>
  <c r="H48" i="2"/>
  <c r="L47" i="2"/>
  <c r="K47" i="2"/>
  <c r="H47" i="2"/>
  <c r="L46" i="2"/>
  <c r="K46" i="2"/>
  <c r="H46" i="2"/>
  <c r="L45" i="2"/>
  <c r="K45" i="2"/>
  <c r="H45" i="2"/>
  <c r="L44" i="2"/>
  <c r="K44" i="2"/>
  <c r="H44" i="2"/>
  <c r="L43" i="2"/>
  <c r="K43" i="2"/>
  <c r="H43" i="2"/>
  <c r="L42" i="2"/>
  <c r="K42" i="2"/>
  <c r="H42" i="2"/>
  <c r="L41" i="2"/>
  <c r="K41" i="2"/>
  <c r="H41" i="2"/>
  <c r="L40" i="2"/>
  <c r="K40" i="2"/>
  <c r="H40" i="2"/>
  <c r="L39" i="2"/>
  <c r="K39" i="2"/>
  <c r="H39" i="2"/>
  <c r="L38" i="2"/>
  <c r="K38" i="2"/>
  <c r="H38" i="2"/>
  <c r="L37" i="2"/>
  <c r="K37" i="2"/>
  <c r="H37" i="2"/>
  <c r="G60" i="1"/>
  <c r="G59" i="1"/>
  <c r="G58" i="1"/>
  <c r="G55" i="1"/>
  <c r="E55" i="1"/>
  <c r="L51" i="1"/>
  <c r="K51" i="1"/>
  <c r="H51" i="1"/>
  <c r="L50" i="1"/>
  <c r="K50" i="1"/>
  <c r="H50" i="1"/>
  <c r="L49" i="1"/>
  <c r="K49" i="1"/>
  <c r="H49" i="1"/>
  <c r="L48" i="1"/>
  <c r="K48" i="1"/>
  <c r="H48" i="1"/>
  <c r="L47" i="1"/>
  <c r="K47" i="1"/>
  <c r="H47" i="1"/>
  <c r="L46" i="1"/>
  <c r="K46" i="1"/>
  <c r="H46" i="1"/>
  <c r="L45" i="1"/>
  <c r="K45" i="1"/>
  <c r="H45" i="1"/>
  <c r="L44" i="1"/>
  <c r="K44" i="1"/>
  <c r="H44" i="1"/>
  <c r="L43" i="1"/>
  <c r="K43" i="1"/>
  <c r="H43" i="1"/>
  <c r="L42" i="1"/>
  <c r="K42" i="1"/>
  <c r="H42" i="1"/>
  <c r="L41" i="1"/>
  <c r="K41" i="1"/>
  <c r="H41" i="1"/>
  <c r="L40" i="1"/>
  <c r="K40" i="1"/>
  <c r="H40" i="1"/>
  <c r="L39" i="1"/>
  <c r="K39" i="1"/>
  <c r="H39" i="1"/>
  <c r="L38" i="1"/>
  <c r="K38" i="1"/>
  <c r="H38" i="1"/>
  <c r="L37" i="1"/>
  <c r="K37" i="1"/>
  <c r="H37" i="1"/>
  <c r="C61" i="4" l="1"/>
  <c r="C60" i="3"/>
  <c r="C61" i="3" s="1"/>
  <c r="C58" i="8"/>
  <c r="C57" i="10"/>
  <c r="G58" i="10"/>
</calcChain>
</file>

<file path=xl/comments1.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2.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3.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4.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5.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6.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7.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8.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9.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comments10.xml><?xml version="1.0" encoding="utf-8"?>
<comments xmlns="http://schemas.openxmlformats.org/spreadsheetml/2006/main">
  <authors>
    <author>Luis Darío Téllez Ramírez</author>
  </authors>
  <commentList>
    <comment ref="C11" authorId="0" shapeId="0">
      <text>
        <r>
          <rPr>
            <b/>
            <sz val="9"/>
            <color indexed="81"/>
            <rFont val="Tahoma"/>
            <family val="2"/>
          </rPr>
          <t>S.I.G:  
Fecha en la cuál se crea el indicador AA/MM/DD</t>
        </r>
      </text>
    </comment>
    <comment ref="K11" authorId="0" shapeId="0">
      <text>
        <r>
          <rPr>
            <b/>
            <sz val="9"/>
            <color indexed="81"/>
            <rFont val="Tahoma"/>
            <family val="2"/>
          </rPr>
          <t xml:space="preserve">SIG:
</t>
        </r>
        <r>
          <rPr>
            <sz val="9"/>
            <color indexed="81"/>
            <rFont val="Tahoma"/>
            <family val="2"/>
          </rPr>
          <t>Es el número de la versión del indicador.</t>
        </r>
      </text>
    </comment>
    <comment ref="C12" authorId="0" shapeId="0">
      <text>
        <r>
          <rPr>
            <b/>
            <sz val="9"/>
            <color indexed="81"/>
            <rFont val="Tahoma"/>
            <family val="2"/>
          </rPr>
          <t>S.I.G:
Escriba el nombre del Macroproceso al cual pertenece el indicador (solo si aplica).</t>
        </r>
      </text>
    </comment>
    <comment ref="C13" authorId="0" shapeId="0">
      <text>
        <r>
          <rPr>
            <b/>
            <sz val="9"/>
            <color indexed="81"/>
            <rFont val="Tahoma"/>
            <family val="2"/>
          </rPr>
          <t>S.I.G:
Escriba el proceso al cual pertenece el indicador (solo si aplica).</t>
        </r>
      </text>
    </comment>
    <comment ref="I13" authorId="0" shapeId="0">
      <text>
        <r>
          <rPr>
            <b/>
            <sz val="9"/>
            <color indexed="81"/>
            <rFont val="Tahoma"/>
            <family val="2"/>
          </rPr>
          <t xml:space="preserve">SIG:
</t>
        </r>
        <r>
          <rPr>
            <sz val="9"/>
            <color indexed="81"/>
            <rFont val="Tahoma"/>
            <family val="2"/>
          </rPr>
          <t xml:space="preserve">Los niveles son :
</t>
        </r>
        <r>
          <rPr>
            <b/>
            <sz val="9"/>
            <color indexed="81"/>
            <rFont val="Tahoma"/>
            <family val="2"/>
          </rPr>
          <t xml:space="preserve">- Estratégico: </t>
        </r>
        <r>
          <rPr>
            <sz val="9"/>
            <color indexed="81"/>
            <rFont val="Tahoma"/>
            <family val="2"/>
          </rPr>
          <t xml:space="preserve">Cumplimiento de los ejes de política, estrategias y acciones estratégicas del plan estratégico.
- </t>
        </r>
        <r>
          <rPr>
            <b/>
            <sz val="9"/>
            <color indexed="81"/>
            <rFont val="Tahoma"/>
            <family val="2"/>
          </rPr>
          <t>De Proceso:</t>
        </r>
        <r>
          <rPr>
            <sz val="9"/>
            <color indexed="81"/>
            <rFont val="Tahoma"/>
            <family val="2"/>
          </rPr>
          <t xml:space="preserve"> Resultados y operación de los procesos del SIG.
- </t>
        </r>
        <r>
          <rPr>
            <b/>
            <sz val="9"/>
            <color indexed="81"/>
            <rFont val="Tahoma"/>
            <family val="2"/>
          </rPr>
          <t>Operacionales:</t>
        </r>
        <r>
          <rPr>
            <sz val="9"/>
            <color indexed="81"/>
            <rFont val="Tahoma"/>
            <family val="2"/>
          </rPr>
          <t xml:space="preserve"> Cumplimiento de los planes de acción.</t>
        </r>
      </text>
    </comment>
    <comment ref="C14" authorId="0" shapeId="0">
      <text>
        <r>
          <rPr>
            <b/>
            <sz val="9"/>
            <color indexed="81"/>
            <rFont val="Tahoma"/>
            <family val="2"/>
          </rPr>
          <t>S.I.G: 
Seleccione el Objetivo Institucional al que hace aporte  el indicador.</t>
        </r>
      </text>
    </comment>
    <comment ref="C18" authorId="0" shapeId="0">
      <text>
        <r>
          <rPr>
            <b/>
            <sz val="9"/>
            <color indexed="81"/>
            <rFont val="Tahoma"/>
            <family val="2"/>
          </rPr>
          <t xml:space="preserve">SIG:
</t>
        </r>
        <r>
          <rPr>
            <sz val="9"/>
            <color indexed="81"/>
            <rFont val="Tahoma"/>
            <family val="2"/>
          </rPr>
          <t>Cargo de quien calcula el indicador. Por ejemplo Líder de Gestión Humana.</t>
        </r>
      </text>
    </comment>
    <comment ref="C19" authorId="0" shapeId="0">
      <text>
        <r>
          <rPr>
            <b/>
            <sz val="9"/>
            <color indexed="81"/>
            <rFont val="Tahoma"/>
            <family val="2"/>
          </rPr>
          <t xml:space="preserve">SIG: 
</t>
        </r>
        <r>
          <rPr>
            <sz val="9"/>
            <color indexed="81"/>
            <rFont val="Tahoma"/>
            <family val="2"/>
          </rPr>
          <t>Cargo de quien analiza el indicador.</t>
        </r>
      </text>
    </comment>
    <comment ref="C20" authorId="0" shapeId="0">
      <text>
        <r>
          <rPr>
            <b/>
            <sz val="9"/>
            <color indexed="81"/>
            <rFont val="Tahoma"/>
            <family val="2"/>
          </rPr>
          <t xml:space="preserve">SIG:
</t>
        </r>
        <r>
          <rPr>
            <sz val="9"/>
            <color indexed="81"/>
            <rFont val="Tahoma"/>
            <family val="2"/>
          </rPr>
          <t>Escriba el nombre de la Entidad(es)   o persona(s)  que hacen uso de la información del indicador, por ejemplo: SNIES, SUE, CONTRALORIA GENERAL, PLANEACIÓN  NACIONAL, MINISTERIO DE EDUCACIÓN, MACROPROCESO GESTION DE CALIDAD, ETC.</t>
        </r>
      </text>
    </comment>
    <comment ref="C23" authorId="0" shapeId="0">
      <text>
        <r>
          <rPr>
            <b/>
            <sz val="9"/>
            <color indexed="81"/>
            <rFont val="Tahoma"/>
            <family val="2"/>
          </rPr>
          <t xml:space="preserve">SIG:
</t>
        </r>
        <r>
          <rPr>
            <sz val="9"/>
            <color indexed="81"/>
            <rFont val="Tahoma"/>
            <family val="2"/>
          </rPr>
          <t xml:space="preserve">Especifique la descripción básica del interés de la medición, evaluar un proceso o resultado particular.  
</t>
        </r>
        <r>
          <rPr>
            <b/>
            <sz val="9"/>
            <color indexed="81"/>
            <rFont val="Tahoma"/>
            <family val="2"/>
          </rPr>
          <t xml:space="preserve">Por ejemplo:
</t>
        </r>
        <r>
          <rPr>
            <sz val="9"/>
            <color indexed="81"/>
            <rFont val="Tahoma"/>
            <family val="2"/>
          </rPr>
          <t>El indicador de eficiencia y productividad de la investigación tiene como Objetivo:   Determinar la eficiencia en la investigación examinando la ejecución de los recursos para  tal efecto y la socialización de la misma.</t>
        </r>
      </text>
    </comment>
    <comment ref="C26" authorId="0" shapeId="0">
      <text>
        <r>
          <rPr>
            <b/>
            <sz val="9"/>
            <color indexed="81"/>
            <rFont val="Tahoma"/>
            <family val="2"/>
          </rPr>
          <t xml:space="preserve">SIG:
</t>
        </r>
        <r>
          <rPr>
            <sz val="9"/>
            <color indexed="81"/>
            <rFont val="Tahoma"/>
            <family val="2"/>
          </rPr>
          <t xml:space="preserve">Los Indicadores pueden ser:
- </t>
        </r>
        <r>
          <rPr>
            <b/>
            <sz val="9"/>
            <color indexed="81"/>
            <rFont val="Tahoma"/>
            <family val="2"/>
          </rPr>
          <t xml:space="preserve">De Eficiencia:  </t>
        </r>
        <r>
          <rPr>
            <sz val="9"/>
            <color indexed="81"/>
            <rFont val="Tahoma"/>
            <family val="2"/>
          </rPr>
          <t xml:space="preserve">Esta midiendo el proceso y las condiciones de su gestión en términos de recursos, MIDE  EL COMO.
- </t>
        </r>
        <r>
          <rPr>
            <b/>
            <sz val="9"/>
            <color indexed="81"/>
            <rFont val="Tahoma"/>
            <family val="2"/>
          </rPr>
          <t xml:space="preserve">De Eficacia: </t>
        </r>
        <r>
          <rPr>
            <sz val="9"/>
            <color indexed="81"/>
            <rFont val="Tahoma"/>
            <family val="2"/>
          </rPr>
          <t xml:space="preserve">Esta midiendo el resultado de la gestión, MIDE EL QUE.
- </t>
        </r>
        <r>
          <rPr>
            <b/>
            <sz val="9"/>
            <color indexed="81"/>
            <rFont val="Tahoma"/>
            <family val="2"/>
          </rPr>
          <t xml:space="preserve">De Efectividad: </t>
        </r>
        <r>
          <rPr>
            <sz val="9"/>
            <color indexed="81"/>
            <rFont val="Tahoma"/>
            <family val="2"/>
          </rPr>
          <t xml:space="preserve">Esta midiendo el impacto de la gestión, MIDE EL PARA QUE. </t>
        </r>
      </text>
    </comment>
    <comment ref="C29" authorId="0" shapeId="0">
      <text>
        <r>
          <rPr>
            <b/>
            <sz val="9"/>
            <color indexed="81"/>
            <rFont val="Tahoma"/>
            <family val="2"/>
          </rPr>
          <t xml:space="preserve">SIG:
Directo: </t>
        </r>
        <r>
          <rPr>
            <sz val="9"/>
            <color indexed="81"/>
            <rFont val="Tahoma"/>
            <family val="2"/>
          </rPr>
          <t xml:space="preserve">a mayor valor, mejor desempeño ó a menor valor menor desempeño.
</t>
        </r>
        <r>
          <rPr>
            <b/>
            <sz val="9"/>
            <color indexed="81"/>
            <rFont val="Tahoma"/>
            <family val="2"/>
          </rPr>
          <t>Inverso:</t>
        </r>
        <r>
          <rPr>
            <sz val="9"/>
            <color indexed="81"/>
            <rFont val="Tahoma"/>
            <family val="2"/>
          </rPr>
          <t xml:space="preserve"> a mayor valor menor desempeño ó a menor valor mejor desempeño</t>
        </r>
      </text>
    </comment>
    <comment ref="C32" authorId="0" shapeId="0">
      <text>
        <r>
          <rPr>
            <b/>
            <sz val="9"/>
            <color indexed="81"/>
            <rFont val="Tahoma"/>
            <family val="2"/>
          </rPr>
          <t xml:space="preserve">SIG:
</t>
        </r>
        <r>
          <rPr>
            <sz val="9"/>
            <color indexed="81"/>
            <rFont val="Tahoma"/>
            <family val="2"/>
          </rPr>
          <t>Expresión matemática mediante la cual se calcula el indicador. Por ejemplo:
(Número de servicios prestados de forma oportuna / total de servicios prestados) * 100</t>
        </r>
      </text>
    </comment>
    <comment ref="C34" authorId="0" shapeId="0">
      <text>
        <r>
          <rPr>
            <b/>
            <sz val="9"/>
            <color indexed="81"/>
            <rFont val="Tahoma"/>
            <family val="2"/>
          </rPr>
          <t xml:space="preserve">SIG:
</t>
        </r>
        <r>
          <rPr>
            <sz val="9"/>
            <color indexed="81"/>
            <rFont val="Tahoma"/>
            <family val="2"/>
          </rPr>
          <t>Periodicidad de la recolección de la información para calcular el indicador. Por ejemplo: La evaluación de la eficacia de de la capacitación se realiza una vez terminado el programa de formación.</t>
        </r>
      </text>
    </comment>
    <comment ref="H34" authorId="0" shapeId="0">
      <text>
        <r>
          <rPr>
            <b/>
            <sz val="9"/>
            <color indexed="81"/>
            <rFont val="Tahoma"/>
            <family val="2"/>
          </rPr>
          <t xml:space="preserve">SIG:
</t>
        </r>
        <r>
          <rPr>
            <sz val="9"/>
            <color indexed="81"/>
            <rFont val="Tahoma"/>
            <family val="2"/>
          </rPr>
          <t xml:space="preserve">Periodicidad de análisis del indicador. Por ejemplo: Mensual, Trimestral, Anual, entre otros.
</t>
        </r>
      </text>
    </comment>
    <comment ref="C35" authorId="0" shapeId="0">
      <text>
        <r>
          <rPr>
            <b/>
            <sz val="9"/>
            <color indexed="81"/>
            <rFont val="Tahoma"/>
            <family val="2"/>
          </rPr>
          <t xml:space="preserve">SIG:
</t>
        </r>
        <r>
          <rPr>
            <sz val="9"/>
            <color indexed="81"/>
            <rFont val="Tahoma"/>
            <family val="2"/>
          </rPr>
          <t>Registros de donde se extrae la información para calcular el indicador.
EJEMPLO: SISTEMA DE INFORMACIÓN SNIES, ACADEMUSOFT.</t>
        </r>
      </text>
    </comment>
    <comment ref="J35" authorId="0" shapeId="0">
      <text>
        <r>
          <rPr>
            <b/>
            <sz val="9"/>
            <color indexed="81"/>
            <rFont val="Tahoma"/>
            <family val="2"/>
          </rPr>
          <t xml:space="preserve">SIG:
</t>
        </r>
        <r>
          <rPr>
            <sz val="9"/>
            <color indexed="81"/>
            <rFont val="Tahoma"/>
            <family val="2"/>
          </rPr>
          <t>Deduzca la unidad en la que se va a medir el indicador. Ejm: Porcentaje o %, Pesos o $, Numero de Veces, entre otros.</t>
        </r>
      </text>
    </comment>
  </commentList>
</comments>
</file>

<file path=xl/sharedStrings.xml><?xml version="1.0" encoding="utf-8"?>
<sst xmlns="http://schemas.openxmlformats.org/spreadsheetml/2006/main" count="1232" uniqueCount="299">
  <si>
    <t>MODERNIZAR PEDAGÓGICA Y CURRICULARMENTE LOS PROGRAMAS ACADÉMICOS PARA EDUCAR PERSONAS ÍNTEGRAS, CONSCIENTES DE LA NECESIDAD DE LA SOCIEDAD Y DE CÓMO CONTRIBUIR A LA SOLUCIÓN DE PROBLEMAS.</t>
  </si>
  <si>
    <t>DIRECCIONAMIENTO ESTRATÉGICO</t>
  </si>
  <si>
    <t>ESTRATÉGICO</t>
  </si>
  <si>
    <t>ENFOCAR LAS INVESTIGACIONES A LAS NECESIDADES Y POTENCIALIDADES DE LA SOCIEDAD Y LA REGIÓN</t>
  </si>
  <si>
    <t>1. GESTION DE LA ALTA CALIDAD DE LA EDUCACIÓN</t>
  </si>
  <si>
    <t>PLANEACIÓN ESTRATÉGICA</t>
  </si>
  <si>
    <t>DE PROCESO</t>
  </si>
  <si>
    <t>FORMAR Y CAPACITAR EL RECURSO HUMANO CON ÉNFASIS EN LA INVESTIGACIÓN</t>
  </si>
  <si>
    <t>2. FOMENTO A LA INVESTIGACIÓN</t>
  </si>
  <si>
    <t>COMUNICACIÓN ESTRATÉGICA</t>
  </si>
  <si>
    <t>ESTRATÉGICO Y DE PROCESO</t>
  </si>
  <si>
    <t>ACREDITAR CON ALTA CALIDAD DE LA EDUCACIÓN LOS PROGRAMAS ACADÉMICOS Y LA INSTITUCIÓN</t>
  </si>
  <si>
    <t>3. ARTICULACIÓN CON EL ENTORNO</t>
  </si>
  <si>
    <t>DOCENCIA</t>
  </si>
  <si>
    <t>IDENTIFICAR LOS REQUISITOS Y EXPECTATIVAS DE LA SOCIEDAD PARA OFRECER SOLUCIONES QUE LOGREN SATISFACER SUS NECESIDADES</t>
  </si>
  <si>
    <t>4. INTERNACIONALIZACIÓN</t>
  </si>
  <si>
    <t>INVESTIGACIÓN</t>
  </si>
  <si>
    <t>INTERCAMBIAR SERVICIOS ACADÉMICOS DE CALIDAD A NIVEL INTERNACIONAL</t>
  </si>
  <si>
    <t>5. BIENESTAR Y CULTURA UNIQUINDIANA</t>
  </si>
  <si>
    <t>Código:</t>
  </si>
  <si>
    <t>E.GC.FTI.01</t>
  </si>
  <si>
    <t>Versión:</t>
  </si>
  <si>
    <t>Fecha:</t>
  </si>
  <si>
    <t>PROYECCIÓN SOCIAL</t>
  </si>
  <si>
    <t>CONSTRUIR LA IDENTIDAD UNIQUINDIANA</t>
  </si>
  <si>
    <t>6. PLANEACIÓN Y DESARROLLO ADMINISTRATIVO</t>
  </si>
  <si>
    <t>ADMINISTRACIÓN DEL CAMPUS</t>
  </si>
  <si>
    <t>PLANEAR LA EJECUCIÓN EFECTIVA DE LA MISIÓN INSTITUCIONAL</t>
  </si>
  <si>
    <t>7. DESARROLLO TECNOLÓGICO</t>
  </si>
  <si>
    <t xml:space="preserve">A. INFORMACIÓN DE IDENTIFICACIÓN </t>
  </si>
  <si>
    <t>GESTIÓN HUMANA</t>
  </si>
  <si>
    <t>MEJORAR EL DESEMPEÑO INSTITUCIONAL A TRAVÉS DE LA GESTIÓN EFICAZ, EFICIENTE Y EFECTIVA DE LOS PROCESOS INTERNOS</t>
  </si>
  <si>
    <t>8. INFRAESTRUCTURA FISICA DEL CAMPUS</t>
  </si>
  <si>
    <r>
      <rPr>
        <b/>
        <sz val="16"/>
        <color indexed="17"/>
        <rFont val="Calibri"/>
        <family val="2"/>
      </rPr>
      <t>N</t>
    </r>
    <r>
      <rPr>
        <b/>
        <sz val="9"/>
        <color indexed="17"/>
        <rFont val="Calibri"/>
        <family val="2"/>
      </rPr>
      <t>OMBRE DEL INDICADOR:</t>
    </r>
  </si>
  <si>
    <t>Satisfacción de los clientes frente a los servicios del Macroproceso Gestión Financiera</t>
  </si>
  <si>
    <r>
      <rPr>
        <b/>
        <sz val="16"/>
        <color indexed="17"/>
        <rFont val="Calibri"/>
        <family val="2"/>
      </rPr>
      <t>C</t>
    </r>
    <r>
      <rPr>
        <b/>
        <sz val="9"/>
        <color indexed="17"/>
        <rFont val="Calibri"/>
        <family val="2"/>
      </rPr>
      <t>ÓDIGO:</t>
    </r>
  </si>
  <si>
    <t>IN.01.GF</t>
  </si>
  <si>
    <t>GESTION APOYO ACADÉMICO</t>
  </si>
  <si>
    <t>EXCELENCIA_ACADÉMICA</t>
  </si>
  <si>
    <r>
      <rPr>
        <b/>
        <sz val="18"/>
        <color indexed="17"/>
        <rFont val="Calibri"/>
        <family val="2"/>
      </rPr>
      <t>F</t>
    </r>
    <r>
      <rPr>
        <b/>
        <sz val="9"/>
        <color indexed="17"/>
        <rFont val="Calibri"/>
        <family val="2"/>
      </rPr>
      <t>ECHA DE CREACIÓN:</t>
    </r>
  </si>
  <si>
    <r>
      <rPr>
        <b/>
        <sz val="16"/>
        <color indexed="17"/>
        <rFont val="Calibri"/>
        <family val="2"/>
      </rPr>
      <t>V</t>
    </r>
    <r>
      <rPr>
        <b/>
        <sz val="9"/>
        <color indexed="17"/>
        <rFont val="Calibri"/>
        <family val="2"/>
      </rPr>
      <t>ERSIÓN:</t>
    </r>
  </si>
  <si>
    <t>GESTIÓN FINANCIERA</t>
  </si>
  <si>
    <t>PROYECCIÓN_SOCIAL</t>
  </si>
  <si>
    <r>
      <rPr>
        <b/>
        <sz val="16"/>
        <color indexed="17"/>
        <rFont val="Calibri"/>
        <family val="2"/>
      </rPr>
      <t>N</t>
    </r>
    <r>
      <rPr>
        <b/>
        <sz val="9"/>
        <color indexed="17"/>
        <rFont val="Calibri"/>
        <family val="2"/>
      </rPr>
      <t>OMBRE DEL MACROPROCESO</t>
    </r>
  </si>
  <si>
    <t>GESTIÓN DE BIENESTAR INSTITUCIONAL</t>
  </si>
  <si>
    <t>GESTIÓN_DE_LA_CALIDAD</t>
  </si>
  <si>
    <r>
      <rPr>
        <b/>
        <sz val="16"/>
        <color indexed="17"/>
        <rFont val="Calibri"/>
        <family val="2"/>
      </rPr>
      <t>N</t>
    </r>
    <r>
      <rPr>
        <b/>
        <sz val="9"/>
        <color indexed="17"/>
        <rFont val="Calibri"/>
        <family val="2"/>
      </rPr>
      <t>OMBRE DEL PROCESO:</t>
    </r>
  </si>
  <si>
    <r>
      <rPr>
        <b/>
        <sz val="16"/>
        <color indexed="17"/>
        <rFont val="Calibri"/>
        <family val="2"/>
      </rPr>
      <t>N</t>
    </r>
    <r>
      <rPr>
        <b/>
        <sz val="9"/>
        <color indexed="17"/>
        <rFont val="Calibri"/>
        <family val="2"/>
      </rPr>
      <t>IVEL:</t>
    </r>
  </si>
  <si>
    <t>GESTIÓN BIBLIOTECA</t>
  </si>
  <si>
    <r>
      <rPr>
        <b/>
        <sz val="16"/>
        <color indexed="17"/>
        <rFont val="Calibri"/>
        <family val="2"/>
      </rPr>
      <t>O</t>
    </r>
    <r>
      <rPr>
        <b/>
        <sz val="9"/>
        <color indexed="17"/>
        <rFont val="Calibri"/>
        <family val="2"/>
      </rPr>
      <t xml:space="preserve">BJETIVO DEL MACROPROCESO </t>
    </r>
  </si>
  <si>
    <t>Recaudar, custodiar y administrar los recursos financieros y físicos de manera eficiente, eficaz y transparente, generando la información necesaria para la toma de decisiones.</t>
  </si>
  <si>
    <t>GESTIÓN RECURSOS ACADÉMICOS</t>
  </si>
  <si>
    <t>GESTIÓN JURÍDICA</t>
  </si>
  <si>
    <t>B. RESPONSABLES  DE INFORMACIÓN</t>
  </si>
  <si>
    <t>CONTROL INTERNO</t>
  </si>
  <si>
    <r>
      <rPr>
        <b/>
        <sz val="16"/>
        <color indexed="17"/>
        <rFont val="Calibri"/>
        <family val="2"/>
      </rPr>
      <t>Á</t>
    </r>
    <r>
      <rPr>
        <b/>
        <sz val="9"/>
        <color indexed="17"/>
        <rFont val="Calibri"/>
        <family val="2"/>
      </rPr>
      <t>REAS O PROCESOS  QUE SUMINISTRAN INFORMACIÓN Y DATOS AL INDICADOR:</t>
    </r>
  </si>
  <si>
    <t>Gestión Financiera</t>
  </si>
  <si>
    <r>
      <rPr>
        <b/>
        <sz val="16"/>
        <color indexed="17"/>
        <rFont val="Calibri"/>
        <family val="2"/>
      </rPr>
      <t>R</t>
    </r>
    <r>
      <rPr>
        <b/>
        <sz val="9"/>
        <color indexed="17"/>
        <rFont val="Calibri"/>
        <family val="2"/>
      </rPr>
      <t>ESPONSABLE CALCULAR:</t>
    </r>
  </si>
  <si>
    <r>
      <rPr>
        <b/>
        <sz val="16"/>
        <color indexed="17"/>
        <rFont val="Calibri"/>
        <family val="2"/>
      </rPr>
      <t>R</t>
    </r>
    <r>
      <rPr>
        <b/>
        <sz val="9"/>
        <color indexed="17"/>
        <rFont val="Calibri"/>
        <family val="2"/>
      </rPr>
      <t>ESPONSABLE DE ANALIZAR Y TOMAR DECISIONES:</t>
    </r>
  </si>
  <si>
    <t xml:space="preserve">Lider Gestión Financiera , Líder Planeación Estratégica </t>
  </si>
  <si>
    <r>
      <rPr>
        <b/>
        <sz val="16"/>
        <color indexed="17"/>
        <rFont val="Calibri"/>
        <family val="2"/>
      </rPr>
      <t>U</t>
    </r>
    <r>
      <rPr>
        <b/>
        <sz val="9"/>
        <color indexed="17"/>
        <rFont val="Calibri"/>
        <family val="2"/>
      </rPr>
      <t>SUARIOS :</t>
    </r>
  </si>
  <si>
    <t xml:space="preserve">Direccionamiento Estratégico, Planeación estratégica, </t>
  </si>
  <si>
    <t>C. CARACTERIZACIÓN</t>
  </si>
  <si>
    <r>
      <rPr>
        <b/>
        <sz val="16"/>
        <color indexed="17"/>
        <rFont val="Calibri"/>
        <family val="2"/>
      </rPr>
      <t>O</t>
    </r>
    <r>
      <rPr>
        <b/>
        <sz val="9"/>
        <color indexed="17"/>
        <rFont val="Calibri"/>
        <family val="2"/>
      </rPr>
      <t>BJETIVO/DESCRIPCIÓN:</t>
    </r>
  </si>
  <si>
    <t>Medir el grado de satisfacción de los clientes  frente a los servicios ofrecidos por el Macroproceso Gestión Financiera</t>
  </si>
  <si>
    <r>
      <rPr>
        <b/>
        <sz val="16"/>
        <color indexed="17"/>
        <rFont val="Calibri"/>
        <family val="2"/>
      </rPr>
      <t>T</t>
    </r>
    <r>
      <rPr>
        <b/>
        <sz val="9"/>
        <color indexed="17"/>
        <rFont val="Calibri"/>
        <family val="2"/>
      </rPr>
      <t>IPO DE INDICADOR:</t>
    </r>
  </si>
  <si>
    <t>Efectividad</t>
  </si>
  <si>
    <t>Eficiencia</t>
  </si>
  <si>
    <t>Eficacia</t>
  </si>
  <si>
    <t>Indirecto</t>
  </si>
  <si>
    <r>
      <rPr>
        <b/>
        <sz val="16"/>
        <color indexed="17"/>
        <rFont val="Calibri"/>
        <family val="2"/>
      </rPr>
      <t>C</t>
    </r>
    <r>
      <rPr>
        <b/>
        <sz val="9"/>
        <color indexed="17"/>
        <rFont val="Calibri"/>
        <family val="2"/>
      </rPr>
      <t>OMPORTAMIENTO:</t>
    </r>
  </si>
  <si>
    <t>Directo</t>
  </si>
  <si>
    <t>D. MEDICIÓN</t>
  </si>
  <si>
    <r>
      <rPr>
        <b/>
        <sz val="16"/>
        <color indexed="17"/>
        <rFont val="Calibri"/>
        <family val="2"/>
      </rPr>
      <t>F</t>
    </r>
    <r>
      <rPr>
        <b/>
        <sz val="9"/>
        <color indexed="17"/>
        <rFont val="Calibri"/>
        <family val="2"/>
      </rPr>
      <t>ORMULA PARA CALCULAR EL INDICADOR</t>
    </r>
  </si>
  <si>
    <t>NUMERADOR:</t>
  </si>
  <si>
    <t xml:space="preserve">Número de encuestados que califican como satisfecho y muy satisfecho los servicios </t>
  </si>
  <si>
    <t>ANUAL</t>
  </si>
  <si>
    <t>DENOMINADOR:</t>
  </si>
  <si>
    <t>Total de encuestados que calificaron los servicios del Macroproceso</t>
  </si>
  <si>
    <t>SEMESTRAL</t>
  </si>
  <si>
    <r>
      <rPr>
        <b/>
        <sz val="16"/>
        <color indexed="17"/>
        <rFont val="Calibri"/>
        <family val="2"/>
      </rPr>
      <t>F</t>
    </r>
    <r>
      <rPr>
        <b/>
        <sz val="9"/>
        <color indexed="17"/>
        <rFont val="Calibri"/>
        <family val="2"/>
      </rPr>
      <t>RECUENCIA RECOLECCIÓN:</t>
    </r>
  </si>
  <si>
    <t xml:space="preserve">ANUAL </t>
  </si>
  <si>
    <r>
      <rPr>
        <b/>
        <sz val="16"/>
        <color indexed="17"/>
        <rFont val="Calibri"/>
        <family val="2"/>
      </rPr>
      <t>F</t>
    </r>
    <r>
      <rPr>
        <b/>
        <sz val="9"/>
        <color indexed="17"/>
        <rFont val="Calibri"/>
        <family val="2"/>
      </rPr>
      <t>RECUENCIA REVISIÓN:</t>
    </r>
  </si>
  <si>
    <t>TRIMESTRAL</t>
  </si>
  <si>
    <r>
      <rPr>
        <b/>
        <sz val="16"/>
        <color indexed="17"/>
        <rFont val="Calibri"/>
        <family val="2"/>
      </rPr>
      <t>F</t>
    </r>
    <r>
      <rPr>
        <b/>
        <sz val="9"/>
        <color indexed="17"/>
        <rFont val="Calibri"/>
        <family val="2"/>
      </rPr>
      <t>UENTE  DE DATOS  Y MÉTODO PARA LA MEDICIÓN</t>
    </r>
  </si>
  <si>
    <t>Encuestas de satisfacción cliente interno. Y del cliente externo
Se tabulan los datos con base en los criterios de calificación definidos por Planeación .</t>
  </si>
  <si>
    <r>
      <rPr>
        <b/>
        <sz val="16"/>
        <color indexed="17"/>
        <rFont val="Calibri"/>
        <family val="2"/>
      </rPr>
      <t>E</t>
    </r>
    <r>
      <rPr>
        <b/>
        <sz val="9"/>
        <color indexed="17"/>
        <rFont val="Calibri"/>
        <family val="2"/>
      </rPr>
      <t>SCALA:</t>
    </r>
  </si>
  <si>
    <t>Porcentaje</t>
  </si>
  <si>
    <t>MENSUAL</t>
  </si>
  <si>
    <t>OTRO</t>
  </si>
  <si>
    <t>E. REGISTRO Y CONTROL</t>
  </si>
  <si>
    <t>N°</t>
  </si>
  <si>
    <t>FECHA DE REGISTRO
(dd/mm/aaaa)</t>
  </si>
  <si>
    <t>META DEL PERIODO
(Si aplica)</t>
  </si>
  <si>
    <t xml:space="preserve">JUSTIFICACION DE LA META </t>
  </si>
  <si>
    <t>VALOR NUMERADOR</t>
  </si>
  <si>
    <t>VALOR DENOMINADOR</t>
  </si>
  <si>
    <t>RESULTADO</t>
  </si>
  <si>
    <t>ANALISIS Y OBSERVACIONES</t>
  </si>
  <si>
    <t>ACCIONES DE MEJORA</t>
  </si>
  <si>
    <t>Son los resultados de la encuesta de satisfacción del cliente interno realizada por planeación para el primer semestre del 2011. La encuesta son datos promedio de las 3 preguntas aplicadas. El valor del numerador viene de realizar la siguiente  suma promedio de cada pregunta:((39+13)/59)+((35+16)/58)+((41+9)/59).
Como se puede observar los usuarios internos de la institución califican el servicio del macroproceso de Gestión Financiera con un nivel de satisfacción alto, el cual es aprobado por el 87% de las personas encuestadas. Pero es de aclarar que los integrantes del macroproceso establecieron acciones de mejora para el incremento de dicho resultado.</t>
  </si>
  <si>
    <t xml:space="preserve"> Respecto al resultado, el porcentaje de satisfacción obtenido en el periodo , año 2012  (75,57%) del macroproceso Gestión financiera   no supera la meta proyectada, la cual era de  87% .  Según lo anterior  falto  un 11,43 % para alcanzar la meta.
Se puede analizar que de las 9 preguntas formuladas a los encuestados, las que obtuvieron el mayor porcentaje de satisfacción fueron la No. 9 (El trato es amable y cordial por parte del personal del macroproceso)   con un valor de 67,25% , seguida de la pregunta 5 (las respuestas son oportunas en la comunicación telefónica y correo electrónico) con un valor de 61,29%.   Los anteriores aspectos son la sumatoria de los criterios   evaluados satisfactoria  y muy satisfactoriamente. Estos valores se reflejan en la implementación de proyectos de innovación tecnológica tales como la telefonía ipv6 en la Institución que ha permitido una comunicación ágil, efectiva y directa con los diferentes responsables de procesos, por otra parte la concientización, el empoderamiento y la interiorización de los protocolos éticos y bioéticos sin dejar aun lado el autocontrol en  las actividades y compromisos individuales  con la institución,  han hecho que los procesos mejoren  la atención enfocado hacia el cliente. Gestión Humana lidero varias capacitaciones hacia los diferentes procesos en cuanto a   La  atención al cliente, dejando como resultado eficacia en el proceso de aprendizaje.   
</t>
  </si>
  <si>
    <t xml:space="preserve"> En cuanto a los niveles de insatisfacción,  las preguntas No.1 (las entregas de pedidos de productos y/o servicios están acorde con las solicitudes)  con un 17,34% de insatisfacción y la pregunta No.6 (existen mecanismos que me permiten calificar un bien o servicio recibido)  con un 16,94% de insatisfacción.  Estos valores se reflejan en la implementación y cambio de los procedimientos de los procesos financieros, se atravesaba por una etapa de organización de conocimientos de estabilización de una herramienta tecnológica adquirida ERP (seven) para obtener información oportuna y veraz en las diferentes transacciones financiera y por otra parte ordenar las actividades y procedimientos en los procesos que le corresponden, es decir realizar traslados y reingeniería a la manera de realizar las actividades diarias. 
Acciones a implementar para mejorar la satisfacción de los clientes:
Conocimiento general de la herramienta erp en el modulo inventarios, para realizar de una manera eficiente y eficaz la entrega de pedidos mensuales.
Actualización de registros y evidencias en la entrega de pedidos.
Implementación de procedimiento para la evaluación de proveedores lo cual permitirá optimizar los procesos de entrega hacia el cliente.  
</t>
  </si>
  <si>
    <t xml:space="preserve">La meta del indicador corresponde a la satsifacción promedio que se tiene en los procesos de calidad y en los sistemas integrados de gestión, el 80% de satisfacción se puede cumplir ya que el software financiero administrativo se ha venido implementando con gran eficiencia por parte de los diferentes modulos que lo comprenden, el softwarwe Seven, ha permitido a la institución disminuir tiempos de respuesta, generar información oportuna y veraz a las necesidades de los clientes internos </t>
  </si>
  <si>
    <t xml:space="preserve">Se aproxima a la meta propuesta de un 80%, se puede observar un crecimiento del comportamiento del indicador con respecto al del año anterior y la tendencia nos muestra que va hacia el crecimiento, la implementación de acciones de mejora con respecto al año anterior han hecho que los clientes incrementen la percepción de  los procesos financieros, la implementación de la evaluación de los proveedores, la información veraz que se genera en línea desde los diferentes módulos financieros, las afectaciones contables instantáneas en las diferentes transacciones ,  han generado que el sistema de información financiero manipulado por  clientes internos involucrado en procesos transversales mejoren su satisfacción frente a otros. La eficiencia y eficacia en los ciclos PHVA financieros y el cumplimientos de procedimientos involucrando registros y medios digitales han mejora el servicios desde los diferentes procesos del macroproceso. Se espera que con la estabilización general del software SEVEN se de un incrementos en la percepción de los clientes ya que se involucraran y se generaran mayores resultados por la utilización de  programas en las diferentes transacciones de los módulos que convertirán los procesos mas eficientes, eficaces y efectivos.   </t>
  </si>
  <si>
    <t xml:space="preserve">Continuar con el mejoramiento continuo de los diferentes procesos que comprenden el macroproceso, implementar acciones de mejora en el plan de mejoramiento del macroproceso que se vean reflejadas en el impacto y la perceocion de los clientes. </t>
  </si>
  <si>
    <t xml:space="preserve">La meta del indicador corresponde a la satisfacción promedio que se tiene en los procesos de calidad y en los sistemas integrados de gestión, el 80% de satisfacción se puede cumplir ya que el software financiero administrativo se ha venido implementando con gran eficiencia por parte de los diferentes módulos que lo comprenden, el software Seven, ha permitido a la institución disminuir tiempos de respuesta, generar información oportuna y veraz a las necesidades de los clientes internos . Por otra parte como mejora que se implemento en la realización de la encuesta es que se aplicara este año a los usuarios directos de los diferentes macroprocesos, esta mejora se toma ya que el año pasado realizando el análisis a la encuesta observábamos una gran población en el  no tengo conocimiento del proceso / no utilizo los servicios, entonces esta desviación de porcentaje en este criterio nos disminuía notablemente la satisfacción, por ello este año la encuesta solo se aplico a usuarios que si utilizan los servicios y que puedan dar un dictamen serio, confiable y real. </t>
  </si>
  <si>
    <t xml:space="preserve">Esta satisfacción corresponde al incremento positivo de los usuarios frente a los servicio del macroproceso, por otra parte observamos que la población que califica los servicios si tiene total confianza y satisfacción de lo recibido frente a lo solicitado. las preguntas que mas satisfacción presentan son las siguientes: 
 La información brindada por los funcionarios del proceso de Tesorería  es clara y oportuna. 
Qué nivel de satisfacción tiene con la cortesía del personal que lo atendió en el proceso de Administración y Control de Activos. 
.La información brindada por los funcionarios del proceso de Administración y Control de Activos es clara y oportuna
 Las respuestas son oportunas en lo que tiene que ver con comunicación telefónica y correo electrónico del proceso de Tesorería.
Si realizamos un análisis a estas preguntas, podemos determinar que los procesos de financiera son procesos que tienen una relación directa con el cliente, la comunicación permanente con el  y sus canales son fundamentales para que los usuarios perciban la colaboración, la instrucción y la manera de operar de los mismos procesos, esto hace que los usuarios tengan confianza en el producto que da el macroproceso y así se de una satisfacción de los solicitado frente a lo recibido. 
</t>
  </si>
  <si>
    <t xml:space="preserve">Se puede observar que la tendencia del indicador de satisfacción del macroproceso financiero se mantiene en niveles muy altos, esto se debe a la confianza y percepción que han venido teniendo los usuarios frente a los diferentes servicios en especial a las siguientes preguntas: 4.Las solicitudes de traslado de bienes son registradas en el sistema oportunamente (aparecen los bienes cargados y descargados de acuerdo con las peticiones del usuario).2.a.Qué nivel de satisfacción tiene con la cortesía del personal que lo atendió en el proceso de Tesorería?. 3.d.La información brindada por los funcionarios del proceso financiero ( área financiera) es clara y oportuna?. Según lo anterior se puede ver claramente que factores como la atención, la información suministrada han sido fundamentales para que los usuarios califiquen de muna manera satisfecha y muy satisfecha los servicios del macroproceso. </t>
  </si>
  <si>
    <t xml:space="preserve">Continuar con el mejoramiento continuo de los diferentes procesos que comprenden el macroproceso, implementar acciones de mejora en el plan de mejoramiento del macroproceso que se vean reflejadas en el impacto y la percepción de los clientes. </t>
  </si>
  <si>
    <t>Nota: Esta  ficha técnica del indicador alimenta el Cuadro de Mando Integral de Indicadores  de la Universidad del Quindío.  Con frecuencia se requiere la disponibilidad de la información para realizar el reporte a la Alta  Dirección.  Para  cualquier sugerencia sobre la ficha técnica del indicador favor comunicarse con el Área de Planeación y desarrollo.</t>
  </si>
  <si>
    <t>Porcentaje de cumplimiento de la ejecución presupuestal de ingresos</t>
  </si>
  <si>
    <t>IN.02.GF</t>
  </si>
  <si>
    <t>PRESUPUESTO</t>
  </si>
  <si>
    <t>LIDER MACROPROCESO FINANCIERO</t>
  </si>
  <si>
    <t>SNIES, SUE, CONTRALORIA GENERAL, PLANEACIÓN NACIONAL, MINISTERIO DE EDUCACIÓN, MACROPROCESO GESTION DE CALIDAD.</t>
  </si>
  <si>
    <t>Evidenciar  el nivel efectivo de recaudo en comparación con el recaudo  estimado</t>
  </si>
  <si>
    <t xml:space="preserve">Ejecución presupuestal de ingresos  por rubros </t>
  </si>
  <si>
    <t xml:space="preserve"> Presupuesto Programado  </t>
  </si>
  <si>
    <t>La informacion fue suministrada del Software Administrativo Financiero</t>
  </si>
  <si>
    <t xml:space="preserve">El indicador supera el limite superior , por que en el recaudo de derechos académicos fue superior al presupuestado , se debió haber adicionado el  mayor recaudo. </t>
  </si>
  <si>
    <t>El indicador alcanza la Meta fijada del 98%, el mayor recaudo frente a los ingresos presupuestados lo alcanzann los recursos de capital, mientras que particularmente la devolución de Iva alcanza el menor porcentaje de recaudo, lo que se explica porque durante la vigencia 2010, la DIAN rechazó las solicitudes que correspondían a manejo de convenios.  De otra parte la tranferencia de la Nación no se logró en un 100%, al quedar aplazados algunos recursos para la siguiente vigencia.</t>
  </si>
  <si>
    <t xml:space="preserve">  En principio durante la ejecución se identificó un mayor recaudo en los rubros matriculas e inscripciones de algunos programas académicos.  Al realizar la adición o incorporación de estos recursos al presupuesto, acatando el requerimiento de la contraloría en la rendición de la cuenta de 2010,  se genera, un porcentaje menor de ejecución de ingresos.  Igualmente esta incorporación de recursos al presupuesto especificamente en los rubros mencionados hace que analizando el rubro que los agrega se evidencie una adición casi igual al saldo por ejecutar, situación que no es razonable en el manejo presupuestal.  De otra parte durante la vigencia 2011 la DIAN continúa rechazando la solicitud de devolución de IVA por concepto de Convenios.  (La meta se calcula con el promedio de los indicadores obtenidos durante las vigencias anteriores.)</t>
  </si>
  <si>
    <t>Iniciar en el área de Tesorería un seguimiento a la ejecución y contabilización  de ingresos.  Hacer mesa de trabajo, identificar dificultades y proponer acciones de mejora.</t>
  </si>
  <si>
    <t xml:space="preserve">Se presupuestaron  ingresos por valor de $62.129 millones distribuidos así:  Rentas propias  $ 21.790 millones corresponde al 35% de lo presupuestado. 
Aportes $39.959 millones corresponde al  64% de lo presupuestado.
Recursos de capital $ 380 millones corresponde al  1% de lo presupuestado. 
Durante la ejecución se efectuaron Adiciones por un monto de $ 26.172 .  
El comportamiento de los ingresos, de acuerdo con sus distintos componentes fue de la siguiente manera:
 Las rentas propias presentaron una ejecución real de $ 27.052 millones con un recaudo del 94%. 
 Los aportes  presentaron una ejecución real de $48.089 millones con un recaudo del 99,5%  
Los recursos de capital  presentaron una ejecución real de $ 8.479 millones  con un recaudo del 76%.  Las rentas propias alcanzaron una ejecución en el año 2012 de $ 27.052 millones, es decir presentaron un crecimiento del 6,87%,  
Los aportes; los aportes globales en el presupuesto del l año 2012 fueron de $ 48.089 millones, es decir  crecieron en el 14,15%. La Universidad  en el año 2012 no recibió bonos pensionales del Ministerio de Hacienda.
Los recursos de capital, muestran un crecimiento del 10,17% originado en los importantes recursos de destinación que quedaron a Diciembre de 2012.
</t>
  </si>
  <si>
    <t>Sostener con en el área de Tesorería un seguimiento a la ejecución y contabilización  de ingresos, en forma oportuna.  Hacer mesa de trabajo, se evidencia mejora en las dificultades identificadas  en la vigencia anterior, pero se hace necesarioidentificar y contralar nuevas situaciones que se presentaron en la vigencia 2012, probablemente a causa de la adopción del nuevo software.</t>
  </si>
  <si>
    <t>El indicador supera la Meta fijada del 98%, el mayor recaudo frente a los ingresos presupuestados se alcanza  en los Aportes recibidos de la Nación, basicamente Vía Recursos adicionales  por los siguientes conceptos:   
-Descuento de Votaciones.-
-Fortalecimiento de la Base presupuestal.
-Aporte por fomento a la Educación Superior.
-Aporte por Mejoramiento de la calidad.
-Y el impuesto a la Equidad (Recursos CREE).
Frente a la dificultad que se identificó en la vigencia anteriror con respecto a los recursos provenientes de la devolución de IVA, se adelantó mesa de trabajo conjunta con la DIAN y se superó.
En la administrción y gestión tesoral de los recursos financieros se puede evidenciar un considerable incremento en la ingreso recaudado proveniente de operaciones financieras, frente al valor presupuestado.</t>
  </si>
  <si>
    <t>Con respecto a la ejecución de los ingresos, puede observarse que se presentó un recaudo real de $ 125.340 millones, es decir  un cumplimiento del 98.82% de los ingresos finalmente estimados, siendo el grupo de Recursos de Capital el que tiene un mayor nivel de cumplimiento con un 100%, seguido de los Aportes con un 98,91 %debido a que el Departamento no transfirió todos los recursos del aporte, las rentas propias presentan un cumplimiento del 97.72%, mostrando como todos los grupos del ingreso presentan un alto nivel de cumplimiento.</t>
  </si>
  <si>
    <t>Eficiencia financiera</t>
  </si>
  <si>
    <t>IN.03.GF</t>
  </si>
  <si>
    <t>Establecer el porcentaje de participación de las rentas propias sobre el recaudo total</t>
  </si>
  <si>
    <t xml:space="preserve">Rentas  propias </t>
  </si>
  <si>
    <t xml:space="preserve"> Total de ingresos</t>
  </si>
  <si>
    <t xml:space="preserve">La meta se plantea como el promedio de las ultimas 5 vigencias . Los ingresos que se generan de las actividades propias provienen de las actividades de Docencia, Investigación y Extensión. No involucran  los aportes Nacionales y departamentales. </t>
  </si>
  <si>
    <t>Diseñar mecanismo que permita canalizar los ingresos recibidos de manera oportuna hacia las fuentes que lo originan.</t>
  </si>
  <si>
    <t xml:space="preserve">La relación existente entre el índice de capacidad para generar rentas propias y cada uno de los índices de resultados se toma como un resultado enmarcado dentro del  contexto del sistema universitario estatal.
</t>
  </si>
  <si>
    <t>Mejorar el proceso de canalización de recursos de Investigación y Extensión.</t>
  </si>
  <si>
    <t>El Comportamiento del indicador obedece a la media, manejada por la Universidad durante los últimos años.  Siendo las rentas propias, siguen siendo los Derechos Académicos la fuente de ingreso con mayor participación:</t>
  </si>
  <si>
    <t>No se establece acción de mejora, puesto que en principio los ingresos de la Universidad dependen del comportamiento de dos fuentes principales:  La Renta Propia y los Ingresos por Aportes.  De esta forma factores externos a la Universidad pueden incidir en su calculo.</t>
  </si>
  <si>
    <t>Las rentas propias alcanzaron una ejecución e en el año 2012 de $ 27.052 millones,   presentaron un crecimiento del 6,87%,  explicado en lo siguiente:  los derechos académicos en especial las matrículas presentaron un crecimiento del 11%, originado en el comportamiento favorable de las matrículas de la modalidad a distancia por los nuevos programas abiertos en la Facultad de Educación: Licenciatura en Pedagogía infantil y Licenciatura en Ciencias Naturales y un crecimiento en la población estudiantil de presencial; la venta de bienes y servicios presentó un decrecimiento del -4%, este decrecimiento se presentó en casi todos los componentes de este capítulo, como son: los Convenios de Asesoría y Consultoría que continúan afectados por los cambios normativos, la venta de servicios técnicos, la venta de productos y las otras rentas propias que se han visto afectadas por la transición del Seguro Social hacia Colpensiones,  lo que ha demorado el reconocimiento de retroactivos pensionales.  Se resalta el comportamiento positivo de la Educación Continuada con un crecimiento del 78%, lo que muestra la dinámica que vienen adquiriendo estas actividades en todas las Facultades de la Universidad.</t>
  </si>
  <si>
    <t>No se establece acción de mejora, puesto que en principio el indicador dependen del comportamiento de dos variables principales:  La Renta Propia y los Ingresos por Aportes.  De esta forma  al incrementar los aportes de la Nación el denominador aumenta generando una disminución en el indicador.</t>
  </si>
  <si>
    <t xml:space="preserve"> Al asumir el Gobierno su responsabilidad frente a la Educación Superior y dadas las políticas de cobertura y fomento,  se recibiron aportes adicionales del orden de $8.617 millones.  Como el indicador depende del comportamiento de dos variabes fundamentales dentro del total de los ingresos que  son:  Las Rentas Propias y los Ingresos por aportes de la Nación, en la medida que se incremente uno de los dos, necesariamente el otro va a disminuir en su participación. </t>
  </si>
  <si>
    <t>No se establece acción de mejora, puesto que la disminución del indicador no se genera por mala gestión propia, o por el no cumplimiento de recaudos en la Renta Propia.  Y mucho menos por deficiente planeación presupuestal.</t>
  </si>
  <si>
    <t>No obstante las políticas del Gobierno Nacional, que persiste con aportes adicionales entre los que se cuentan los recursos CREE, la renta propia también se dinamiza frente a la vigencia anteriro y en un alto porcentaje con la dinámica que cobró la proyección social durante la vigencia 2014, con la ejecución de convenios en cofinanciación.</t>
  </si>
  <si>
    <t>Eficacia en la ejecución presupuestal de gastos</t>
  </si>
  <si>
    <t>IN.04.GF</t>
  </si>
  <si>
    <t>Realizar seguimiento a la programación y ejecución presupuestal.   Permite evaluar la tendencia del gasto por cada rubro presupuestal</t>
  </si>
  <si>
    <t>Ejecución presupuestal de Gastos</t>
  </si>
  <si>
    <t>Presupuesto Aprobado de Gastos</t>
  </si>
  <si>
    <t>Permite mejorar el proceso de programación presupuestal.  
Permite un análisis simultaneo y posterior.</t>
  </si>
  <si>
    <t>La programación presupuestal de gastos, obedece a la programación presupuestal de ingresos, el manejo racional y conservador de la administración, en concordancia con el aplazamiento de algunos recursos y el no recaudo de otros, generan una menor ejecución en el gasto y la inversión.</t>
  </si>
  <si>
    <t>Realizar seguimientos periodícos (trimestrales) para hacer seguimiento a la ejecución de gastos y revisión límites</t>
  </si>
  <si>
    <t>El cumplimiento del gasto, presenta un muy buen porcentaje de cumplimiento en Servicios personale y gastos generales.  Las transferencias obtienen un cumplimiento del 57 % que se explica, por la alta participación de los convenios, contratos de consultoria y otras actividades que si bien es cierto se recauda su ingreso durante la vigencia analizada, tambien lo es que dicho ingreso muchas veces es para ser ejecutado en varia vigencias.  La inversión tambien afecta el cumplimiento del gasto total y ésta a su vez presenta porcentajes bajos de ejecución en Investigación, integración con el egresado, desarrollo de la virtualización y  algunos proyectos de infraestructura física.</t>
  </si>
  <si>
    <t>Realizar seguimientos periodícos (trimestrales) para hacer seguimiento a la ejecución de gastos</t>
  </si>
  <si>
    <t xml:space="preserve">Guardando el equilibrio presupuestal se hicieron modificaciones al presupuesto de gastos por $26.172 millones. Teniendo en cuenta las anteriores modificaciones presupuestales el Presupuesto de gastos apropiado pasó de $62.129 millones a un presupuesto definitivo de $88.301 millones.
Una vez evaluada la ejecución presupuestal de la vigencia 2012, se observa que el gasto proyectado alcanzó un nivel de ejecución del 82% con $72.455 millones ejecutados de la siguiente forma:
• Los servicios personales se ejecutaron en un 93,32% con $47.923 millones ejecutados.
• Los gastos generales se ejecutaron en un  88% con $6.466  millones ejecutados.
• Las transferencias se ejecutaron en un 61% con $9.146 millones ejecutados.
• La inversión alcanzó un nivel de ejecución del  61% con $ 8.919 millones ejecutados.
</t>
  </si>
  <si>
    <t>Continuar con los seguimientos periódicos, a la ejecución total del gasto.</t>
  </si>
  <si>
    <t xml:space="preserve">Este es un indicador de cumplimiento.  Guardando el equilibrio presupuestal se hicieron modificaciones al presupuesto de gastos por $ 30.797 millones. Teniendo en cuenta las anteriores modificaciones presupuestales el Presupuesto de gastos apropiado pasó de $72.572 millones a un presupuesto definitivo de $103.370 millones.
Una vez evaluada la ejecución presupuestal de la vigencia 2013, se observa que el gasto proyectado alcanzó un nivel de ejecución del 81% con $72.455 millones ejecutados de la siguiente forma:
• Los servicios personales se ejecutaron en un 98,18% con $51.151  millones ejecutados.
• Los gastos generales se ejecutaron en un  98,75% con $8.224  millones ejecutados.
• Las transferencias se ejecutaron en un 34,19% con $8.075 millones ejecutados.
• La inversión alcanzó un nivel de ejecución del  85,23% con $ 15.929 millones ejecutados.
</t>
  </si>
  <si>
    <t>Este es un indicador de cumplimiento.  Guardando el equilibrio presupuestal se hicieron modificaciones al presupuesto de gastos por $45.430 millones. Teniendo en cuenta las anteriores modificaciones presupuestales el Presupuesto de gastos apropiado pasó de $81.411 millones a un presupuesto definitivo de $126.842 millones.Se ve afectado el cumplimiento por las transferencias, pues bajo esta figura  se manejan los recursos recibidos para el cumplimiento de la proyección social, y que para la época se contó con convenios que involucran mas de una vigencia o que tuvieron prórrogas en su ejecución.  De igual forma los recursos que se incorporaron al presupuesto hacia el final de la vigencia como los recursos CREE, afectan el cumplimiento.</t>
  </si>
  <si>
    <t>Porcentaje de contratación por licitación</t>
  </si>
  <si>
    <t>IN.05.GF</t>
  </si>
  <si>
    <t>Compras</t>
  </si>
  <si>
    <t>Lider del Macroproceso de  Compras</t>
  </si>
  <si>
    <t>SNIES, SUE, CONTRALORIA GENERAL, PLANEACIÓN NACIONAL,</t>
  </si>
  <si>
    <t>Establecer que porcentaje de las contrataciones realizadas por la institución son por licitación.</t>
  </si>
  <si>
    <t>Contratación de Suministros por licitación</t>
  </si>
  <si>
    <t>Contratación total de suministros</t>
  </si>
  <si>
    <t>Los  datos son suministrados por el  area de Activos fijos  con el apoyo del Software Administrativo Financiero</t>
  </si>
  <si>
    <t>El indicador permite evidenciar que año tras años, se hace mas transparente el proceso de contratación en la Universidad.  Importante señalar que el indicador relaciona lo contratado por invitaciones públicas y privadas.</t>
  </si>
  <si>
    <t>Publicar las invitaciones privadas en la página de la Universidad.</t>
  </si>
  <si>
    <t>El proceso de contratación de suministros en la Universidad es cada vez mas transparente, sigue el cálculo del indicador sin cambio en las variables que lo conforman.</t>
  </si>
  <si>
    <t>A partir del tercer trimestre de 2012 se han publicado la totalidad de invitaciones privadas y públicas.</t>
  </si>
  <si>
    <t xml:space="preserve">La Universidad en su estuto de contratación contempla las siguientes modalidades:  Contratación Directa, Invitación privada e invitación pública; asemejándose la Inv. Privada mas a una invitación publica, que a una contratación directa por su forma de adjudicación.  Así las cosas se tiene que del total de la Contratación durante la vigencia 2013 solamente 25,06% equivale a contratación directa con $4.386 millones.  </t>
  </si>
  <si>
    <t>Para la vigencia 2014 entra en vigencia el nuevo manual de contratación el cual contempla 4 modalidades de contratación.   Directa, Simplificada, Abreviada y Públicas.  Siendo las dos últimas de convocatoria pública.  Adicionalmente el manual permitió a la institución ganar en agilidad frente a contrataciones relacionadas con la Investigación y la Proyección Social, las cuales gozán de condiciones especiales a la hora de contratar por su carácter;  lo que hace que se gane en agilidad en la contratación incrementando la contratación directa.   Como situación átipica se pasó por Ley de Garantías Electorales y también se entró en período de garantías adicional por Acuerdo del Consejo Superior, en atención a la época electoral interna.  Para tener un mejor entendimiento de la construcción del indicador y del manejo de la contratación en a vigencia, es importante considerar el Anexo 1.  que se relaciona para el indicador</t>
  </si>
  <si>
    <t>Modalidad de Contratación</t>
  </si>
  <si>
    <t>Cantidad</t>
  </si>
  <si>
    <t xml:space="preserve">Valor </t>
  </si>
  <si>
    <t>%</t>
  </si>
  <si>
    <t>Ordenes de Servicio-Suministro</t>
  </si>
  <si>
    <t>Invitaciones Públicas</t>
  </si>
  <si>
    <t>Invitaciones Abreviadas</t>
  </si>
  <si>
    <t>Invitaciones Simplificadas</t>
  </si>
  <si>
    <t>TOTAL</t>
  </si>
  <si>
    <t>Invitaciones Publicadas</t>
  </si>
  <si>
    <t>% Inv. Publicadas</t>
  </si>
  <si>
    <t>% Inv. Elaboradas</t>
  </si>
  <si>
    <t>Invitaciones Públicas Publicadas</t>
  </si>
  <si>
    <t>Invitaciones Abreviadas Publicadas</t>
  </si>
  <si>
    <t>Invitaciones Simplificadas Publicadas</t>
  </si>
  <si>
    <t>TOTAL INV. PUBLICADAS</t>
  </si>
  <si>
    <t>TOTAL INV. ELABORADAS</t>
  </si>
  <si>
    <t>Ordenes de Prestación Servicio</t>
  </si>
  <si>
    <t>Indice de endeudamiento</t>
  </si>
  <si>
    <t>IN.06.GF</t>
  </si>
  <si>
    <t>Proceso Contable</t>
  </si>
  <si>
    <t>Profesional Especializado Area Contable</t>
  </si>
  <si>
    <t>Tesorería, Vicerrectoría administrativa, Contraloría, Control Interno.</t>
  </si>
  <si>
    <t>Medir la Utilización de recursos de Terceros obtenidos vía deuda para financiar las actividades de la universidad y aumentar su capacidad operativa</t>
  </si>
  <si>
    <t>total pasivo</t>
  </si>
  <si>
    <t>total activos</t>
  </si>
  <si>
    <t>A la fecha la Universidad no posee deuda pública. Sus pasivos están conformados por compromisos pensiónales, prestacionales y con algunos proveedores.</t>
  </si>
  <si>
    <t>A la fecha la Universidad no ha contraido deuda pública.  Por lo que la conformación del pasivo sigue igual.</t>
  </si>
  <si>
    <t>La Universidad sigue sin contraer deuda pública a 31 de diciembre de la vigencia analizada.</t>
  </si>
  <si>
    <t>La Meta propuesta estaba ligada a la expectativa de endudamiento que tiene la institución, para la vigencia 2012, para la construcción del edificio de aulas.</t>
  </si>
  <si>
    <t>Dado que la Universidad a diciembre 31 de 2012 todavía no recibe el desembolso del crédito para la construcción del Nuevo edificio de Aulas.</t>
  </si>
  <si>
    <t>Una vez registrado el endeudamiento para la Universidad por el edificio de aulas nuevo y en consideracion a que su cronograma de construcción se logró cumplir; las dos variables que componen el indicador se dinamizan, por consiguiente el crecimieto del indicador obedece mas al aumento de las cuentas por pagar que al crédito a largo plazo contraído.</t>
  </si>
  <si>
    <t>Los ingresos recibidos en convenio producto de la actividad de proyección social y que permanecen pendientes de liquidación en el período,  están identificados como avances y anticipos recibidos y como ingresos recibidos por anticipado.  Los cuales permaneceran en el pasivo, hasta tanto no se liquiden los convenios.</t>
  </si>
  <si>
    <t>Porcentaje de presupuesto dedicado a funcionamiento</t>
  </si>
  <si>
    <t>IN.07.GF</t>
  </si>
  <si>
    <t>Area Presupuesto</t>
  </si>
  <si>
    <t>Líder Macroproceso Financiero</t>
  </si>
  <si>
    <t>Contraloría, SNIES, Planeación, Ministerio de Educación, Ministerio de Hacienda.</t>
  </si>
  <si>
    <t>Revelar que porcentaje del presupuesto de gastos aprobado se destinó a financiar los Gastos de Funcionamiento.  Es una medida de cumplimiento.</t>
  </si>
  <si>
    <t>Presupuesto ejecutado en funcionamiento</t>
  </si>
  <si>
    <t>presupuesto de gastos aprobado</t>
  </si>
  <si>
    <t>Es importante anotar  que el  gasto de funcionamiento  agrega: Los servicios personales, los gastos generales y las transferencias.</t>
  </si>
  <si>
    <t xml:space="preserve">Es importante anotar  que el  gasto de funcionamiento  agrega: Los servicios personales, los gastos generales y las transferencias.  La ejecución  en funcionamiento se comporta </t>
  </si>
  <si>
    <t>EL funcionamiento representa un alto porcentaje de los gastos totales, al contemplar las apropiaciones necesarias para el normal desarrollo de las actividades misionales y de apoyo de la institución. A pesar de que durante la vigencia 2011, la institución hizo todos sus esfuerzos en planeación. programación y ejecución presupuestall, éste se desdibuja con la incorporación de recursos, que se citó en el análisis del indicador 2.  Pues responsablemente se realizó la adición de ingresos y por consiguiente de gastos sugerida por la contraloría, pero no se procede a su ejecución por no representar en terminos reales un mayor recaudo.</t>
  </si>
  <si>
    <t>A pesar de que para la vigencia 2012, se contó con una muy buena planeación y ejecución del gasto, la incorporación de los recursos adicionales recibidos por  parte de la nación en el último trimestre, generó una disminución en el cumplimiento del indicador.</t>
  </si>
  <si>
    <t>31712/2013</t>
  </si>
  <si>
    <t>Considerando que el funcionamiento involucra un gran porcentaje de las apropiaciones necesarias para el normal desarrollo de las actividades misionales de la Universidad se fijó una meta promedio de ejecución del 90%.  Al analizar el resultado obtenido por debajo de la meta del 80,26% se analiza que los gastos que los conforman tal es el caso de los Servicios personales alcanzaron una ejecución del 98,18%; los gastos generales acanzaron una ejecución del  98,75%.  De otra parte las transferencias solo alcanzaron una ejecución del 34,19%, lo que se explica , primero porque  bajo este grupo es que se incorpora el manejo de a Proyección Social cuya ejecución sobre todo en convenios involucra mas de una vigencia, y segundo porque los aportes adicionales   recibidos a final de año se incorporaron en este grupo, al igual que recursos de Investigaciones que se ejecutarán en próximas vigencias.  Asi se explica que el indicador presente en total una baja ejecución y se evidencia que no es por incumplimiento en los gastos de operación de la institución.</t>
  </si>
  <si>
    <t>Para el período analizado se tiene que el cumplimiento con respectoa los Gastos personales alcanza el 98%,  los Gastos Generales tienen un cumplimiento del 92%, mientras que las transferencias afectan el cumplimiento del indicador general del gasto, con un porcentaje de ejecución del 31%.
De otra parte la inversión presenta un cumplimiento del 77%.</t>
  </si>
  <si>
    <t>Porcentaje de presupuesto dedicado a inversión</t>
  </si>
  <si>
    <t>IN.08.GF</t>
  </si>
  <si>
    <t>Area presupuesto</t>
  </si>
  <si>
    <t>Líder macroproceso financiero</t>
  </si>
  <si>
    <t>Contraloría, planeación institucional, SNIES</t>
  </si>
  <si>
    <t>Medir el Cumplimiento del plan operativo anual de inversión</t>
  </si>
  <si>
    <t xml:space="preserve">Ejecución de la Inversión </t>
  </si>
  <si>
    <t xml:space="preserve">Presupuesto asignado a  inversión </t>
  </si>
  <si>
    <t xml:space="preserve">Es  importante aclarar  que la  inversión no solo involucra la inversión física, sino también la inversión social como es el fomento a la investigación, a la inversión en formación humana entre otros. </t>
  </si>
  <si>
    <t>Durante la vigencia 2010 se logró mejorar la Inversión,  obedeciendo el POAI  y mejorando su seguimiento.</t>
  </si>
  <si>
    <t>Como se viene aclarando, la inversión no solo involucra la inversión física, al involucrar la investigación, se afecta su porcentaje de cumplimiento, con los recursos que se recaudan en la respectiva vigencia, para ser ejecutados en varias vigencias, tal es el caso de los recursos que provienen de Colciencias.</t>
  </si>
  <si>
    <t xml:space="preserve">La inversión en el año 2012 alcanzó una cifra histórica de $ 8.919 millones ejecutados, representando un crecimiento del 51% con respecto a la inversión del año 2011.
Para el análisis al plan operativo anual de inversiones del año 2012 es preciso ajustar el presupuesto definitivo de inversión que asciende a $ 14.564 millones en los siguientes valores:
• Debe descontarse el total de los recursos del crédito para el edificio 50 años  por $ 3.290 millones, debido  a que el proyecto a financiarse se ejecutará en el año 2013.
• Descontarse igualmente los recursos de Investigación provenientes de COLCIENCIAS que se recibieron en el año 2012 pero su ejecución debe darse en vigencias posteriores, monto que ascienden a $ 724 millones.
De acuerdo con el ajuste anterior, el presupuesto real de inversión a ejecutar en el año 2012 fue de $ 10.549 millones,  de los cuales se ejecutó la suma de $ 8.919 millones es decir se alcanzó un nivel de ejecución del 85%.
</t>
  </si>
  <si>
    <t>Se supera la meta proyecta en el indicador, se evidencia de esta forma cumplimiento de la planeación estratégica institucional.</t>
  </si>
  <si>
    <t>Ante la ejecución en inversión del 77%, importante analizar que los pilares de mas bajo cumplimiento son: El pilar 7. Desarrollo Tecnológico,  presenta el cumplimiento mas bajo con un 78% y Finalmente la Infraestructura física que esta contemplada en el Pilar 8, tiene cumplimiento del 87%.  
Ahora bien se se consideran $1.485,4 millones que quedaron en Reservas Presupuetales el cumplimiento acumulado de toda la inversión alcanza un 84,95%; es decir se estaría dando cumplimiento a la meta.</t>
  </si>
  <si>
    <t>Porcentaje de estudiantes beneficiados con programas de crédito</t>
  </si>
  <si>
    <t>IN.09.GF</t>
  </si>
  <si>
    <t>Sección matriculas, área contable</t>
  </si>
  <si>
    <t>Líder macroproceso financiero con apoyo del area de Admisiones y registros y Profesional Especializado   (Sistemas de información)</t>
  </si>
  <si>
    <t>líder macroproceso financiero</t>
  </si>
  <si>
    <t>Planeación Institucional, Contraloría Departamental, Ministerio de Educación</t>
  </si>
  <si>
    <t>Establecer el porcentaje de financiación directa que llega a las familias uniquindianas</t>
  </si>
  <si>
    <t xml:space="preserve"> indirecto.</t>
  </si>
  <si>
    <t>Número de estudiantes que se han beneficiado de los programas de crédito</t>
  </si>
  <si>
    <t xml:space="preserve"> Número total de estudiantes matriculados.</t>
  </si>
  <si>
    <t>Información suministrada por la sección matriculas, cartera y  banco de datos de Academucsoft, datos anuario y boletines estadísticos.</t>
  </si>
  <si>
    <t>El indicador involucra la financiación por parte de la Universidad , por ICETEX y por otras entidades financieras.</t>
  </si>
  <si>
    <t>Propiciar espacios para que las entidades financieras se involucren en los procesos de financiación.</t>
  </si>
  <si>
    <t>Clasificar la información entre la que es por entidades de crédito y la propia de la universidad para mejor control</t>
  </si>
  <si>
    <t>El indicador viene disminuyendo al verse afectado por la política de desestimular la financiación por parte de la Universidad.</t>
  </si>
  <si>
    <t>Atendiendo los resultados obtenidos por el indicador, se propone replantearlo.</t>
  </si>
  <si>
    <t>Al replantear la forma de cálculo en el indicador, este se proyecta completamente nuevo.  El mismo entre mas bajo será mejor.  Dado que la Universidad sigue con la política de desestimular la financiación directa, en atención a que el gobierno con sus políticas de crédito y del Icetex, viene otorgando beneficios a la demanda estudiantil directamente. No se establece meta puesto que el objetivo es cumplir con la mínima financiación requerida dado el caracter de la Universidad.</t>
  </si>
  <si>
    <t>El indicador ahora solo involucra, los estudiantes beneficiados con financiación directa por parte de la Universidad.
En el numerador se toma un promedio de los estudiantes financiados durante los dos semestres, sobre el promedio de los estudiantes matriculados durante los dos semestres académios.  Lo anterior dado que los estudiantes financiados regularmente repiten financiación.</t>
  </si>
  <si>
    <t>El indicador presenta una disminución en concordancia con las políticas educativas nacionales, bajo las cuales se encuentran articuladas las políticas institucionales.</t>
  </si>
  <si>
    <t>El indicador tiende a estabilizarse, atendiendo las políticas educativas nacionales  e institucionales,de buscar la financiación en el sector financiero.</t>
  </si>
  <si>
    <t>Porcentaje de recaudo de cartera de estudiantes</t>
  </si>
  <si>
    <t>IN.10.GF</t>
  </si>
  <si>
    <t>A.GF-01 PRESUPUESTO Y CONTABILIDAD</t>
  </si>
  <si>
    <t>Area Contable, Sección Matriculas-cartera estudiantes.</t>
  </si>
  <si>
    <t>contraloría, planeación institucional, Ministerio de Educación</t>
  </si>
  <si>
    <t>medir la eficiencia del recaudo  de la financiación otorgada por parte de la universidad</t>
  </si>
  <si>
    <t>Recaudo de Cartera por matriculas</t>
  </si>
  <si>
    <t>Total financiado por la Universidad</t>
  </si>
  <si>
    <t>Area contable, sección de matriculas-cartera</t>
  </si>
  <si>
    <t>Debido al fomento a la financiación con entidades diferentes a la Universidad se posee un saldo muy bajo en cartera por financiación de matriculas</t>
  </si>
  <si>
    <t>El resultado del indicador evidencia el cumplimiento de las políticas adoptadas por la Institución.  A la vez que se puede identificar que los controles adoptados para el manejo de la financiación de matrículas, han contribuido de manera eficiente en su manejo.</t>
  </si>
  <si>
    <t>El resultado del indicador hace que se pueda percibir, que la incertidumbre generada por el paro estudiantil durante el segundo semestre de 2012, hizo crear espectativas de no pago entre los deudores por concepto de matricula.   Como la terminación del segundo semestre académico  se prolongó hasta el 2012, y el control de esta cartera esta ligado a la generación de recibos para la siguiente vigencia, se espera que el recaudo se normalice.  Situación que amerita un especial seguimiento durante la vigencia 2012.  El indicador que esta diseñado para su analisis anual, se analizó en esta ocasión en forma semestral dado que durante el segundo semestre de 2012, el funcionamiento de la Universidad se vio afectado por el paro estudianti</t>
  </si>
  <si>
    <t>Realizar seguimiento a la cartera del segundo semestre de 2011, durante el primer trimestre de 2012.</t>
  </si>
  <si>
    <t>El indicador da cuenta, de la excelente gestión de cartera, adelantada por la Universidad, de la eficiencia de los controles aplicados y de los diferentes filtros académicos y financieros utilizados como estrategia para agilizar la rotación de esta cartera.</t>
  </si>
  <si>
    <t>Sigue siendo excelente la gestión de cartera, adelantada por la Universidad.  Los controles adoptados desde vigencias pasadas, en coordinación con los diferentes filtros académicos y financieros vienen siendo efectivos en la administración de ésta cartera estudiatil.  (Importante resaltar que el indicador se construye con la financiación interna UQ ).</t>
  </si>
  <si>
    <t>Sigue siendo excelente la gestión de cartera, adelantada por la Universidad.  Los controles adoptados desde vigencias pasadas, en coordinación con los diferentes filtros académicos y financieros vienen siendo efectivos en la administración de ésta cartera.</t>
  </si>
  <si>
    <t xml:space="preserve">El Presupuesto de Ingresos aprobado fué de $90.627 millones, durante la ejecución se efectuaron adiciones por $45.855 millones, quedando un presupuesto definitivo apropiado de $136.482 millones
La ejecución del presupuesto general de la Universidad para la vigencia fiscal de 2015 muestra que los ingresos definitivos aprobados fueron $136.482 millones, de los cuales se recibieron $135.678 millones, dando como resultado una ejecución presupuestal  del 99,41%.
La ejecución presupuestal de ingresos está representada en cuatro grandes grupos: a) Rentas propias, b) Aportes oficiales y c) Recursos de Capital.
Con respecto a la ejecución de los ingresos, puede observarse que el grupo de Aportes oficiales y Recursos de Capital  tienen un cumplimiento del 100% mientras que las rentas propias presentan un cumplimiento del 97,94%, mostrando como todos los grupos del ingreso presentan un alto nivel de cumplimiento.
</t>
  </si>
  <si>
    <t xml:space="preserve">Las rentas propias alcanzaron una ejecución en el año 2015 de $38.617 millones,  presentaron un decrecimiento del 15% con respecto al año 2014,  explicado en que los años 2013 y 2014 se firmaron Convenios por cuantías significativas con el INVIAS a través de la Facultad de Ingeniería,  permitiéndole a la Universidad realizar proyectos de impacto como el “Manual de Túneles” que significaron un importante reconocimiento Nacional e Internacional a nuestra Institución. También se explica el decrecimiento en los menores ingresos por Reintegros pensionales por parte de Colpensiones.  </t>
  </si>
  <si>
    <t>,</t>
  </si>
  <si>
    <t xml:space="preserve">Los gastos de la vigencia 2015 ascienden a la suma de $100.828 millones, correspondientes al  74% de la ejecución presupuestal con respecto al presupuesto definitivo de $136.436 millones, como se detalla a continuación:
• Los servicios personales se ejecutaron en un 98% con $61.085 millones ejecutados.
• Los gastos generales se ejecutaron en un 96% con $ 10.173 millones ejecutados.
• Las transferencias se ejecutaron en un 32% con $12.061 millones ejecutados.
• La inversión alcanzó un nivel de ejecución del 67% con $ 16.927 millones ejecutados.
La Universidad pasa de ejecutar $92.227 millones en Gastos durante la vigencia 2014 a ejecutar un presupuesto de $100.828 millones en el año 2015, es decir presentó un crecimiento en gastos del 9%. Se observa un crecimiento en los servicios personales del 10%, acorde con  el incremento en el costo de la docencia contratada y la necesidad de mejorar el apoyo administrativo. Los gastos generales totales muestran un crecimiento del 12% siendo coherente con la necesidad de mejorar el apoyo logístico en suministro de insumos y contratación de servicios que garanticen una academia de calidad. Las Transferencias decrecieron en un 4%. La inversión alcanzó un importante crecimiento del 17% con $16.927 millones ejecutados.
Continúa viéndose afectado el cumplimiento por las transferencias, pues bajo esta figura  se manejan los recursos recibidos para el cumplimiento de la proyección social, actualmente está impactando  los recursos de los Convenios de INVIAS cuyos montos fueron significativos que  involucran mas de una vigencia o que tuvieron prórrogas en su ejecución.  De igual forma los recursos que se incorporaron al presupuesto hacia el final de la vigencia como los recursos CREE, afectan el cumplimiento. Así mismo en el Capitulo de Transferencias se manejan los recursos de los distintos Fondos: Patrimonial, Pensional, Cesantías, Fondos de Extensión de Facultades. 
</t>
  </si>
  <si>
    <t xml:space="preserve">Se propone realizar una revisión y consulta de la posibilidad legal del manejo de los Fondos solo de Tesorería sin incorporarlos al  presupuesto, para que no distorcione los resultados. </t>
  </si>
  <si>
    <t>La ejecución presupuestal de gastos está representada en dos grandes grupos: Funcionamiento e Inversión, el primero asociado a los gastos necesarios para el desarrollo de actividades de docencia, investigación y extensión, y el segundo a los recursos destinados al mejoramiento y fortalecimiento de la infraestructura física y tecnológica y la materialización del Plan de Desarrollo Institucional.
Los Gastos de Funcionamiento ejecutados en el año 2015 por 83.320 millones representan el 61% del presupuesto aprobado dedicado a este tipo de gasto.
Los Gastos de Funcionamiento lo conforman: Los Servicios Personales con $ 61.085 millones ejecutados y representa el 73% de los Gastos de Funcionamiento, Los Gastos Generales con $10.174 millones representa el 12% y las Transferencias con $12.061 millones que representa el 14%</t>
  </si>
  <si>
    <t xml:space="preserve">Aunque la inversión en el año 2015 alcanzó una cifra de $ 16.927 millones ejecutados, logrando un importante crecimiento del 17% con respecto al año 2014 y conservando el comportamiento  de los montos importantes invertidos en los últimos años donde se  ha fortalecido de manera significativa la inversión en los distintos componentes del Plan de Desarrollo Institucional; es importante analizar que el nivel de ejecución del 66,92% se vió impactado por el bajo cumplimiento de los Pilares  3 Extensión y Relaciones con el Medio con el 50%, Pilar 7- Desarrollo Tecnológico con el 53% y el Pilar 8 con el 57%.
Igualmente debe tenerse en cuenta  que varios proyectos de Inversión quedaron en proceso de ejecución amparados en las Reservas Presupuestales y Vigencias Futuras por un monto de $2.217 millones lo que eleva el porcentaje de ejecución a un 76%.
</t>
  </si>
  <si>
    <t>El indicador presenta una disminución en concordancia con las políticas internas de financiación de la Institución, desestimulandola y fortaleciendo la financiación con el ICETEX y el sector financiero.</t>
  </si>
  <si>
    <t>COMPRAS Y SUMINISTROS - 2015</t>
  </si>
  <si>
    <t>Para la vigencia 2015 el monto de contratación de bienes y serviciosentra en vigencia el nuevo manual de contratación el cual contempla 4 modalidades de contratación.   Directa, Simplificada, Abreviada y Públicas.  Siendo las dos últimas de convocatoria pública.  Adicionalmente el manual permitió a la institución ganar en agilidad frente a contrataciones relacionadas con la Investigación y la Proyección Social, las cuales gozán de condiciones especiales a la hora de contratar por su carácter;  lo que hace que se gane en agilidad en la contratación incrementando la contratación directa.   Como situación átipica se pasó por Ley de Garantías Electorales y también se entró en período de garantías adicional por Acuerdo del Consejo Superior, en atención a la época electoral interna.  Para tener un mejor entendimiento de la construcción del indicador y del manejo de la contratación en a vigencia, es importante considerar el Anexo 1.  que se relaciona para el indicador</t>
  </si>
  <si>
    <t xml:space="preserve">El presupuesto de ingresos aprobado para la vigencia ascendió a la suma de $97.157 millones.  Durante la ejecución anual se realizaron adiciones presupuestales por $45.025 millones de pesos, quedando un presupuesto definitivo por $142.183 millones de pesos; presentándose un recaudo efectivo por $139.249 millones, lo que representa un cumplimiento del 97,94%  de los ingresos finales estimados.
Los grupos que conforman el presupuesto de ingresos, presentan un eficiente nivel de cumplimiento.  Las Rentas propias alzanzaron un cumplimiento del 95,38%, mientras que los aportes gubernamentales se recaudaron en un 98% impidiendo su cumplimiento total la transerencia del Gobierno Departamental que se recibió parcialmente.  Finalmente los recursos de capital se ejecutaron en un 100% frente a lo previsto en forma definitiva.
</t>
  </si>
  <si>
    <t>Promedio de los últimos tres años</t>
  </si>
  <si>
    <t>Las rentas propias para la vigencia representan el 28% del total recaudado, con un comportamiento estable en relación con la vigencia anterior.   La meta que se calculó para el indicador proviene de un promedio de los tres años anteriores, con tendencia a la baja pues en los años precedentes a la vigencia 2015, las rentas propias se vieron impactadas por convenios con alta representación monetaria, suscritos como producto de la proyección social.  De otra parte sigue la tendencia moderada de los reintegros pensionales por parte de Colpensiones.</t>
  </si>
  <si>
    <t>Se toma como un promedio del porcentaje de ejecución en los tres años anteriores.</t>
  </si>
  <si>
    <t xml:space="preserve">El indicador es un indicador de cumplimiento.   Guardando el equilibrio presupuestal se hicieron adiciones al presupuesto de gastos por $45.125 millones. Teniendo en cuenta las anteriores modificaciones presupuestales el Presupuesto de gastos apropiado pasó de $97.157 millones a un presupuesto definitivo de $142.183 millones.  Se alcanza un cumplimiento en la ejecución del 76,26%.  
La Universidad cumple con la ejecución operativa que apoya la misión institucional con un cumplimiento del 95,071% en los servicios personales y un 91,78% en los gastos generales.  El indicador de cumplimiento se ve afectado por el grupo de las transferencias, pues bajo esta figura se manejan recursos recibidos en cumplimiento de la investigación y se contabilizan fondos de destinación específica y  la ejecución de estos recursos involucra más de una vigencia, así las cosas el cumplimiento es del 30,79%; no obstante la Universidad cumple con las transferencias de Ley.
De otra parte los Gastos de inversión presentan un cumplimiento del 70,87%, los cuales se ejecutaron en concordancia con el POAI debidamente articulado con las metas del Plan de Desarrollo 2016-2025.
</t>
  </si>
  <si>
    <t>COMPRAS Y SUMINISTROS - 2016</t>
  </si>
  <si>
    <t>Sigue vigente el manual de contratación Acuerdo No 001 de febrero 24 de 2014, el cual contempla 4 modalidades de contratación.   Directa, Simplificada, Abreviada y Públicas.  Siendo las dos últimas de convocatoria pública.    Se incluye anexo para el cálculo del indicador.</t>
  </si>
  <si>
    <t xml:space="preserve">Considerando que el funcionamiento involucra un gran porcentaje de las apropiaciones necesarias para el normal desarrollo de las actividades misionales de la Universidad se fijó una meta promedio de ejecución del 90%.  Al analizar el resultado obtenido por debajo de la meta del 77,44% se analiza que los gastos que los conforman tal es el caso de los Servicios personales alcanzaron una ejecución del 95,07% y los gastos generales acanzaron una ejecución del  91,78%, superando en estos grupos el promedio esperado. 
De otra parte las transferencias solo alcanzaron una ejecución del 30,79%, lo que se explica , primero porque  bajo este grupo es que se incorpora el manejo de la Proyección Social cuya ejecución sobre todo en convenios involucra más de una vigencia, y segundo porque los aportes adicionales   recibidos a final del año se incorporaron en este grupo, al igual que recursos de Investigaciones que se ejecutarán en próximas vigencias.  
Asi se explica que el indicador presente en total una baja ejecución evidenciándose que no es por incumplimiento en los gastos de operación de la institución.
</t>
  </si>
  <si>
    <t xml:space="preserve">Acordar con las oficinas de Compras y contratacióo y planeación y desarrollo, la programación de ejecución del </t>
  </si>
  <si>
    <t>Información en Miles de pesos:  Siguen permaneciendo en el pasivo los ingresos recibidos en convenio, identificados como avances y anticipos, los cuales permanecen en el pasivo hasta tanto no se liquiden los convenios.  El porcentaje es bajo, dada la situación financiera sana de la institución y su bajo nivel de deuda.</t>
  </si>
  <si>
    <t>Información en Miles de pesos:  La reclasificación contable de los ingresos recibidos en convenio producto de la actividad de proyección social y que permanecen pendientes de liquidación en el período,  están identificados como avances y anticipos recibidos y como ingresos recibidos por anticipado.  Los cuales permaneceran en el pasivo, hasta tanto no se liquiden los convenios.</t>
  </si>
  <si>
    <t xml:space="preserve">El nivel de ejecución de la inversión es del 71% con $19.635 millones comprometidos, así:  
El Eje Estratégico 1-Universidad Pertinente con una ejecución de $9.066 millones  con un cumplimiento del 69% y que representan del total de la inversión el 46%.
El Eje Estratégico 2-Universidad Creativa con una ejecución de $8.857 millones presentando un cumplimiento del 71%, lo que representa un participación en el total de la inversión del 46%
El Eje Estratégico 3-Universidad Integradora presenta una ejecución por $462 con cumplimiento del  64%  y representando un 2% de la inversión.
Finalmente se refleja una ejecución por $1.249 millones, del Plan de Desarrollo 2005-2015 correspondiente a una reserva presupuestal constituida en la vigencia 2015, la cual se ejecutó con cumplimiento del 99% y representando del total de la inversión el 6%
</t>
  </si>
  <si>
    <r>
      <t xml:space="preserve">El indicador ahora solo involucra, los estudiantes beneficiados con financiación directa por parte de la Universidad.
En el numerador se toma un </t>
    </r>
    <r>
      <rPr>
        <b/>
        <sz val="9"/>
        <color rgb="FF006600"/>
        <rFont val="Calibri"/>
        <family val="2"/>
        <scheme val="minor"/>
      </rPr>
      <t>promedio</t>
    </r>
    <r>
      <rPr>
        <sz val="9"/>
        <color rgb="FF006600"/>
        <rFont val="Calibri"/>
        <family val="2"/>
        <scheme val="minor"/>
      </rPr>
      <t xml:space="preserve"> de los estudiantes financiados durante los dos semestres, sobre el </t>
    </r>
    <r>
      <rPr>
        <b/>
        <sz val="9"/>
        <color rgb="FF006600"/>
        <rFont val="Calibri"/>
        <family val="2"/>
        <scheme val="minor"/>
      </rPr>
      <t>promedio</t>
    </r>
    <r>
      <rPr>
        <sz val="9"/>
        <color rgb="FF006600"/>
        <rFont val="Calibri"/>
        <family val="2"/>
        <scheme val="minor"/>
      </rPr>
      <t xml:space="preserve"> de los estudiantes matriculados durante los dos semestres académios.  Lo anterior dado que los estudiantes financiados regularmente repiten financiación.</t>
    </r>
  </si>
  <si>
    <t>Presenta un leve incremento el indicador y se incrementa la cantidad de estudiantes financiados en promedio por semestre.</t>
  </si>
  <si>
    <t>Incrementar o mantener la satisfacción de los usuarios frente a los servicios que solicitan en el macroproceso financiero, implementar acciones encaminadas a seguir mejorando el indicador.</t>
  </si>
  <si>
    <t xml:space="preserve">Se puede observar  la tendencia del indicador de satisfacción del macroproceso financiero se mantiene en niveles muy altos y en cada medición se ve un incremento porcentual, esto se debe a la confianza y percepción que han venido teniendo los usuarios frente a los diferentes servicios en especial a las siguientes preguntas: 3.b.La información brindada por los funcionarios del proceso de compras y suministros es clara y oportuna?, 3.c.La información brindada por los funcionarios del proceso de Administración y Control de Activos es clara y oportuna? , En estas dos primeras preguntas de niveles altos, los usuarios ven la confianza de la información brindada de manera oportuna y veraz en dos procesos de la institución que son de gran importancia para la ejecución de actividades en otros procesos, el manejo claro de la información incrementa la percepción de los usuarios de manera satisfactoria, por otra parte  2.c.Qué nivel de satisfacción tiene con la cortesía del personal que lo atendió en el proceso de Administración y Control de Activos, 2.a.Qué nivel de satisfacción tiene con la cortesía del personal que lo atendió en el proceso de Tesorería? en estas dos ultimas preguntas observamos la calidad del servicio prestado, un servicio con amabilidad con atención con un buen trato hacia el usuario, lo que permite una buena comunicación, una buena percepción de lo que se requiere y un intercambio de información oportuna. </t>
  </si>
  <si>
    <t xml:space="preserve">La meta del indicador corresponde a la satisfacción promedio que se tiene en los procesos de calidad y en los sistemas integrados de gestión. Por otra parte como mejora que se implemento en la realización de la encuesta es que se aplicara este año a los usuarios directos de los diferentes macroprocesos, esta mejora se toma ya que el año pasado realizando el análisis a la encuesta observábamos una gran población en el  no tengo conocimiento del proceso / no utilizo los servicios, entonces esta desviación de porcentaje en este criterio nos disminuía notablemente la satisfacción, por ello este año la encuesta solo se aplico a usuarios que si utilizan los servicios y que puedan dar un dictamen serio, confiable y real. </t>
  </si>
  <si>
    <t xml:space="preserve">Se puede observar  la tendencia del indicador de satisfacción del macroproceso financiero disminuye en pocos niveles, esto se debe en el analisis de  los usuarios frente a los diferentes servicios en especial a las siguientes preguntas que requieren un poco de mejora para incrementar los niveles de satisfaccion : 
El procedimiento de mantenimiento de equipos responde oportunamente a los requerimientos de los usuarios.
Las entregas de pedidos de productos y/o servicios están acorde con la selección de cotización en cuanto a cantidad, calidad y tiempo de entrega. 
De a cuerdo a lo anterior podemos determinar que en el caso de mantenimeinto de equipos se realiza una priorizacion de los equipos a realizar mantenimeinto de acuerdo a los criterios de utilizaicon y en los procesos que participan los equipos es el caso de venta de servicios donde su mantenimiento es prioritario, por otra se puede observar gran satisfaccion de los usuarios en las siguientes preguntas: 
La información brindada por los funcionarios de los siguientes procesos es clara y oportuna.
Las solicitudes de traslado de bienes son registradas en el sistema oportunamente (aparecen los bienes cargados y descargados de acuerdo con las peticiones del usuario).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</si>
</sst>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quot;$&quot;#,##0.00;[Red]\-&quot;$&quot;#,##0.00"/>
    <numFmt numFmtId="44" formatCode="_-&quot;$&quot;* #,##0.00_-;\-&quot;$&quot;* #,##0.00_-;_-&quot;$&quot;* &quot;-&quot;??_-;_-@_-"/>
    <numFmt numFmtId="43" formatCode="_-* #,##0.00_-;\-* #,##0.00_-;_-* &quot;-&quot;??_-;_-@_-"/>
    <numFmt numFmtId="164" formatCode="_(* #,##0.00_);_(* \(#,##0.00\);_(* &quot;-&quot;??_);_(@_)"/>
    <numFmt numFmtId="165" formatCode="_(* #,##0_);_(* \(#,##0\);_(* &quot;-&quot;??_);_(@_)"/>
    <numFmt numFmtId="166" formatCode="_(&quot;$&quot;* #,##0.00_);_(&quot;$&quot;* \(#,##0.00\);_(&quot;$&quot;* &quot;-&quot;??_);_(@_)"/>
    <numFmt numFmtId="167" formatCode="_-* #,##0_-;\-* #,##0_-;_-* &quot;-&quot;??_-;_-@_-"/>
    <numFmt numFmtId="168" formatCode="_-* #,##0.0_-;\-* #,##0.0_-;_-* &quot;-&quot;??_-;_-@_-"/>
  </numFmts>
  <fonts count="41" x14ac:knownFonts="1">
    <font>
      <sz val="11"/>
      <color theme="1"/>
      <name val="Calibri"/>
      <family val="2"/>
      <scheme val="minor"/>
    </font>
    <font>
      <sz val="11"/>
      <color theme="1"/>
      <name val="Calibri"/>
      <family val="2"/>
      <scheme val="minor"/>
    </font>
    <font>
      <sz val="11"/>
      <color theme="0"/>
      <name val="Calibri"/>
      <family val="2"/>
      <scheme val="minor"/>
    </font>
    <font>
      <sz val="11"/>
      <color rgb="FF006600"/>
      <name val="Calibri"/>
      <family val="2"/>
      <scheme val="minor"/>
    </font>
    <font>
      <sz val="10"/>
      <color rgb="FF006600"/>
      <name val="Segoe UI"/>
      <family val="2"/>
    </font>
    <font>
      <sz val="11"/>
      <color indexed="8"/>
      <name val="Calibri"/>
      <family val="2"/>
    </font>
    <font>
      <b/>
      <sz val="12"/>
      <color rgb="FF006600"/>
      <name val="Arial"/>
      <family val="2"/>
    </font>
    <font>
      <b/>
      <sz val="9"/>
      <color rgb="FF006600"/>
      <name val="Calibri"/>
      <family val="2"/>
      <scheme val="minor"/>
    </font>
    <font>
      <b/>
      <sz val="10"/>
      <color rgb="FF003300"/>
      <name val="Arial"/>
      <family val="2"/>
    </font>
    <font>
      <b/>
      <sz val="11"/>
      <color rgb="FF003300"/>
      <name val="Calibri"/>
      <family val="2"/>
      <scheme val="minor"/>
    </font>
    <font>
      <b/>
      <sz val="11"/>
      <color rgb="FF006600"/>
      <name val="Calibri"/>
      <family val="2"/>
      <scheme val="minor"/>
    </font>
    <font>
      <b/>
      <sz val="16"/>
      <color indexed="17"/>
      <name val="Calibri"/>
      <family val="2"/>
    </font>
    <font>
      <b/>
      <sz val="9"/>
      <color indexed="17"/>
      <name val="Calibri"/>
      <family val="2"/>
    </font>
    <font>
      <sz val="10"/>
      <color rgb="FF006600"/>
      <name val="Calibri"/>
      <family val="2"/>
      <scheme val="minor"/>
    </font>
    <font>
      <sz val="10"/>
      <name val="Arial"/>
      <family val="2"/>
    </font>
    <font>
      <b/>
      <sz val="8"/>
      <color rgb="FF006600"/>
      <name val="Arial"/>
      <family val="2"/>
    </font>
    <font>
      <b/>
      <sz val="18"/>
      <color indexed="17"/>
      <name val="Calibri"/>
      <family val="2"/>
    </font>
    <font>
      <sz val="9"/>
      <color rgb="FF006600"/>
      <name val="Calibri"/>
      <family val="2"/>
      <scheme val="minor"/>
    </font>
    <font>
      <sz val="9"/>
      <color rgb="FF006600"/>
      <name val="Arial"/>
      <family val="2"/>
    </font>
    <font>
      <sz val="8"/>
      <color rgb="FF006600"/>
      <name val="Arial"/>
      <family val="2"/>
    </font>
    <font>
      <sz val="18"/>
      <color rgb="FF006600"/>
      <name val="Calibri"/>
      <family val="2"/>
      <scheme val="minor"/>
    </font>
    <font>
      <u/>
      <sz val="9"/>
      <color theme="4" tint="-0.499984740745262"/>
      <name val="Calibri"/>
      <family val="2"/>
      <scheme val="minor"/>
    </font>
    <font>
      <sz val="8"/>
      <color theme="1"/>
      <name val="Calibri"/>
      <family val="2"/>
      <scheme val="minor"/>
    </font>
    <font>
      <b/>
      <sz val="11"/>
      <color theme="0"/>
      <name val="Wingdings"/>
      <charset val="2"/>
    </font>
    <font>
      <sz val="11"/>
      <name val="Calibri"/>
      <family val="2"/>
      <scheme val="minor"/>
    </font>
    <font>
      <sz val="11"/>
      <color theme="6" tint="-0.499984740745262"/>
      <name val="Calibri"/>
      <family val="2"/>
      <scheme val="minor"/>
    </font>
    <font>
      <i/>
      <sz val="11"/>
      <color rgb="FF006600"/>
      <name val="Calibri"/>
      <family val="2"/>
      <scheme val="minor"/>
    </font>
    <font>
      <b/>
      <sz val="9"/>
      <color indexed="81"/>
      <name val="Tahoma"/>
      <family val="2"/>
    </font>
    <font>
      <sz val="9"/>
      <color indexed="81"/>
      <name val="Tahoma"/>
      <family val="2"/>
    </font>
    <font>
      <sz val="8"/>
      <color rgb="FF006600"/>
      <name val="Calibri"/>
      <family val="2"/>
      <scheme val="minor"/>
    </font>
    <font>
      <b/>
      <sz val="14"/>
      <color theme="1"/>
      <name val="Calibri"/>
      <family val="2"/>
      <scheme val="minor"/>
    </font>
    <font>
      <b/>
      <sz val="12"/>
      <color theme="1"/>
      <name val="Arial"/>
      <family val="2"/>
    </font>
    <font>
      <sz val="12"/>
      <color theme="1"/>
      <name val="Arial"/>
      <family val="2"/>
    </font>
    <font>
      <b/>
      <sz val="12"/>
      <color theme="1"/>
      <name val="Calibri"/>
      <family val="2"/>
      <scheme val="minor"/>
    </font>
    <font>
      <b/>
      <sz val="16"/>
      <color theme="1"/>
      <name val="Calibri"/>
      <family val="2"/>
      <scheme val="minor"/>
    </font>
    <font>
      <b/>
      <sz val="12"/>
      <color rgb="FF000000"/>
      <name val="Arial"/>
      <family val="2"/>
    </font>
    <font>
      <sz val="12"/>
      <color rgb="FF000000"/>
      <name val="Arial"/>
      <family val="2"/>
    </font>
    <font>
      <b/>
      <sz val="14"/>
      <color rgb="FF000000"/>
      <name val="Calibri"/>
      <family val="2"/>
      <scheme val="minor"/>
    </font>
    <font>
      <b/>
      <sz val="12"/>
      <color rgb="FF000000"/>
      <name val="Calibri"/>
      <family val="2"/>
      <scheme val="minor"/>
    </font>
    <font>
      <b/>
      <sz val="18"/>
      <color theme="1"/>
      <name val="Calibri"/>
      <family val="2"/>
      <scheme val="minor"/>
    </font>
    <font>
      <sz val="10"/>
      <color rgb="FF222222"/>
      <name val="Arial"/>
      <family val="2"/>
    </font>
  </fonts>
  <fills count="8">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0"/>
        <bgColor indexed="8"/>
      </patternFill>
    </fill>
    <fill>
      <gradientFill>
        <stop position="0">
          <color rgb="FFFFFFCC"/>
        </stop>
        <stop position="0.5">
          <color theme="0"/>
        </stop>
        <stop position="1">
          <color rgb="FFFFFFCC"/>
        </stop>
      </gradientFill>
    </fill>
    <fill>
      <patternFill patternType="solid">
        <fgColor theme="6" tint="0.39997558519241921"/>
        <bgColor indexed="64"/>
      </patternFill>
    </fill>
    <fill>
      <patternFill patternType="solid">
        <fgColor theme="0" tint="-0.14999847407452621"/>
        <bgColor indexed="64"/>
      </patternFill>
    </fill>
  </fills>
  <borders count="39">
    <border>
      <left/>
      <right/>
      <top/>
      <bottom/>
      <diagonal/>
    </border>
    <border>
      <left style="thin">
        <color theme="6" tint="-0.499984740745262"/>
      </left>
      <right/>
      <top style="thin">
        <color theme="6" tint="-0.499984740745262"/>
      </top>
      <bottom/>
      <diagonal/>
    </border>
    <border>
      <left/>
      <right/>
      <top style="thin">
        <color theme="6" tint="-0.499984740745262"/>
      </top>
      <bottom/>
      <diagonal/>
    </border>
    <border>
      <left/>
      <right style="thin">
        <color theme="6" tint="-0.499984740745262"/>
      </right>
      <top style="thin">
        <color theme="6" tint="-0.499984740745262"/>
      </top>
      <bottom/>
      <diagonal/>
    </border>
    <border>
      <left style="thin">
        <color theme="6" tint="-0.499984740745262"/>
      </left>
      <right/>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top style="medium">
        <color theme="6" tint="-0.499984740745262"/>
      </top>
      <bottom style="medium">
        <color theme="6" tint="-0.499984740745262"/>
      </bottom>
      <diagonal/>
    </border>
    <border>
      <left/>
      <right style="thin">
        <color theme="6" tint="-0.499984740745262"/>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style="thin">
        <color theme="6" tint="-0.499984740745262"/>
      </left>
      <right style="thin">
        <color theme="6" tint="-0.499984740745262"/>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diagonal/>
    </border>
    <border>
      <left style="thin">
        <color theme="6" tint="-0.499984740745262"/>
      </left>
      <right style="thin">
        <color theme="6" tint="-0.499984740745262"/>
      </right>
      <top/>
      <bottom style="thin">
        <color theme="6" tint="-0.49998474074526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theme="6" tint="-0.499984740745262"/>
      </left>
      <right style="thin">
        <color theme="6" tint="-0.499984740745262"/>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5" fillId="0" borderId="0"/>
    <xf numFmtId="0" fontId="14" fillId="0" borderId="0"/>
  </cellStyleXfs>
  <cellXfs count="256">
    <xf numFmtId="0" fontId="0" fillId="0" borderId="0" xfId="0"/>
    <xf numFmtId="0" fontId="0" fillId="2" borderId="0" xfId="0" applyFill="1"/>
    <xf numFmtId="0" fontId="3" fillId="2" borderId="0" xfId="0" applyFont="1" applyFill="1"/>
    <xf numFmtId="0" fontId="4" fillId="0" borderId="0" xfId="0" applyFont="1" applyAlignment="1">
      <alignment horizontal="left" vertical="center"/>
    </xf>
    <xf numFmtId="0" fontId="0" fillId="2" borderId="1" xfId="0" applyFill="1" applyBorder="1"/>
    <xf numFmtId="0" fontId="0" fillId="2" borderId="3" xfId="0" applyFill="1" applyBorder="1"/>
    <xf numFmtId="0" fontId="7" fillId="0" borderId="0" xfId="0" applyFont="1" applyFill="1" applyBorder="1" applyAlignment="1">
      <alignment vertical="center"/>
    </xf>
    <xf numFmtId="0" fontId="3" fillId="2" borderId="0" xfId="0" applyFont="1" applyFill="1" applyBorder="1" applyAlignment="1">
      <alignment vertical="center"/>
    </xf>
    <xf numFmtId="0" fontId="3" fillId="0" borderId="0" xfId="0" applyFont="1" applyBorder="1" applyAlignment="1">
      <alignment vertical="center"/>
    </xf>
    <xf numFmtId="0" fontId="2" fillId="2" borderId="0" xfId="0" applyFont="1" applyFill="1" applyBorder="1" applyAlignment="1">
      <alignment vertical="center"/>
    </xf>
    <xf numFmtId="0" fontId="2" fillId="0" borderId="0" xfId="0" applyFont="1" applyBorder="1" applyAlignment="1">
      <alignment vertical="center"/>
    </xf>
    <xf numFmtId="0" fontId="0" fillId="2" borderId="4" xfId="0" applyFill="1" applyBorder="1"/>
    <xf numFmtId="0" fontId="0" fillId="2" borderId="5" xfId="0" applyFill="1" applyBorder="1"/>
    <xf numFmtId="0" fontId="3" fillId="2" borderId="0" xfId="0" applyFont="1" applyFill="1" applyBorder="1"/>
    <xf numFmtId="0" fontId="0" fillId="0" borderId="0" xfId="0" applyAlignment="1"/>
    <xf numFmtId="0" fontId="7" fillId="0" borderId="0" xfId="0" applyFont="1" applyFill="1" applyBorder="1" applyAlignment="1"/>
    <xf numFmtId="0" fontId="0" fillId="2" borderId="6" xfId="0" applyFill="1" applyBorder="1"/>
    <xf numFmtId="0" fontId="0" fillId="2" borderId="7" xfId="0" applyFill="1" applyBorder="1"/>
    <xf numFmtId="0" fontId="0" fillId="2" borderId="8" xfId="0" applyFill="1" applyBorder="1"/>
    <xf numFmtId="0" fontId="10" fillId="3" borderId="12" xfId="0" applyFont="1" applyFill="1" applyBorder="1" applyAlignment="1">
      <alignment horizontal="center" vertical="center"/>
    </xf>
    <xf numFmtId="0" fontId="3" fillId="2" borderId="10" xfId="0" applyFont="1" applyFill="1" applyBorder="1" applyAlignment="1">
      <alignment horizontal="center" vertical="center"/>
    </xf>
    <xf numFmtId="0" fontId="7" fillId="3" borderId="16" xfId="0" applyFont="1" applyFill="1" applyBorder="1" applyAlignment="1">
      <alignment horizontal="right" vertical="center"/>
    </xf>
    <xf numFmtId="0" fontId="15" fillId="2" borderId="0" xfId="5" applyFont="1" applyFill="1" applyBorder="1" applyAlignment="1" applyProtection="1">
      <alignment vertical="center"/>
    </xf>
    <xf numFmtId="0" fontId="4" fillId="0" borderId="0" xfId="0" applyFont="1" applyAlignment="1">
      <alignment horizontal="left"/>
    </xf>
    <xf numFmtId="0" fontId="17" fillId="0" borderId="16" xfId="0" applyFont="1" applyBorder="1" applyAlignment="1" applyProtection="1">
      <alignment horizontal="left" vertical="center"/>
      <protection locked="0"/>
    </xf>
    <xf numFmtId="0" fontId="3" fillId="0" borderId="0" xfId="0" applyFont="1" applyAlignment="1"/>
    <xf numFmtId="0" fontId="3" fillId="2" borderId="0" xfId="0" applyFont="1" applyFill="1" applyAlignment="1"/>
    <xf numFmtId="0" fontId="0" fillId="2" borderId="0" xfId="0" applyFill="1" applyAlignment="1"/>
    <xf numFmtId="0" fontId="3" fillId="0" borderId="0" xfId="0" applyFont="1"/>
    <xf numFmtId="0" fontId="3" fillId="2" borderId="4" xfId="0" applyFont="1" applyFill="1" applyBorder="1"/>
    <xf numFmtId="0" fontId="15" fillId="2" borderId="0" xfId="5" applyFont="1" applyFill="1" applyBorder="1" applyAlignment="1" applyProtection="1">
      <alignment vertical="center" wrapText="1"/>
    </xf>
    <xf numFmtId="0" fontId="7" fillId="0" borderId="0" xfId="0" applyFont="1" applyFill="1" applyBorder="1" applyAlignment="1">
      <alignment vertical="center" wrapText="1"/>
    </xf>
    <xf numFmtId="0" fontId="3" fillId="0" borderId="0" xfId="0" applyFont="1" applyBorder="1" applyAlignment="1">
      <alignment vertical="center" wrapText="1"/>
    </xf>
    <xf numFmtId="0" fontId="3" fillId="2" borderId="6" xfId="0" applyFont="1" applyFill="1" applyBorder="1"/>
    <xf numFmtId="0" fontId="15" fillId="2" borderId="0" xfId="5" applyFont="1" applyFill="1" applyBorder="1" applyAlignment="1" applyProtection="1">
      <alignment horizontal="center" vertical="center"/>
    </xf>
    <xf numFmtId="0" fontId="15" fillId="2" borderId="0" xfId="5" applyFont="1" applyFill="1" applyBorder="1" applyAlignment="1" applyProtection="1">
      <alignment horizontal="left" vertical="center"/>
    </xf>
    <xf numFmtId="0" fontId="19" fillId="0" borderId="0" xfId="5" applyFont="1" applyFill="1" applyBorder="1" applyAlignment="1" applyProtection="1">
      <alignment vertical="center"/>
    </xf>
    <xf numFmtId="0" fontId="19" fillId="2" borderId="0" xfId="5" applyFont="1" applyFill="1" applyBorder="1" applyAlignment="1" applyProtection="1">
      <alignment vertical="center"/>
    </xf>
    <xf numFmtId="0" fontId="3" fillId="0" borderId="0" xfId="0" applyFont="1" applyFill="1" applyBorder="1"/>
    <xf numFmtId="0" fontId="19" fillId="0" borderId="0" xfId="5" applyFont="1" applyFill="1" applyBorder="1" applyAlignment="1" applyProtection="1">
      <alignment vertical="center" wrapText="1"/>
    </xf>
    <xf numFmtId="0" fontId="3" fillId="0" borderId="0" xfId="0" applyFont="1" applyFill="1" applyBorder="1" applyAlignment="1">
      <alignment wrapText="1"/>
    </xf>
    <xf numFmtId="0" fontId="15" fillId="0" borderId="0" xfId="5" applyFont="1" applyFill="1" applyBorder="1" applyAlignment="1" applyProtection="1">
      <alignment vertical="center"/>
    </xf>
    <xf numFmtId="0" fontId="19" fillId="0" borderId="0" xfId="5" applyNumberFormat="1" applyFont="1" applyFill="1" applyBorder="1" applyAlignment="1" applyProtection="1">
      <alignment vertical="top" wrapText="1"/>
    </xf>
    <xf numFmtId="0" fontId="19" fillId="0" borderId="0" xfId="5" applyNumberFormat="1" applyFont="1" applyFill="1" applyBorder="1" applyAlignment="1" applyProtection="1">
      <alignment vertical="top"/>
    </xf>
    <xf numFmtId="0" fontId="18" fillId="2" borderId="0" xfId="5" applyNumberFormat="1" applyFont="1" applyFill="1" applyBorder="1" applyAlignment="1" applyProtection="1">
      <alignment vertical="center" wrapText="1"/>
    </xf>
    <xf numFmtId="17" fontId="19" fillId="0" borderId="0" xfId="5" applyNumberFormat="1" applyFont="1" applyFill="1" applyBorder="1" applyAlignment="1" applyProtection="1">
      <alignment vertical="center" wrapText="1"/>
    </xf>
    <xf numFmtId="0" fontId="19" fillId="0" borderId="0" xfId="5" applyNumberFormat="1" applyFont="1" applyFill="1" applyBorder="1" applyAlignment="1" applyProtection="1">
      <alignment vertical="center"/>
    </xf>
    <xf numFmtId="0" fontId="19" fillId="0" borderId="0" xfId="5" applyFont="1" applyFill="1" applyBorder="1" applyAlignment="1" applyProtection="1">
      <alignment vertical="top" wrapText="1"/>
    </xf>
    <xf numFmtId="0" fontId="19" fillId="0" borderId="0" xfId="5" applyFont="1" applyFill="1" applyBorder="1" applyAlignment="1" applyProtection="1">
      <alignment vertical="top"/>
    </xf>
    <xf numFmtId="0" fontId="19" fillId="2" borderId="0" xfId="5" applyFont="1" applyFill="1" applyBorder="1" applyAlignment="1" applyProtection="1">
      <alignment vertical="top"/>
    </xf>
    <xf numFmtId="0" fontId="7" fillId="3" borderId="16" xfId="0" applyFont="1" applyFill="1" applyBorder="1" applyAlignment="1">
      <alignment horizontal="center" vertical="center"/>
    </xf>
    <xf numFmtId="0" fontId="19" fillId="0" borderId="0" xfId="5" applyNumberFormat="1" applyFont="1" applyFill="1" applyBorder="1" applyAlignment="1" applyProtection="1">
      <alignment vertical="center" wrapText="1"/>
    </xf>
    <xf numFmtId="0" fontId="19" fillId="2" borderId="0" xfId="5" applyFont="1" applyFill="1" applyBorder="1" applyAlignment="1" applyProtection="1">
      <alignment vertical="top" wrapText="1"/>
    </xf>
    <xf numFmtId="0" fontId="3" fillId="0" borderId="0" xfId="0" applyFont="1" applyBorder="1"/>
    <xf numFmtId="0" fontId="9" fillId="3" borderId="16" xfId="0" applyFont="1" applyFill="1" applyBorder="1" applyAlignment="1" applyProtection="1">
      <alignment horizontal="center" vertical="center"/>
      <protection locked="0"/>
    </xf>
    <xf numFmtId="0" fontId="0" fillId="0" borderId="16" xfId="0" applyNumberFormat="1"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23" fillId="0" borderId="16" xfId="0" applyFont="1" applyBorder="1" applyAlignment="1">
      <alignment horizontal="center" vertical="center"/>
    </xf>
    <xf numFmtId="0" fontId="0" fillId="0" borderId="16" xfId="0" applyBorder="1" applyAlignment="1" applyProtection="1">
      <alignment horizontal="center" vertical="center"/>
    </xf>
    <xf numFmtId="0" fontId="24" fillId="0" borderId="0" xfId="0" applyFont="1"/>
    <xf numFmtId="0" fontId="24" fillId="2" borderId="0" xfId="0" applyFont="1" applyFill="1"/>
    <xf numFmtId="0" fontId="2" fillId="0" borderId="0" xfId="0" applyFont="1"/>
    <xf numFmtId="0" fontId="2" fillId="2" borderId="0" xfId="0" applyFont="1" applyFill="1"/>
    <xf numFmtId="0" fontId="25" fillId="0" borderId="0" xfId="0" applyFont="1"/>
    <xf numFmtId="0" fontId="0" fillId="2" borderId="0" xfId="0" applyFill="1" applyBorder="1"/>
    <xf numFmtId="0" fontId="3" fillId="3" borderId="16" xfId="0" applyFont="1" applyFill="1" applyBorder="1" applyAlignment="1">
      <alignment horizontal="center" vertical="center"/>
    </xf>
    <xf numFmtId="0" fontId="3" fillId="3" borderId="16" xfId="0" applyFont="1" applyFill="1" applyBorder="1" applyAlignment="1">
      <alignment horizontal="center" vertical="center" wrapText="1"/>
    </xf>
    <xf numFmtId="0" fontId="3" fillId="0" borderId="16" xfId="0" applyFont="1" applyBorder="1" applyAlignment="1">
      <alignment horizontal="center" vertical="center"/>
    </xf>
    <xf numFmtId="14" fontId="3" fillId="0" borderId="16" xfId="0" applyNumberFormat="1" applyFont="1" applyBorder="1" applyAlignment="1" applyProtection="1">
      <alignment horizontal="center" vertical="center" wrapText="1"/>
      <protection locked="0"/>
    </xf>
    <xf numFmtId="9" fontId="3" fillId="0" borderId="16" xfId="0" applyNumberFormat="1"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164" fontId="3" fillId="0" borderId="16" xfId="1" applyNumberFormat="1" applyFont="1" applyBorder="1" applyAlignment="1" applyProtection="1">
      <alignment vertical="center" wrapText="1"/>
      <protection locked="0"/>
    </xf>
    <xf numFmtId="0" fontId="3" fillId="0" borderId="16" xfId="0" applyFont="1" applyBorder="1" applyAlignment="1" applyProtection="1">
      <alignment horizontal="center" vertical="center" wrapText="1"/>
      <protection locked="0"/>
    </xf>
    <xf numFmtId="9" fontId="3" fillId="0" borderId="16" xfId="3" applyFont="1" applyBorder="1" applyAlignment="1">
      <alignment horizontal="center" vertical="center" wrapText="1"/>
    </xf>
    <xf numFmtId="1" fontId="3" fillId="0" borderId="18" xfId="3" applyNumberFormat="1" applyFont="1" applyBorder="1" applyAlignment="1">
      <alignment horizontal="center" vertical="center" wrapText="1"/>
    </xf>
    <xf numFmtId="9" fontId="3" fillId="0" borderId="18" xfId="3" applyFont="1" applyBorder="1" applyAlignment="1">
      <alignment horizontal="center" vertical="center" wrapText="1"/>
    </xf>
    <xf numFmtId="1" fontId="3" fillId="0" borderId="19" xfId="3" applyNumberFormat="1" applyFont="1" applyBorder="1" applyAlignment="1">
      <alignment horizontal="center" vertical="center" wrapText="1"/>
    </xf>
    <xf numFmtId="9" fontId="3" fillId="0" borderId="19" xfId="3" applyFont="1" applyBorder="1" applyAlignment="1">
      <alignment horizontal="center" vertical="center" wrapText="1"/>
    </xf>
    <xf numFmtId="0" fontId="3" fillId="2" borderId="16" xfId="0" applyFont="1" applyFill="1" applyBorder="1" applyAlignment="1">
      <alignment horizontal="center" vertical="center"/>
    </xf>
    <xf numFmtId="10" fontId="3" fillId="0" borderId="16" xfId="0" applyNumberFormat="1" applyFont="1" applyBorder="1" applyAlignment="1" applyProtection="1">
      <alignment horizontal="center" vertical="center" wrapText="1"/>
      <protection locked="0"/>
    </xf>
    <xf numFmtId="14" fontId="3" fillId="2" borderId="16" xfId="0" applyNumberFormat="1" applyFont="1" applyFill="1" applyBorder="1" applyAlignment="1">
      <alignment horizontal="center" vertical="center" wrapText="1"/>
    </xf>
    <xf numFmtId="9" fontId="3" fillId="2" borderId="16" xfId="0" applyNumberFormat="1" applyFont="1" applyFill="1" applyBorder="1" applyAlignment="1">
      <alignment horizontal="center" vertical="center" wrapText="1"/>
    </xf>
    <xf numFmtId="165" fontId="3" fillId="2" borderId="16" xfId="1" applyNumberFormat="1" applyFont="1" applyFill="1" applyBorder="1" applyAlignment="1">
      <alignment horizontal="center" vertical="center" wrapText="1"/>
    </xf>
    <xf numFmtId="9" fontId="3" fillId="0" borderId="16" xfId="3" applyNumberFormat="1" applyFont="1" applyBorder="1" applyAlignment="1" applyProtection="1">
      <alignment horizontal="center" vertical="center" wrapText="1"/>
      <protection locked="0"/>
    </xf>
    <xf numFmtId="9" fontId="3" fillId="0" borderId="16" xfId="3" applyFont="1" applyBorder="1" applyAlignment="1" applyProtection="1">
      <alignment horizontal="center" vertical="center" wrapText="1"/>
      <protection locked="0"/>
    </xf>
    <xf numFmtId="165" fontId="3" fillId="0" borderId="16" xfId="1" applyNumberFormat="1" applyFont="1" applyBorder="1" applyAlignment="1" applyProtection="1">
      <alignment horizontal="center" vertical="center" wrapText="1"/>
      <protection locked="0"/>
    </xf>
    <xf numFmtId="9" fontId="3" fillId="0" borderId="16" xfId="3" applyNumberFormat="1" applyFont="1" applyBorder="1" applyAlignment="1">
      <alignment horizontal="center" vertical="center" wrapText="1"/>
    </xf>
    <xf numFmtId="10" fontId="3" fillId="0" borderId="16" xfId="3" applyNumberFormat="1" applyFont="1" applyBorder="1" applyAlignment="1">
      <alignment horizontal="center" vertical="center" wrapText="1"/>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10" fontId="3" fillId="2" borderId="16" xfId="0" applyNumberFormat="1" applyFont="1" applyFill="1" applyBorder="1" applyAlignment="1">
      <alignment horizontal="center" vertical="center" wrapText="1"/>
    </xf>
    <xf numFmtId="1" fontId="3" fillId="0" borderId="16" xfId="0" applyNumberFormat="1" applyFont="1" applyBorder="1" applyAlignment="1" applyProtection="1">
      <alignment horizontal="center" vertical="center" wrapText="1"/>
      <protection locked="0"/>
    </xf>
    <xf numFmtId="1" fontId="3" fillId="2" borderId="16" xfId="0" applyNumberFormat="1" applyFont="1" applyFill="1" applyBorder="1" applyAlignment="1">
      <alignment horizontal="center" vertical="center" wrapText="1"/>
    </xf>
    <xf numFmtId="1" fontId="3" fillId="0" borderId="16" xfId="3" applyNumberFormat="1" applyFont="1" applyBorder="1" applyAlignment="1" applyProtection="1">
      <alignment horizontal="center" vertical="center" wrapText="1"/>
      <protection locked="0"/>
    </xf>
    <xf numFmtId="14" fontId="3" fillId="0" borderId="16" xfId="0" applyNumberFormat="1"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1" fontId="3" fillId="0" borderId="16" xfId="0" applyNumberFormat="1" applyFont="1" applyFill="1" applyBorder="1" applyAlignment="1">
      <alignment horizontal="center" vertical="center" wrapText="1"/>
    </xf>
    <xf numFmtId="10" fontId="3" fillId="0" borderId="16" xfId="3" applyNumberFormat="1" applyFont="1" applyFill="1" applyBorder="1" applyAlignment="1" applyProtection="1">
      <alignment horizontal="center" vertical="center" wrapText="1"/>
      <protection locked="0"/>
    </xf>
    <xf numFmtId="0" fontId="0" fillId="0" borderId="0" xfId="0" applyAlignment="1">
      <alignment horizontal="center"/>
    </xf>
    <xf numFmtId="0" fontId="31" fillId="0" borderId="20" xfId="0" applyFont="1" applyBorder="1" applyAlignment="1">
      <alignment horizontal="center"/>
    </xf>
    <xf numFmtId="0" fontId="31" fillId="0" borderId="21" xfId="0" applyFont="1" applyBorder="1" applyAlignment="1">
      <alignment horizontal="center"/>
    </xf>
    <xf numFmtId="0" fontId="30" fillId="0" borderId="22" xfId="0" applyFont="1" applyBorder="1" applyAlignment="1">
      <alignment horizontal="center"/>
    </xf>
    <xf numFmtId="0" fontId="32" fillId="0" borderId="23" xfId="0" applyFont="1" applyBorder="1"/>
    <xf numFmtId="0" fontId="32" fillId="0" borderId="24" xfId="0" applyFont="1" applyBorder="1" applyAlignment="1">
      <alignment horizontal="center"/>
    </xf>
    <xf numFmtId="44" fontId="32" fillId="0" borderId="24" xfId="2" applyFont="1" applyBorder="1"/>
    <xf numFmtId="10" fontId="33" fillId="0" borderId="25" xfId="3" applyNumberFormat="1" applyFont="1" applyBorder="1" applyAlignment="1">
      <alignment horizontal="center"/>
    </xf>
    <xf numFmtId="0" fontId="31" fillId="0" borderId="27" xfId="0" applyFont="1" applyBorder="1" applyAlignment="1">
      <alignment horizontal="center"/>
    </xf>
    <xf numFmtId="0" fontId="31" fillId="0" borderId="28" xfId="0" applyFont="1" applyBorder="1" applyAlignment="1">
      <alignment horizontal="center"/>
    </xf>
    <xf numFmtId="166" fontId="31" fillId="0" borderId="28" xfId="0" applyNumberFormat="1" applyFont="1" applyBorder="1" applyAlignment="1">
      <alignment horizontal="center"/>
    </xf>
    <xf numFmtId="10" fontId="33" fillId="0" borderId="29" xfId="3" applyNumberFormat="1" applyFont="1" applyBorder="1" applyAlignment="1">
      <alignment horizontal="center"/>
    </xf>
    <xf numFmtId="0" fontId="31" fillId="0" borderId="20" xfId="0" applyFont="1" applyBorder="1" applyAlignment="1">
      <alignment horizontal="center" vertical="center"/>
    </xf>
    <xf numFmtId="0" fontId="31" fillId="0" borderId="21" xfId="0" applyFont="1" applyBorder="1" applyAlignment="1">
      <alignment horizontal="center" vertical="center"/>
    </xf>
    <xf numFmtId="0" fontId="30" fillId="0" borderId="22" xfId="0" applyFont="1" applyBorder="1" applyAlignment="1">
      <alignment horizontal="center" vertical="center" wrapText="1"/>
    </xf>
    <xf numFmtId="0" fontId="0" fillId="0" borderId="0" xfId="0" applyAlignment="1">
      <alignment horizontal="center" vertical="center"/>
    </xf>
    <xf numFmtId="10" fontId="33" fillId="0" borderId="25" xfId="3" applyNumberFormat="1" applyFont="1" applyFill="1" applyBorder="1" applyAlignment="1">
      <alignment horizontal="center"/>
    </xf>
    <xf numFmtId="0" fontId="31" fillId="0" borderId="30" xfId="0" applyFont="1" applyBorder="1" applyAlignment="1">
      <alignment horizontal="center"/>
    </xf>
    <xf numFmtId="0" fontId="31" fillId="0" borderId="31" xfId="0" applyFont="1" applyBorder="1" applyAlignment="1">
      <alignment horizontal="center"/>
    </xf>
    <xf numFmtId="10" fontId="3" fillId="0" borderId="16" xfId="3" applyNumberFormat="1" applyFont="1" applyBorder="1" applyAlignment="1" applyProtection="1">
      <alignment horizontal="center" vertical="center" wrapText="1"/>
      <protection locked="0"/>
    </xf>
    <xf numFmtId="1" fontId="3" fillId="0" borderId="32" xfId="0" applyNumberFormat="1" applyFont="1" applyFill="1" applyBorder="1" applyAlignment="1" applyProtection="1">
      <alignment horizontal="center" vertical="center" wrapText="1"/>
      <protection locked="0"/>
    </xf>
    <xf numFmtId="43" fontId="3" fillId="2" borderId="16" xfId="1" applyFont="1" applyFill="1" applyBorder="1" applyAlignment="1">
      <alignment horizontal="center" vertical="center" wrapText="1"/>
    </xf>
    <xf numFmtId="44" fontId="3" fillId="0" borderId="16" xfId="2" applyFont="1" applyBorder="1" applyAlignment="1" applyProtection="1">
      <alignment horizontal="center" vertical="center" wrapText="1"/>
      <protection locked="0"/>
    </xf>
    <xf numFmtId="167" fontId="3" fillId="0" borderId="16" xfId="1" applyNumberFormat="1" applyFont="1" applyBorder="1" applyAlignment="1" applyProtection="1">
      <alignment horizontal="center" vertical="center" wrapText="1"/>
      <protection locked="0"/>
    </xf>
    <xf numFmtId="167" fontId="3" fillId="0" borderId="16" xfId="1" applyNumberFormat="1" applyFont="1" applyBorder="1" applyAlignment="1">
      <alignment horizontal="center" vertical="center" wrapText="1"/>
    </xf>
    <xf numFmtId="167" fontId="0" fillId="2" borderId="0" xfId="0" applyNumberFormat="1" applyFill="1"/>
    <xf numFmtId="167" fontId="3" fillId="0" borderId="32" xfId="1" applyNumberFormat="1" applyFont="1" applyFill="1" applyBorder="1" applyAlignment="1" applyProtection="1">
      <alignment horizontal="center" vertical="center" wrapText="1"/>
      <protection locked="0"/>
    </xf>
    <xf numFmtId="44" fontId="3" fillId="0" borderId="16" xfId="2" applyFont="1" applyFill="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43" fontId="3" fillId="0" borderId="16" xfId="1" applyFont="1" applyBorder="1" applyAlignment="1" applyProtection="1">
      <alignment horizontal="center" vertical="center" wrapText="1"/>
      <protection locked="0"/>
    </xf>
    <xf numFmtId="0" fontId="35" fillId="0" borderId="33" xfId="0" applyFont="1" applyBorder="1" applyAlignment="1">
      <alignment horizontal="center" vertical="center"/>
    </xf>
    <xf numFmtId="0" fontId="35" fillId="0" borderId="34" xfId="0" applyFont="1" applyBorder="1" applyAlignment="1">
      <alignment horizontal="center" vertical="center"/>
    </xf>
    <xf numFmtId="0" fontId="37" fillId="0" borderId="34" xfId="0" applyFont="1" applyBorder="1" applyAlignment="1">
      <alignment horizontal="center" vertical="center"/>
    </xf>
    <xf numFmtId="0" fontId="36" fillId="0" borderId="35" xfId="0" applyFont="1" applyBorder="1" applyAlignment="1">
      <alignment vertical="center"/>
    </xf>
    <xf numFmtId="0" fontId="36" fillId="0" borderId="36" xfId="0" applyFont="1" applyBorder="1" applyAlignment="1">
      <alignment horizontal="center" vertical="center"/>
    </xf>
    <xf numFmtId="8" fontId="36" fillId="0" borderId="36" xfId="0" applyNumberFormat="1" applyFont="1" applyBorder="1" applyAlignment="1">
      <alignment vertical="center"/>
    </xf>
    <xf numFmtId="10" fontId="38" fillId="0" borderId="36" xfId="0" applyNumberFormat="1" applyFont="1" applyBorder="1" applyAlignment="1">
      <alignment horizontal="center" vertical="center"/>
    </xf>
    <xf numFmtId="0" fontId="35" fillId="0" borderId="35" xfId="0" applyFont="1" applyBorder="1" applyAlignment="1">
      <alignment horizontal="center" vertical="center"/>
    </xf>
    <xf numFmtId="0" fontId="35" fillId="0" borderId="36" xfId="0" applyFont="1" applyBorder="1" applyAlignment="1">
      <alignment horizontal="center" vertical="center"/>
    </xf>
    <xf numFmtId="8" fontId="35" fillId="0" borderId="36" xfId="0" applyNumberFormat="1" applyFont="1" applyBorder="1" applyAlignment="1">
      <alignment horizontal="center" vertical="center"/>
    </xf>
    <xf numFmtId="0" fontId="37" fillId="0" borderId="34" xfId="0" applyFont="1" applyBorder="1" applyAlignment="1">
      <alignment horizontal="center" vertical="center" wrapText="1"/>
    </xf>
    <xf numFmtId="0" fontId="35" fillId="0" borderId="37" xfId="0" applyFont="1" applyBorder="1" applyAlignment="1">
      <alignment horizontal="center" vertical="center"/>
    </xf>
    <xf numFmtId="0" fontId="35" fillId="0" borderId="38" xfId="0" applyFont="1" applyBorder="1" applyAlignment="1">
      <alignment horizontal="center" vertical="center"/>
    </xf>
    <xf numFmtId="0" fontId="40" fillId="0" borderId="0" xfId="0" applyFont="1" applyAlignment="1">
      <alignment vertical="center" wrapText="1"/>
    </xf>
    <xf numFmtId="8" fontId="0" fillId="0" borderId="0" xfId="0" applyNumberFormat="1"/>
    <xf numFmtId="168" fontId="3" fillId="0" borderId="16" xfId="1" applyNumberFormat="1" applyFont="1" applyBorder="1" applyAlignment="1" applyProtection="1">
      <alignment horizontal="center" vertical="center" wrapText="1"/>
      <protection locked="0"/>
    </xf>
    <xf numFmtId="1" fontId="3" fillId="0" borderId="16" xfId="3" applyNumberFormat="1" applyFont="1" applyBorder="1" applyAlignment="1">
      <alignment horizontal="center" vertical="center" wrapText="1"/>
    </xf>
    <xf numFmtId="0" fontId="17" fillId="0" borderId="16" xfId="0" applyFont="1" applyBorder="1" applyAlignment="1" applyProtection="1">
      <alignment horizontal="center" vertical="center" wrapText="1"/>
      <protection locked="0"/>
    </xf>
    <xf numFmtId="0" fontId="5" fillId="2" borderId="2" xfId="4" applyFill="1" applyBorder="1" applyAlignment="1">
      <alignment horizontal="center"/>
    </xf>
    <xf numFmtId="0" fontId="5" fillId="2" borderId="0" xfId="4" applyFill="1" applyBorder="1" applyAlignment="1">
      <alignment horizontal="center"/>
    </xf>
    <xf numFmtId="0" fontId="6" fillId="2" borderId="2" xfId="4" applyFont="1" applyFill="1" applyBorder="1" applyAlignment="1">
      <alignment horizontal="right" vertical="center" wrapText="1"/>
    </xf>
    <xf numFmtId="0" fontId="6" fillId="2" borderId="3" xfId="4" applyFont="1" applyFill="1" applyBorder="1" applyAlignment="1">
      <alignment horizontal="right" vertical="center" wrapText="1"/>
    </xf>
    <xf numFmtId="0" fontId="6" fillId="2" borderId="0" xfId="4" applyFont="1" applyFill="1" applyBorder="1" applyAlignment="1">
      <alignment horizontal="right" vertical="center" wrapText="1"/>
    </xf>
    <xf numFmtId="0" fontId="6" fillId="2" borderId="5" xfId="4" applyFont="1" applyFill="1" applyBorder="1" applyAlignment="1">
      <alignment horizontal="right" vertical="center" wrapText="1"/>
    </xf>
    <xf numFmtId="0" fontId="8" fillId="2" borderId="0" xfId="4" applyFont="1" applyFill="1" applyBorder="1" applyAlignment="1">
      <alignment horizontal="center" vertical="center" wrapText="1"/>
    </xf>
    <xf numFmtId="0" fontId="9" fillId="2" borderId="0" xfId="0" applyFont="1" applyFill="1" applyBorder="1" applyAlignment="1">
      <alignment horizontal="center" vertical="top" wrapText="1"/>
    </xf>
    <xf numFmtId="0" fontId="9" fillId="2" borderId="5" xfId="0" applyFont="1" applyFill="1" applyBorder="1" applyAlignment="1">
      <alignment horizontal="center" vertical="top" wrapText="1"/>
    </xf>
    <xf numFmtId="0" fontId="8" fillId="2" borderId="5" xfId="4" applyFont="1" applyFill="1" applyBorder="1" applyAlignment="1">
      <alignment horizontal="center" vertical="center" wrapText="1"/>
    </xf>
    <xf numFmtId="0" fontId="7" fillId="3" borderId="16" xfId="0" applyFont="1" applyFill="1" applyBorder="1" applyAlignment="1">
      <alignment horizontal="left" vertical="center"/>
    </xf>
    <xf numFmtId="0" fontId="17" fillId="0" borderId="16" xfId="0" applyFont="1" applyBorder="1" applyAlignment="1" applyProtection="1">
      <alignment horizontal="left" vertical="center"/>
      <protection locked="0"/>
    </xf>
    <xf numFmtId="0" fontId="3" fillId="0" borderId="16" xfId="0" applyFont="1" applyBorder="1" applyAlignment="1" applyProtection="1">
      <alignment horizontal="left"/>
      <protection locked="0"/>
    </xf>
    <xf numFmtId="0" fontId="17" fillId="0" borderId="16" xfId="0" applyFont="1" applyBorder="1" applyAlignment="1" applyProtection="1">
      <alignment horizontal="left" vertical="center" wrapText="1"/>
      <protection locked="0"/>
    </xf>
    <xf numFmtId="0" fontId="13" fillId="0" borderId="16" xfId="0" applyFont="1" applyBorder="1" applyAlignment="1" applyProtection="1">
      <alignment horizontal="left" vertical="center" wrapText="1"/>
      <protection locked="0"/>
    </xf>
    <xf numFmtId="0" fontId="12" fillId="3" borderId="16" xfId="0" applyFont="1" applyFill="1" applyBorder="1" applyAlignment="1">
      <alignment horizontal="left" vertical="center"/>
    </xf>
    <xf numFmtId="0" fontId="17" fillId="0" borderId="17" xfId="0" applyFont="1" applyBorder="1" applyAlignment="1" applyProtection="1">
      <alignment horizontal="left" vertical="center" wrapText="1"/>
      <protection locked="0"/>
    </xf>
    <xf numFmtId="0" fontId="17" fillId="0" borderId="14"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3" fillId="2" borderId="11" xfId="0" applyFont="1" applyFill="1" applyBorder="1" applyAlignment="1">
      <alignment horizontal="center" vertical="center" wrapText="1"/>
    </xf>
    <xf numFmtId="0" fontId="3" fillId="2" borderId="10" xfId="0" applyFont="1" applyFill="1" applyBorder="1" applyAlignment="1">
      <alignment horizontal="center" vertical="center" wrapText="1"/>
    </xf>
    <xf numFmtId="14" fontId="3" fillId="2" borderId="9" xfId="0" applyNumberFormat="1" applyFont="1" applyFill="1" applyBorder="1" applyAlignment="1">
      <alignment horizontal="center" vertical="center"/>
    </xf>
    <xf numFmtId="14" fontId="3" fillId="2" borderId="13" xfId="0" applyNumberFormat="1" applyFont="1" applyFill="1" applyBorder="1" applyAlignment="1">
      <alignment horizontal="center" vertical="center"/>
    </xf>
    <xf numFmtId="0" fontId="10" fillId="2" borderId="1" xfId="0" applyFont="1" applyFill="1" applyBorder="1" applyAlignment="1">
      <alignment horizontal="center" vertical="center"/>
    </xf>
    <xf numFmtId="0" fontId="10" fillId="2" borderId="14" xfId="0" applyFont="1" applyFill="1" applyBorder="1" applyAlignment="1">
      <alignment horizontal="center" vertical="center"/>
    </xf>
    <xf numFmtId="0" fontId="10" fillId="2" borderId="15" xfId="0" applyFont="1" applyFill="1" applyBorder="1" applyAlignment="1">
      <alignment horizontal="center" vertical="center"/>
    </xf>
    <xf numFmtId="0" fontId="10" fillId="4" borderId="4" xfId="0" applyFont="1" applyFill="1" applyBorder="1" applyAlignment="1">
      <alignment horizontal="center" vertical="center" textRotation="90" wrapText="1"/>
    </xf>
    <xf numFmtId="0" fontId="7" fillId="3" borderId="16" xfId="4" applyFont="1" applyFill="1" applyBorder="1" applyAlignment="1">
      <alignment horizontal="left" vertical="center" wrapText="1"/>
    </xf>
    <xf numFmtId="0" fontId="13" fillId="0" borderId="16" xfId="0" applyFont="1" applyBorder="1" applyAlignment="1" applyProtection="1">
      <alignment horizontal="left" vertical="center"/>
      <protection locked="0"/>
    </xf>
    <xf numFmtId="0" fontId="7" fillId="3" borderId="16" xfId="0" applyFont="1" applyFill="1" applyBorder="1" applyAlignment="1">
      <alignment horizontal="left" vertical="center" wrapText="1"/>
    </xf>
    <xf numFmtId="14" fontId="17" fillId="2" borderId="16" xfId="0" applyNumberFormat="1" applyFont="1" applyFill="1" applyBorder="1" applyAlignment="1" applyProtection="1">
      <alignment horizontal="left" vertical="center" wrapText="1"/>
      <protection locked="0"/>
    </xf>
    <xf numFmtId="0" fontId="17" fillId="2" borderId="16" xfId="0" applyFont="1" applyFill="1" applyBorder="1" applyAlignment="1" applyProtection="1">
      <alignment horizontal="left" vertical="center" wrapText="1"/>
      <protection locked="0"/>
    </xf>
    <xf numFmtId="0" fontId="18" fillId="0" borderId="16" xfId="4" applyFont="1" applyFill="1" applyBorder="1" applyAlignment="1" applyProtection="1">
      <alignment horizontal="left" vertical="center" wrapText="1"/>
      <protection locked="0"/>
    </xf>
    <xf numFmtId="0" fontId="17" fillId="0" borderId="16" xfId="0" applyFont="1" applyFill="1" applyBorder="1" applyAlignment="1" applyProtection="1">
      <alignment horizontal="left" vertical="center" wrapText="1"/>
      <protection locked="0"/>
    </xf>
    <xf numFmtId="0" fontId="0" fillId="5" borderId="16" xfId="0" applyFill="1" applyBorder="1" applyAlignment="1">
      <alignment horizontal="center"/>
    </xf>
    <xf numFmtId="0" fontId="10" fillId="0" borderId="1"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7" fillId="0" borderId="17" xfId="0" applyFont="1" applyBorder="1" applyAlignment="1" applyProtection="1">
      <alignment horizontal="center" vertical="center" wrapText="1"/>
      <protection locked="0"/>
    </xf>
    <xf numFmtId="0" fontId="17" fillId="0" borderId="14" xfId="0" applyFont="1" applyBorder="1" applyAlignment="1" applyProtection="1">
      <alignment horizontal="center" vertical="center" wrapText="1"/>
      <protection locked="0"/>
    </xf>
    <xf numFmtId="0" fontId="21" fillId="2" borderId="1" xfId="0" applyFont="1" applyFill="1" applyBorder="1" applyAlignment="1" applyProtection="1">
      <alignment horizontal="center" wrapText="1"/>
      <protection locked="0"/>
    </xf>
    <xf numFmtId="0" fontId="21" fillId="2" borderId="2" xfId="0" applyFont="1" applyFill="1" applyBorder="1" applyAlignment="1" applyProtection="1">
      <alignment horizontal="center" wrapText="1"/>
      <protection locked="0"/>
    </xf>
    <xf numFmtId="0" fontId="21" fillId="2" borderId="3" xfId="0" applyFont="1" applyFill="1" applyBorder="1" applyAlignment="1" applyProtection="1">
      <alignment horizontal="center" wrapText="1"/>
      <protection locked="0"/>
    </xf>
    <xf numFmtId="0" fontId="17" fillId="0" borderId="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2" borderId="6" xfId="0" applyFont="1" applyFill="1" applyBorder="1" applyAlignment="1" applyProtection="1">
      <alignment horizontal="center" vertical="top" wrapText="1"/>
      <protection locked="0"/>
    </xf>
    <xf numFmtId="0" fontId="17" fillId="2" borderId="7" xfId="0" applyFont="1" applyFill="1" applyBorder="1" applyAlignment="1" applyProtection="1">
      <alignment horizontal="center" vertical="top" wrapText="1"/>
      <protection locked="0"/>
    </xf>
    <xf numFmtId="0" fontId="17" fillId="2" borderId="8" xfId="0" applyFont="1" applyFill="1" applyBorder="1" applyAlignment="1" applyProtection="1">
      <alignment horizontal="center" vertical="top" wrapText="1"/>
      <protection locked="0"/>
    </xf>
    <xf numFmtId="0" fontId="7" fillId="3" borderId="1" xfId="0" applyFont="1" applyFill="1" applyBorder="1" applyAlignment="1">
      <alignment horizontal="left" vertical="center"/>
    </xf>
    <xf numFmtId="0" fontId="7" fillId="3" borderId="3" xfId="0" applyFont="1" applyFill="1" applyBorder="1" applyAlignment="1">
      <alignment horizontal="left" vertical="center"/>
    </xf>
    <xf numFmtId="0" fontId="7" fillId="3" borderId="4" xfId="0" applyFont="1" applyFill="1" applyBorder="1" applyAlignment="1">
      <alignment horizontal="left" vertical="center"/>
    </xf>
    <xf numFmtId="0" fontId="7" fillId="3" borderId="5" xfId="0" applyFont="1" applyFill="1" applyBorder="1" applyAlignment="1">
      <alignment horizontal="left" vertical="center"/>
    </xf>
    <xf numFmtId="0" fontId="7" fillId="3" borderId="6" xfId="0" applyFont="1" applyFill="1" applyBorder="1" applyAlignment="1">
      <alignment horizontal="left" vertical="center"/>
    </xf>
    <xf numFmtId="0" fontId="7" fillId="3" borderId="8" xfId="0" applyFont="1" applyFill="1" applyBorder="1" applyAlignment="1">
      <alignment horizontal="left" vertical="center"/>
    </xf>
    <xf numFmtId="0" fontId="20" fillId="0" borderId="16" xfId="0" applyFont="1" applyBorder="1" applyAlignment="1" applyProtection="1">
      <alignment horizontal="left" vertical="center" wrapText="1"/>
      <protection locked="0"/>
    </xf>
    <xf numFmtId="0" fontId="7" fillId="0" borderId="16" xfId="0" applyFont="1" applyBorder="1" applyAlignment="1" applyProtection="1">
      <alignment horizontal="left" vertical="center" wrapText="1"/>
      <protection locked="0"/>
    </xf>
    <xf numFmtId="9" fontId="22" fillId="0" borderId="16" xfId="3" applyFont="1" applyBorder="1" applyAlignment="1" applyProtection="1">
      <alignment horizontal="left" vertical="center" wrapText="1"/>
      <protection locked="0"/>
    </xf>
    <xf numFmtId="0" fontId="22" fillId="0" borderId="16" xfId="0" applyFont="1" applyBorder="1" applyAlignment="1" applyProtection="1">
      <alignment horizontal="left" vertical="center" wrapText="1"/>
      <protection locked="0"/>
    </xf>
    <xf numFmtId="0" fontId="12" fillId="3" borderId="17" xfId="0" applyFont="1" applyFill="1" applyBorder="1" applyAlignment="1">
      <alignment horizontal="left" vertical="center" wrapText="1"/>
    </xf>
    <xf numFmtId="0" fontId="7" fillId="3" borderId="15" xfId="0" applyFont="1" applyFill="1" applyBorder="1" applyAlignment="1">
      <alignment horizontal="left" vertical="center" wrapText="1"/>
    </xf>
    <xf numFmtId="0" fontId="10" fillId="2" borderId="0" xfId="0" applyFont="1" applyFill="1" applyBorder="1" applyAlignment="1">
      <alignment horizontal="center" vertical="center"/>
    </xf>
    <xf numFmtId="0" fontId="10" fillId="2" borderId="5" xfId="0" applyFont="1" applyFill="1" applyBorder="1" applyAlignment="1">
      <alignment horizontal="center" vertical="center"/>
    </xf>
    <xf numFmtId="0" fontId="3" fillId="3" borderId="16" xfId="0" applyFont="1" applyFill="1" applyBorder="1" applyAlignment="1">
      <alignment horizontal="center" vertical="center" wrapText="1"/>
    </xf>
    <xf numFmtId="0" fontId="17" fillId="0" borderId="16" xfId="0" applyFont="1" applyBorder="1" applyAlignment="1" applyProtection="1">
      <alignment horizontal="center" vertical="center" wrapText="1"/>
      <protection locked="0"/>
    </xf>
    <xf numFmtId="0" fontId="3" fillId="0" borderId="18" xfId="0" applyFont="1" applyBorder="1" applyAlignment="1">
      <alignment horizontal="center" vertical="center"/>
    </xf>
    <xf numFmtId="0" fontId="3" fillId="0" borderId="19" xfId="0" applyFont="1" applyBorder="1" applyAlignment="1">
      <alignment horizontal="center" vertical="center"/>
    </xf>
    <xf numFmtId="14" fontId="3" fillId="0" borderId="18" xfId="0" applyNumberFormat="1" applyFont="1" applyBorder="1" applyAlignment="1" applyProtection="1">
      <alignment horizontal="center" vertical="center" wrapText="1"/>
      <protection locked="0"/>
    </xf>
    <xf numFmtId="14" fontId="3" fillId="0" borderId="19" xfId="0" applyNumberFormat="1" applyFont="1" applyBorder="1" applyAlignment="1" applyProtection="1">
      <alignment horizontal="center" vertical="center" wrapText="1"/>
      <protection locked="0"/>
    </xf>
    <xf numFmtId="9" fontId="3" fillId="0" borderId="18" xfId="3" applyFont="1" applyBorder="1" applyAlignment="1">
      <alignment horizontal="center" vertical="center" wrapText="1"/>
    </xf>
    <xf numFmtId="9" fontId="3" fillId="0" borderId="19" xfId="3" applyFont="1" applyBorder="1" applyAlignment="1">
      <alignment horizontal="center" vertical="center" wrapText="1"/>
    </xf>
    <xf numFmtId="0" fontId="17" fillId="0" borderId="18" xfId="0" applyFont="1" applyBorder="1" applyAlignment="1" applyProtection="1">
      <alignment horizontal="center" vertical="center" wrapText="1"/>
      <protection locked="0"/>
    </xf>
    <xf numFmtId="0" fontId="17" fillId="0" borderId="19" xfId="0" applyFont="1" applyBorder="1" applyAlignment="1" applyProtection="1">
      <alignment horizontal="center" vertical="center" wrapText="1"/>
      <protection locked="0"/>
    </xf>
    <xf numFmtId="1" fontId="3" fillId="0" borderId="18" xfId="3" applyNumberFormat="1" applyFont="1" applyBorder="1" applyAlignment="1">
      <alignment horizontal="center" vertical="center" wrapText="1"/>
    </xf>
    <xf numFmtId="1" fontId="3" fillId="0" borderId="19" xfId="3" applyNumberFormat="1" applyFont="1" applyBorder="1" applyAlignment="1">
      <alignment horizontal="center" vertical="center" wrapText="1"/>
    </xf>
    <xf numFmtId="0" fontId="26" fillId="2" borderId="1" xfId="0" applyFont="1" applyFill="1" applyBorder="1" applyAlignment="1">
      <alignment horizontal="center" vertical="center" wrapText="1"/>
    </xf>
    <xf numFmtId="0" fontId="26" fillId="2" borderId="2" xfId="0" applyFont="1" applyFill="1" applyBorder="1" applyAlignment="1">
      <alignment horizontal="center" vertical="center" wrapText="1"/>
    </xf>
    <xf numFmtId="0" fontId="26" fillId="2" borderId="3" xfId="0" applyFont="1" applyFill="1" applyBorder="1" applyAlignment="1">
      <alignment horizontal="center" vertical="center" wrapText="1"/>
    </xf>
    <xf numFmtId="0" fontId="26" fillId="2" borderId="4" xfId="0" applyFont="1" applyFill="1" applyBorder="1" applyAlignment="1">
      <alignment horizontal="center" vertical="center" wrapText="1"/>
    </xf>
    <xf numFmtId="0" fontId="26" fillId="2" borderId="0"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8" xfId="0" applyFont="1" applyFill="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17" fillId="0" borderId="3" xfId="0" applyFont="1" applyBorder="1" applyAlignment="1" applyProtection="1">
      <alignment horizontal="center" vertical="center" wrapText="1"/>
      <protection locked="0"/>
    </xf>
    <xf numFmtId="0" fontId="17" fillId="0" borderId="8" xfId="0" applyFont="1" applyBorder="1" applyAlignment="1" applyProtection="1">
      <alignment horizontal="center" vertical="center" wrapText="1"/>
      <protection locked="0"/>
    </xf>
    <xf numFmtId="0" fontId="17" fillId="0" borderId="2" xfId="0" applyFont="1" applyBorder="1" applyAlignment="1" applyProtection="1">
      <alignment horizontal="center" vertical="center" wrapText="1"/>
      <protection locked="0"/>
    </xf>
    <xf numFmtId="0" fontId="17" fillId="0" borderId="17" xfId="0" applyFont="1" applyBorder="1" applyAlignment="1" applyProtection="1">
      <alignment wrapText="1"/>
      <protection locked="0"/>
    </xf>
    <xf numFmtId="0" fontId="17" fillId="0" borderId="15" xfId="0" applyFont="1" applyBorder="1" applyAlignment="1" applyProtection="1">
      <alignment wrapText="1"/>
      <protection locked="0"/>
    </xf>
    <xf numFmtId="0" fontId="29" fillId="0" borderId="16" xfId="0" applyFont="1" applyFill="1" applyBorder="1" applyAlignment="1" applyProtection="1">
      <alignment horizontal="left" vertical="center" wrapText="1"/>
      <protection locked="0"/>
    </xf>
    <xf numFmtId="0" fontId="19" fillId="0" borderId="16" xfId="4" applyFont="1" applyFill="1" applyBorder="1" applyAlignment="1" applyProtection="1">
      <alignment horizontal="left" vertical="center" wrapText="1"/>
      <protection locked="0"/>
    </xf>
    <xf numFmtId="0" fontId="17" fillId="0" borderId="15" xfId="0" applyFont="1" applyBorder="1" applyAlignment="1" applyProtection="1">
      <alignment horizontal="center" vertical="center" wrapText="1"/>
      <protection locked="0"/>
    </xf>
    <xf numFmtId="0" fontId="17" fillId="0" borderId="17" xfId="0" applyFont="1" applyBorder="1" applyAlignment="1" applyProtection="1">
      <alignment vertical="center" wrapText="1"/>
      <protection locked="0"/>
    </xf>
    <xf numFmtId="0" fontId="17" fillId="0" borderId="15" xfId="0" applyFont="1" applyBorder="1" applyAlignment="1" applyProtection="1">
      <alignment vertical="center" wrapText="1"/>
      <protection locked="0"/>
    </xf>
    <xf numFmtId="0" fontId="3" fillId="2" borderId="17"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30" fillId="0" borderId="0" xfId="0" applyFont="1" applyAlignment="1">
      <alignment horizontal="center"/>
    </xf>
    <xf numFmtId="10" fontId="34" fillId="6" borderId="26" xfId="0" applyNumberFormat="1" applyFont="1" applyFill="1" applyBorder="1" applyAlignment="1">
      <alignment horizontal="center" vertical="center"/>
    </xf>
    <xf numFmtId="10" fontId="39" fillId="7" borderId="26" xfId="0" applyNumberFormat="1" applyFont="1" applyFill="1" applyBorder="1" applyAlignment="1">
      <alignment horizontal="center" vertical="center"/>
    </xf>
    <xf numFmtId="0" fontId="39" fillId="7" borderId="26" xfId="0" applyFont="1" applyFill="1" applyBorder="1" applyAlignment="1">
      <alignment horizontal="center" vertical="center"/>
    </xf>
    <xf numFmtId="0" fontId="7" fillId="2" borderId="16" xfId="0" applyFont="1" applyFill="1" applyBorder="1" applyAlignment="1" applyProtection="1">
      <alignment horizontal="left" vertical="center" wrapText="1"/>
      <protection locked="0"/>
    </xf>
  </cellXfs>
  <cellStyles count="6">
    <cellStyle name="Millares" xfId="1" builtinId="3"/>
    <cellStyle name="Moneda" xfId="2" builtinId="4"/>
    <cellStyle name="Normal" xfId="0" builtinId="0"/>
    <cellStyle name="Normal 3 2" xfId="5"/>
    <cellStyle name="Normal_Hoja1" xfId="4"/>
    <cellStyle name="Porcentaje" xfId="3" builtinId="5"/>
  </cellStyles>
  <dxfs count="30">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
      <fill>
        <gradientFill>
          <stop position="0">
            <color theme="1"/>
          </stop>
          <stop position="0.5">
            <color rgb="FFFF0000"/>
          </stop>
          <stop position="1">
            <color theme="1"/>
          </stop>
        </gradientFill>
      </fill>
    </dxf>
    <dxf>
      <fill>
        <gradientFill>
          <stop position="0">
            <color theme="1"/>
          </stop>
          <stop position="0.5">
            <color rgb="FFFFC000"/>
          </stop>
          <stop position="1">
            <color theme="1"/>
          </stop>
        </gradientFill>
      </fill>
    </dxf>
    <dxf>
      <fill>
        <gradientFill>
          <stop position="0">
            <color theme="1"/>
          </stop>
          <stop position="0.5">
            <color theme="6" tint="-0.49803155613879818"/>
          </stop>
          <stop position="1">
            <color theme="1"/>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377592377504797E-2"/>
          <c:y val="7.9886777679384346E-2"/>
          <c:w val="0.71210789823234899"/>
          <c:h val="0.75305477605674276"/>
        </c:manualLayout>
      </c:layout>
      <c:barChart>
        <c:barDir val="col"/>
        <c:grouping val="clustered"/>
        <c:varyColors val="0"/>
        <c:ser>
          <c:idx val="0"/>
          <c:order val="0"/>
          <c:tx>
            <c:strRef>
              <c:f>'[1]IN.01.GF'!$C$54</c:f>
              <c:strCache>
                <c:ptCount val="1"/>
                <c:pt idx="0">
                  <c:v>META DEL PERIODO
(Si aplica)</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'[1]IN.01.GF'!$C$55:$C$58</c:f>
              <c:numCache>
                <c:formatCode>General</c:formatCode>
                <c:ptCount val="4"/>
                <c:pt idx="0">
                  <c:v>0.83</c:v>
                </c:pt>
                <c:pt idx="1">
                  <c:v>0.87</c:v>
                </c:pt>
                <c:pt idx="3">
                  <c:v>0.8</c:v>
                </c:pt>
              </c:numCache>
            </c:numRef>
          </c:val>
          <c:extLst xmlns:c16r2="http://schemas.microsoft.com/office/drawing/2015/06/chart">
            <c:ext xmlns:c16="http://schemas.microsoft.com/office/drawing/2014/chart" uri="{C3380CC4-5D6E-409C-BE32-E72D297353CC}">
              <c16:uniqueId val="{00000000-24F2-40AB-B303-92816FB8C6E2}"/>
            </c:ext>
          </c:extLst>
        </c:ser>
        <c:ser>
          <c:idx val="1"/>
          <c:order val="1"/>
          <c:tx>
            <c:strRef>
              <c:f>'[1]IN.01.GF'!$G$54</c:f>
              <c:strCache>
                <c:ptCount val="1"/>
                <c:pt idx="0">
                  <c:v>RESULTADO</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'[1]IN.01.GF'!$G$55:$G$58</c:f>
              <c:numCache>
                <c:formatCode>General</c:formatCode>
                <c:ptCount val="4"/>
                <c:pt idx="0">
                  <c:v>0.86937463471653997</c:v>
                </c:pt>
                <c:pt idx="1">
                  <c:v>0.75570000000000004</c:v>
                </c:pt>
                <c:pt idx="3">
                  <c:v>0.78378378378378377</c:v>
                </c:pt>
              </c:numCache>
            </c:numRef>
          </c:val>
          <c:extLst xmlns:c16r2="http://schemas.microsoft.com/office/drawing/2015/06/chart">
            <c:ext xmlns:c16="http://schemas.microsoft.com/office/drawing/2014/chart" uri="{C3380CC4-5D6E-409C-BE32-E72D297353CC}">
              <c16:uniqueId val="{00000001-24F2-40AB-B303-92816FB8C6E2}"/>
            </c:ext>
          </c:extLst>
        </c:ser>
        <c:dLbls>
          <c:showLegendKey val="0"/>
          <c:showVal val="0"/>
          <c:showCatName val="0"/>
          <c:showSerName val="0"/>
          <c:showPercent val="0"/>
          <c:showBubbleSize val="0"/>
        </c:dLbls>
        <c:gapWidth val="75"/>
        <c:axId val="1203284432"/>
        <c:axId val="1203289328"/>
      </c:barChart>
      <c:catAx>
        <c:axId val="1203284432"/>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203289328"/>
        <c:crosses val="autoZero"/>
        <c:auto val="1"/>
        <c:lblAlgn val="ctr"/>
        <c:lblOffset val="100"/>
        <c:noMultiLvlLbl val="0"/>
      </c:catAx>
      <c:valAx>
        <c:axId val="1203289328"/>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203284432"/>
        <c:crosses val="autoZero"/>
        <c:crossBetween val="between"/>
      </c:valAx>
    </c:plotArea>
    <c:legend>
      <c:legendPos val="r"/>
      <c:layout>
        <c:manualLayout>
          <c:xMode val="edge"/>
          <c:yMode val="edge"/>
          <c:x val="0.7696813245245363"/>
          <c:y val="0.10811151308789105"/>
          <c:w val="0.21739800563782441"/>
          <c:h val="0.59461332198340078"/>
        </c:manualLayout>
      </c:layout>
      <c:overlay val="0"/>
      <c:txPr>
        <a:bodyPr/>
        <a:lstStyle/>
        <a:p>
          <a:pPr>
            <a:defRPr sz="92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7133092738407699E-2"/>
          <c:y val="7.8463080305545371E-2"/>
          <c:w val="0.76508912948381447"/>
          <c:h val="0.72211998671154765"/>
        </c:manualLayout>
      </c:layout>
      <c:barChart>
        <c:barDir val="col"/>
        <c:grouping val="clustered"/>
        <c:varyColors val="0"/>
        <c:ser>
          <c:idx val="0"/>
          <c:order val="0"/>
          <c:tx>
            <c:strRef>
              <c:f>'[1]IN.02.GF'!$C$54</c:f>
              <c:strCache>
                <c:ptCount val="1"/>
                <c:pt idx="0">
                  <c:v>META DEL PERIODO
(Si aplica)</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'[1]IN.02.GF'!$C$55:$C$60</c:f>
              <c:numCache>
                <c:formatCode>General</c:formatCode>
                <c:ptCount val="6"/>
                <c:pt idx="1">
                  <c:v>0.98</c:v>
                </c:pt>
                <c:pt idx="2">
                  <c:v>0.98</c:v>
                </c:pt>
                <c:pt idx="3">
                  <c:v>0.99524602324071054</c:v>
                </c:pt>
                <c:pt idx="4">
                  <c:v>0.98850000000000005</c:v>
                </c:pt>
                <c:pt idx="5">
                  <c:v>0.98018910566206841</c:v>
                </c:pt>
              </c:numCache>
            </c:numRef>
          </c:val>
          <c:extLst xmlns:c16r2="http://schemas.microsoft.com/office/drawing/2015/06/chart">
            <c:ext xmlns:c16="http://schemas.microsoft.com/office/drawing/2014/chart" uri="{C3380CC4-5D6E-409C-BE32-E72D297353CC}">
              <c16:uniqueId val="{00000000-7090-40C4-B473-C2B32568911E}"/>
            </c:ext>
          </c:extLst>
        </c:ser>
        <c:ser>
          <c:idx val="1"/>
          <c:order val="1"/>
          <c:tx>
            <c:strRef>
              <c:f>'[1]IN.02.GF'!$G$54</c:f>
              <c:strCache>
                <c:ptCount val="1"/>
                <c:pt idx="0">
                  <c:v>RESULTADO</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'[1]IN.02.GF'!$G$55:$G$60</c:f>
              <c:numCache>
                <c:formatCode>General</c:formatCode>
                <c:ptCount val="6"/>
                <c:pt idx="0">
                  <c:v>0.98850000000000005</c:v>
                </c:pt>
                <c:pt idx="1">
                  <c:v>1.01</c:v>
                </c:pt>
                <c:pt idx="2">
                  <c:v>0.98723806972213191</c:v>
                </c:pt>
                <c:pt idx="3">
                  <c:v>0.96821589908232486</c:v>
                </c:pt>
                <c:pt idx="4">
                  <c:v>0.94699155950588598</c:v>
                </c:pt>
                <c:pt idx="5">
                  <c:v>0.98755342493658482</c:v>
                </c:pt>
              </c:numCache>
            </c:numRef>
          </c:val>
          <c:extLst xmlns:c16r2="http://schemas.microsoft.com/office/drawing/2015/06/chart">
            <c:ext xmlns:c16="http://schemas.microsoft.com/office/drawing/2014/chart" uri="{C3380CC4-5D6E-409C-BE32-E72D297353CC}">
              <c16:uniqueId val="{00000001-7090-40C4-B473-C2B32568911E}"/>
            </c:ext>
          </c:extLst>
        </c:ser>
        <c:dLbls>
          <c:showLegendKey val="0"/>
          <c:showVal val="0"/>
          <c:showCatName val="0"/>
          <c:showSerName val="0"/>
          <c:showPercent val="0"/>
          <c:showBubbleSize val="0"/>
        </c:dLbls>
        <c:gapWidth val="75"/>
        <c:axId val="1203284976"/>
        <c:axId val="1203282800"/>
      </c:barChart>
      <c:catAx>
        <c:axId val="1203284976"/>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203282800"/>
        <c:crosses val="autoZero"/>
        <c:auto val="1"/>
        <c:lblAlgn val="ctr"/>
        <c:lblOffset val="100"/>
        <c:noMultiLvlLbl val="0"/>
      </c:catAx>
      <c:valAx>
        <c:axId val="1203282800"/>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203284976"/>
        <c:crosses val="autoZero"/>
        <c:crossBetween val="between"/>
      </c:valAx>
    </c:plotArea>
    <c:legend>
      <c:legendPos val="r"/>
      <c:layout>
        <c:manualLayout>
          <c:xMode val="edge"/>
          <c:yMode val="edge"/>
          <c:x val="0.81343699384515711"/>
          <c:y val="8.0155476748612536E-2"/>
          <c:w val="0.17979191376588133"/>
          <c:h val="0.74811684798942124"/>
        </c:manualLayout>
      </c:layout>
      <c:overlay val="0"/>
      <c:txPr>
        <a:bodyPr/>
        <a:lstStyle/>
        <a:p>
          <a:pPr>
            <a:defRPr sz="92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6957741709947071E-2"/>
          <c:y val="5.1400554097404488E-2"/>
          <c:w val="0.72302820764300879"/>
          <c:h val="0.817962962962963"/>
        </c:manualLayout>
      </c:layout>
      <c:barChart>
        <c:barDir val="col"/>
        <c:grouping val="clustered"/>
        <c:varyColors val="0"/>
        <c:ser>
          <c:idx val="0"/>
          <c:order val="0"/>
          <c:tx>
            <c:strRef>
              <c:f>'[1]IN.03.GF'!$C$54</c:f>
              <c:strCache>
                <c:ptCount val="1"/>
                <c:pt idx="0">
                  <c:v>META DEL PERIODO
(Si aplica)</c:v>
                </c:pt>
              </c:strCache>
            </c:strRef>
          </c:tx>
          <c:spPr>
            <a:solidFill>
              <a:srgbClr val="7030A0"/>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'[1]IN.03.GF'!$C$55:$C$60</c:f>
              <c:numCache>
                <c:formatCode>General</c:formatCode>
                <c:ptCount val="6"/>
                <c:pt idx="1">
                  <c:v>0.35</c:v>
                </c:pt>
                <c:pt idx="2">
                  <c:v>0.35</c:v>
                </c:pt>
                <c:pt idx="3">
                  <c:v>0.34775376880319159</c:v>
                </c:pt>
                <c:pt idx="4">
                  <c:v>0.34504364757738892</c:v>
                </c:pt>
                <c:pt idx="5">
                  <c:v>0.34073624801530916</c:v>
                </c:pt>
              </c:numCache>
            </c:numRef>
          </c:val>
          <c:extLst xmlns:c16r2="http://schemas.microsoft.com/office/drawing/2015/06/chart">
            <c:ext xmlns:c16="http://schemas.microsoft.com/office/drawing/2014/chart" uri="{C3380CC4-5D6E-409C-BE32-E72D297353CC}">
              <c16:uniqueId val="{00000000-0D6F-4F52-9C09-1250A4F2FF88}"/>
            </c:ext>
          </c:extLst>
        </c:ser>
        <c:ser>
          <c:idx val="1"/>
          <c:order val="1"/>
          <c:tx>
            <c:strRef>
              <c:f>'[1]IN.03.GF'!$G$54</c:f>
              <c:strCache>
                <c:ptCount val="1"/>
                <c:pt idx="0">
                  <c:v>RESULTADO</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'[1]IN.03.GF'!$G$55:$G$60</c:f>
              <c:numCache>
                <c:formatCode>General</c:formatCode>
                <c:ptCount val="6"/>
                <c:pt idx="0">
                  <c:v>0.33189999999999997</c:v>
                </c:pt>
                <c:pt idx="1">
                  <c:v>0.36430000000000001</c:v>
                </c:pt>
                <c:pt idx="2">
                  <c:v>0.34706130640957489</c:v>
                </c:pt>
                <c:pt idx="3">
                  <c:v>0.33691328389998082</c:v>
                </c:pt>
                <c:pt idx="4">
                  <c:v>0.32350664976699001</c:v>
                </c:pt>
                <c:pt idx="5">
                  <c:v>0.30968838580523761</c:v>
                </c:pt>
              </c:numCache>
            </c:numRef>
          </c:val>
          <c:extLst xmlns:c16r2="http://schemas.microsoft.com/office/drawing/2015/06/chart">
            <c:ext xmlns:c16="http://schemas.microsoft.com/office/drawing/2014/chart" uri="{C3380CC4-5D6E-409C-BE32-E72D297353CC}">
              <c16:uniqueId val="{00000001-0D6F-4F52-9C09-1250A4F2FF88}"/>
            </c:ext>
          </c:extLst>
        </c:ser>
        <c:dLbls>
          <c:showLegendKey val="0"/>
          <c:showVal val="0"/>
          <c:showCatName val="0"/>
          <c:showSerName val="0"/>
          <c:showPercent val="0"/>
          <c:showBubbleSize val="0"/>
        </c:dLbls>
        <c:gapWidth val="75"/>
        <c:axId val="1203285520"/>
        <c:axId val="1203289872"/>
      </c:barChart>
      <c:catAx>
        <c:axId val="1203285520"/>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203289872"/>
        <c:crosses val="autoZero"/>
        <c:auto val="1"/>
        <c:lblAlgn val="ctr"/>
        <c:lblOffset val="100"/>
        <c:noMultiLvlLbl val="0"/>
      </c:catAx>
      <c:valAx>
        <c:axId val="1203289872"/>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203285520"/>
        <c:crosses val="autoZero"/>
        <c:crossBetween val="between"/>
      </c:valAx>
    </c:plotArea>
    <c:legend>
      <c:legendPos val="r"/>
      <c:layout>
        <c:manualLayout>
          <c:xMode val="edge"/>
          <c:yMode val="edge"/>
          <c:x val="0.79964530923700772"/>
          <c:y val="0.1979232283464567"/>
          <c:w val="0.16714675566216475"/>
          <c:h val="0.57293598716827066"/>
        </c:manualLayout>
      </c:layout>
      <c:overlay val="0"/>
      <c:txPr>
        <a:bodyPr/>
        <a:lstStyle/>
        <a:p>
          <a:pPr>
            <a:defRPr sz="92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9327242934412201E-2"/>
          <c:y val="5.3538360830523872E-2"/>
          <c:w val="0.75472432244311993"/>
          <c:h val="0.8007474760438219"/>
        </c:manualLayout>
      </c:layout>
      <c:barChart>
        <c:barDir val="col"/>
        <c:grouping val="clustered"/>
        <c:varyColors val="0"/>
        <c:ser>
          <c:idx val="0"/>
          <c:order val="0"/>
          <c:tx>
            <c:strRef>
              <c:f>'[1]IN.04.GF'!$C$54</c:f>
              <c:strCache>
                <c:ptCount val="1"/>
                <c:pt idx="0">
                  <c:v>META DEL PERIODO
(Si aplica)</c:v>
                </c:pt>
              </c:strCache>
            </c:strRef>
          </c:tx>
          <c:spPr>
            <a:solidFill>
              <a:schemeClr val="accent4">
                <a:lumMod val="50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'[1]IN.04.GF'!$C$55:$C$60</c:f>
              <c:numCache>
                <c:formatCode>General</c:formatCode>
                <c:ptCount val="6"/>
                <c:pt idx="1">
                  <c:v>0.95</c:v>
                </c:pt>
                <c:pt idx="2">
                  <c:v>0.95</c:v>
                </c:pt>
                <c:pt idx="3">
                  <c:v>0.89452049669903355</c:v>
                </c:pt>
                <c:pt idx="4">
                  <c:v>0.88643780394843796</c:v>
                </c:pt>
                <c:pt idx="5">
                  <c:v>0.87325991992068519</c:v>
                </c:pt>
              </c:numCache>
            </c:numRef>
          </c:val>
          <c:extLst xmlns:c16r2="http://schemas.microsoft.com/office/drawing/2015/06/chart">
            <c:ext xmlns:c16="http://schemas.microsoft.com/office/drawing/2014/chart" uri="{C3380CC4-5D6E-409C-BE32-E72D297353CC}">
              <c16:uniqueId val="{00000000-1928-41D9-932C-56F911E20882}"/>
            </c:ext>
          </c:extLst>
        </c:ser>
        <c:ser>
          <c:idx val="1"/>
          <c:order val="1"/>
          <c:tx>
            <c:strRef>
              <c:f>'[1]IN.04.GF'!$G$54</c:f>
              <c:strCache>
                <c:ptCount val="1"/>
                <c:pt idx="0">
                  <c:v>RESULTADO</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'[1]IN.04.GF'!$G$55:$G$60</c:f>
              <c:numCache>
                <c:formatCode>General</c:formatCode>
                <c:ptCount val="6"/>
                <c:pt idx="0">
                  <c:v>0.89600000000000002</c:v>
                </c:pt>
                <c:pt idx="1">
                  <c:v>0.90890000000000004</c:v>
                </c:pt>
                <c:pt idx="2">
                  <c:v>0.87866149009710071</c:v>
                </c:pt>
                <c:pt idx="3">
                  <c:v>0.8621897256966512</c:v>
                </c:pt>
                <c:pt idx="4">
                  <c:v>0.8205483838096741</c:v>
                </c:pt>
                <c:pt idx="5">
                  <c:v>0.81228310871616249</c:v>
                </c:pt>
              </c:numCache>
            </c:numRef>
          </c:val>
          <c:extLst xmlns:c16r2="http://schemas.microsoft.com/office/drawing/2015/06/chart">
            <c:ext xmlns:c16="http://schemas.microsoft.com/office/drawing/2014/chart" uri="{C3380CC4-5D6E-409C-BE32-E72D297353CC}">
              <c16:uniqueId val="{00000001-1928-41D9-932C-56F911E20882}"/>
            </c:ext>
          </c:extLst>
        </c:ser>
        <c:dLbls>
          <c:showLegendKey val="0"/>
          <c:showVal val="0"/>
          <c:showCatName val="0"/>
          <c:showSerName val="0"/>
          <c:showPercent val="0"/>
          <c:showBubbleSize val="0"/>
        </c:dLbls>
        <c:gapWidth val="75"/>
        <c:axId val="1182189072"/>
        <c:axId val="1182190704"/>
      </c:barChart>
      <c:catAx>
        <c:axId val="1182189072"/>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82190704"/>
        <c:crosses val="autoZero"/>
        <c:auto val="1"/>
        <c:lblAlgn val="ctr"/>
        <c:lblOffset val="100"/>
        <c:noMultiLvlLbl val="0"/>
      </c:catAx>
      <c:valAx>
        <c:axId val="1182190704"/>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82189072"/>
        <c:crosses val="autoZero"/>
        <c:crossBetween val="between"/>
      </c:valAx>
    </c:plotArea>
    <c:legend>
      <c:legendPos val="r"/>
      <c:layout>
        <c:manualLayout>
          <c:xMode val="edge"/>
          <c:yMode val="edge"/>
          <c:x val="0.77903000246516152"/>
          <c:y val="9.7125323363356567E-2"/>
          <c:w val="0.19890129203462825"/>
          <c:h val="0.36691780433920579"/>
        </c:manualLayout>
      </c:layout>
      <c:overlay val="0"/>
      <c:txPr>
        <a:bodyPr/>
        <a:lstStyle/>
        <a:p>
          <a:pPr>
            <a:defRPr sz="92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3566592948456336E-2"/>
          <c:y val="5.5339651121809087E-2"/>
          <c:w val="0.78468720312079665"/>
          <c:h val="0.80899692221710251"/>
        </c:manualLayout>
      </c:layout>
      <c:barChart>
        <c:barDir val="col"/>
        <c:grouping val="clustered"/>
        <c:varyColors val="0"/>
        <c:ser>
          <c:idx val="0"/>
          <c:order val="0"/>
          <c:tx>
            <c:strRef>
              <c:f>'[1]IN.05.GF'!$C$54</c:f>
              <c:strCache>
                <c:ptCount val="1"/>
                <c:pt idx="0">
                  <c:v>META DEL PERIODO
(Si aplica)</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'[1]IN.05.GF'!$C$55:$C$60</c:f>
              <c:numCache>
                <c:formatCode>General</c:formatCode>
                <c:ptCount val="6"/>
                <c:pt idx="1">
                  <c:v>0.5</c:v>
                </c:pt>
                <c:pt idx="2">
                  <c:v>0.53</c:v>
                </c:pt>
                <c:pt idx="3">
                  <c:v>0.46177595634304919</c:v>
                </c:pt>
                <c:pt idx="4">
                  <c:v>0.57499999999999996</c:v>
                </c:pt>
                <c:pt idx="5">
                  <c:v>0.61166089439300619</c:v>
                </c:pt>
              </c:numCache>
            </c:numRef>
          </c:val>
          <c:extLst xmlns:c16r2="http://schemas.microsoft.com/office/drawing/2015/06/chart">
            <c:ext xmlns:c16="http://schemas.microsoft.com/office/drawing/2014/chart" uri="{C3380CC4-5D6E-409C-BE32-E72D297353CC}">
              <c16:uniqueId val="{00000000-B824-4260-B3B8-813DDF175C7F}"/>
            </c:ext>
          </c:extLst>
        </c:ser>
        <c:ser>
          <c:idx val="1"/>
          <c:order val="1"/>
          <c:tx>
            <c:strRef>
              <c:f>'[1]IN.05.GF'!$G$54</c:f>
              <c:strCache>
                <c:ptCount val="1"/>
                <c:pt idx="0">
                  <c:v>RESULTADO</c:v>
                </c:pt>
              </c:strCache>
            </c:strRef>
          </c:tx>
          <c:spPr>
            <a:solidFill>
              <a:schemeClr val="accent1">
                <a:lumMod val="50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'[1]IN.05.GF'!$G$55:$G$59</c:f>
              <c:numCache>
                <c:formatCode>General</c:formatCode>
                <c:ptCount val="5"/>
                <c:pt idx="0">
                  <c:v>0.33269913088384656</c:v>
                </c:pt>
                <c:pt idx="1">
                  <c:v>0.52448951661115784</c:v>
                </c:pt>
                <c:pt idx="2">
                  <c:v>0.52813922153414328</c:v>
                </c:pt>
                <c:pt idx="3">
                  <c:v>0.56485542421559443</c:v>
                </c:pt>
                <c:pt idx="4">
                  <c:v>0.65846636457041785</c:v>
                </c:pt>
              </c:numCache>
            </c:numRef>
          </c:val>
          <c:extLst xmlns:c16r2="http://schemas.microsoft.com/office/drawing/2015/06/chart">
            <c:ext xmlns:c16="http://schemas.microsoft.com/office/drawing/2014/chart" uri="{C3380CC4-5D6E-409C-BE32-E72D297353CC}">
              <c16:uniqueId val="{00000001-B824-4260-B3B8-813DDF175C7F}"/>
            </c:ext>
          </c:extLst>
        </c:ser>
        <c:dLbls>
          <c:showLegendKey val="0"/>
          <c:showVal val="0"/>
          <c:showCatName val="0"/>
          <c:showSerName val="0"/>
          <c:showPercent val="0"/>
          <c:showBubbleSize val="0"/>
        </c:dLbls>
        <c:gapWidth val="75"/>
        <c:axId val="1074716544"/>
        <c:axId val="1082991856"/>
      </c:barChart>
      <c:catAx>
        <c:axId val="1074716544"/>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082991856"/>
        <c:crosses val="autoZero"/>
        <c:auto val="1"/>
        <c:lblAlgn val="ctr"/>
        <c:lblOffset val="100"/>
        <c:noMultiLvlLbl val="0"/>
      </c:catAx>
      <c:valAx>
        <c:axId val="1082991856"/>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074716544"/>
        <c:crosses val="autoZero"/>
        <c:crossBetween val="between"/>
      </c:valAx>
    </c:plotArea>
    <c:legend>
      <c:legendPos val="r"/>
      <c:layout>
        <c:manualLayout>
          <c:xMode val="edge"/>
          <c:yMode val="edge"/>
          <c:x val="0.82611274677621815"/>
          <c:y val="0.11194421592823285"/>
          <c:w val="0.16413557001027046"/>
          <c:h val="0.65673835546676074"/>
        </c:manualLayout>
      </c:layout>
      <c:overlay val="0"/>
      <c:txPr>
        <a:bodyPr/>
        <a:lstStyle/>
        <a:p>
          <a:pPr>
            <a:defRPr sz="92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1282196626839999E-2"/>
          <c:y val="5.7266369725121266E-2"/>
          <c:w val="0.79861250895946267"/>
          <c:h val="0.81266283623715763"/>
        </c:manualLayout>
      </c:layout>
      <c:barChart>
        <c:barDir val="col"/>
        <c:grouping val="clustered"/>
        <c:varyColors val="0"/>
        <c:ser>
          <c:idx val="0"/>
          <c:order val="0"/>
          <c:tx>
            <c:strRef>
              <c:f>'[1]IN.06.GF'!$C$54</c:f>
              <c:strCache>
                <c:ptCount val="1"/>
                <c:pt idx="0">
                  <c:v>META DEL PERIODO
(Si aplica)</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'[1]IN.06.GF'!$C$55:$C$60</c:f>
              <c:numCache>
                <c:formatCode>General</c:formatCode>
                <c:ptCount val="6"/>
                <c:pt idx="1">
                  <c:v>0.3</c:v>
                </c:pt>
                <c:pt idx="2">
                  <c:v>0.3</c:v>
                </c:pt>
                <c:pt idx="3">
                  <c:v>0.3</c:v>
                </c:pt>
                <c:pt idx="4">
                  <c:v>0.4</c:v>
                </c:pt>
                <c:pt idx="5">
                  <c:v>0.4</c:v>
                </c:pt>
              </c:numCache>
            </c:numRef>
          </c:val>
          <c:extLst xmlns:c16r2="http://schemas.microsoft.com/office/drawing/2015/06/chart">
            <c:ext xmlns:c16="http://schemas.microsoft.com/office/drawing/2014/chart" uri="{C3380CC4-5D6E-409C-BE32-E72D297353CC}">
              <c16:uniqueId val="{00000000-41D4-4229-93EF-C086EC870187}"/>
            </c:ext>
          </c:extLst>
        </c:ser>
        <c:ser>
          <c:idx val="1"/>
          <c:order val="1"/>
          <c:tx>
            <c:strRef>
              <c:f>'[1]IN.06.GF'!$G$54</c:f>
              <c:strCache>
                <c:ptCount val="1"/>
                <c:pt idx="0">
                  <c:v>RESULTADO</c:v>
                </c:pt>
              </c:strCache>
            </c:strRef>
          </c:tx>
          <c:spPr>
            <a:solidFill>
              <a:schemeClr val="accent1">
                <a:lumMod val="50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'[1]IN.06.GF'!$G$55:$G$59</c:f>
              <c:numCache>
                <c:formatCode>General</c:formatCode>
                <c:ptCount val="5"/>
                <c:pt idx="0">
                  <c:v>0.19291579764371641</c:v>
                </c:pt>
                <c:pt idx="1">
                  <c:v>0.20984295147034682</c:v>
                </c:pt>
                <c:pt idx="2">
                  <c:v>0.21285371097589056</c:v>
                </c:pt>
                <c:pt idx="3">
                  <c:v>0.12484487712525191</c:v>
                </c:pt>
                <c:pt idx="4">
                  <c:v>7.5120702937665679E-2</c:v>
                </c:pt>
              </c:numCache>
            </c:numRef>
          </c:val>
          <c:extLst xmlns:c16r2="http://schemas.microsoft.com/office/drawing/2015/06/chart">
            <c:ext xmlns:c16="http://schemas.microsoft.com/office/drawing/2014/chart" uri="{C3380CC4-5D6E-409C-BE32-E72D297353CC}">
              <c16:uniqueId val="{00000001-41D4-4229-93EF-C086EC870187}"/>
            </c:ext>
          </c:extLst>
        </c:ser>
        <c:dLbls>
          <c:showLegendKey val="0"/>
          <c:showVal val="0"/>
          <c:showCatName val="0"/>
          <c:showSerName val="0"/>
          <c:showPercent val="0"/>
          <c:showBubbleSize val="0"/>
        </c:dLbls>
        <c:gapWidth val="75"/>
        <c:axId val="1199146304"/>
        <c:axId val="1199140320"/>
      </c:barChart>
      <c:catAx>
        <c:axId val="1199146304"/>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99140320"/>
        <c:crosses val="autoZero"/>
        <c:auto val="1"/>
        <c:lblAlgn val="ctr"/>
        <c:lblOffset val="100"/>
        <c:noMultiLvlLbl val="0"/>
      </c:catAx>
      <c:valAx>
        <c:axId val="1199140320"/>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99146304"/>
        <c:crosses val="autoZero"/>
        <c:crossBetween val="between"/>
      </c:valAx>
    </c:plotArea>
    <c:legend>
      <c:legendPos val="r"/>
      <c:layout>
        <c:manualLayout>
          <c:xMode val="edge"/>
          <c:yMode val="edge"/>
          <c:x val="0.83240237335430656"/>
          <c:y val="6.9769883415735826E-2"/>
          <c:w val="0.14236955742185498"/>
          <c:h val="0.48838959083602923"/>
        </c:manualLayout>
      </c:layout>
      <c:overlay val="0"/>
      <c:txPr>
        <a:bodyPr/>
        <a:lstStyle/>
        <a:p>
          <a:pPr>
            <a:defRPr sz="92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3043795446614452E-2"/>
          <c:y val="5.3058636487643349E-2"/>
          <c:w val="0.74920990783135799"/>
          <c:h val="0.81209080047789728"/>
        </c:manualLayout>
      </c:layout>
      <c:barChart>
        <c:barDir val="col"/>
        <c:grouping val="clustered"/>
        <c:varyColors val="0"/>
        <c:ser>
          <c:idx val="0"/>
          <c:order val="0"/>
          <c:tx>
            <c:strRef>
              <c:f>'[1]IN.07.GF'!$C$54</c:f>
              <c:strCache>
                <c:ptCount val="1"/>
                <c:pt idx="0">
                  <c:v>META DEL PERIODO
(Si aplica)</c:v>
                </c:pt>
              </c:strCache>
            </c:strRef>
          </c:tx>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'[1]IN.07.GF'!$C$55:$C$60</c:f>
              <c:numCache>
                <c:formatCode>General</c:formatCode>
                <c:ptCount val="6"/>
                <c:pt idx="1">
                  <c:v>0.95</c:v>
                </c:pt>
                <c:pt idx="2">
                  <c:v>0.95</c:v>
                </c:pt>
                <c:pt idx="3">
                  <c:v>0.91968462333479228</c:v>
                </c:pt>
                <c:pt idx="4">
                  <c:v>0.90500000000000003</c:v>
                </c:pt>
                <c:pt idx="5">
                  <c:v>0.9</c:v>
                </c:pt>
              </c:numCache>
            </c:numRef>
          </c:val>
          <c:extLst xmlns:c16r2="http://schemas.microsoft.com/office/drawing/2015/06/chart">
            <c:ext xmlns:c16="http://schemas.microsoft.com/office/drawing/2014/chart" uri="{C3380CC4-5D6E-409C-BE32-E72D297353CC}">
              <c16:uniqueId val="{00000000-B572-4AB1-B5C5-AA06E4392895}"/>
            </c:ext>
          </c:extLst>
        </c:ser>
        <c:ser>
          <c:idx val="1"/>
          <c:order val="1"/>
          <c:tx>
            <c:strRef>
              <c:f>'[1]IN.07.GF'!$G$54</c:f>
              <c:strCache>
                <c:ptCount val="1"/>
                <c:pt idx="0">
                  <c:v>RESULTADO</c:v>
                </c:pt>
              </c:strCache>
            </c:strRef>
          </c:tx>
          <c:spPr>
            <a:solidFill>
              <a:srgbClr val="7030A0"/>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'[1]IN.07.GF'!$G$55:$G$60</c:f>
              <c:numCache>
                <c:formatCode>General</c:formatCode>
                <c:ptCount val="6"/>
                <c:pt idx="0">
                  <c:v>0.93459643937938675</c:v>
                </c:pt>
                <c:pt idx="1">
                  <c:v>0.92838769052086356</c:v>
                </c:pt>
                <c:pt idx="2">
                  <c:v>0.89606974010412621</c:v>
                </c:pt>
                <c:pt idx="3">
                  <c:v>0.91198647005695077</c:v>
                </c:pt>
                <c:pt idx="4">
                  <c:v>0.8616580789942353</c:v>
                </c:pt>
                <c:pt idx="5">
                  <c:v>0.80259320557726144</c:v>
                </c:pt>
              </c:numCache>
            </c:numRef>
          </c:val>
          <c:extLst xmlns:c16r2="http://schemas.microsoft.com/office/drawing/2015/06/chart">
            <c:ext xmlns:c16="http://schemas.microsoft.com/office/drawing/2014/chart" uri="{C3380CC4-5D6E-409C-BE32-E72D297353CC}">
              <c16:uniqueId val="{00000001-B572-4AB1-B5C5-AA06E4392895}"/>
            </c:ext>
          </c:extLst>
        </c:ser>
        <c:dLbls>
          <c:showLegendKey val="0"/>
          <c:showVal val="0"/>
          <c:showCatName val="0"/>
          <c:showSerName val="0"/>
          <c:showPercent val="0"/>
          <c:showBubbleSize val="0"/>
        </c:dLbls>
        <c:gapWidth val="75"/>
        <c:axId val="1199144672"/>
        <c:axId val="1199145216"/>
      </c:barChart>
      <c:catAx>
        <c:axId val="1199144672"/>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99145216"/>
        <c:crosses val="autoZero"/>
        <c:auto val="1"/>
        <c:lblAlgn val="ctr"/>
        <c:lblOffset val="100"/>
        <c:noMultiLvlLbl val="0"/>
      </c:catAx>
      <c:valAx>
        <c:axId val="1199145216"/>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99144672"/>
        <c:crosses val="autoZero"/>
        <c:crossBetween val="between"/>
      </c:valAx>
    </c:plotArea>
    <c:legend>
      <c:legendPos val="r"/>
      <c:layout>
        <c:manualLayout>
          <c:xMode val="edge"/>
          <c:yMode val="edge"/>
          <c:x val="0.77974085300406148"/>
          <c:y val="0.10791706792046678"/>
          <c:w val="0.19193616065167429"/>
          <c:h val="0.35972355973488923"/>
        </c:manualLayout>
      </c:layout>
      <c:overlay val="0"/>
      <c:txPr>
        <a:bodyPr/>
        <a:lstStyle/>
        <a:p>
          <a:pPr>
            <a:defRPr sz="92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3591662664721573E-2"/>
          <c:y val="5.1941612561587698E-2"/>
          <c:w val="0.76461700630344109"/>
          <c:h val="0.82540350877192981"/>
        </c:manualLayout>
      </c:layout>
      <c:barChart>
        <c:barDir val="col"/>
        <c:grouping val="clustered"/>
        <c:varyColors val="0"/>
        <c:ser>
          <c:idx val="0"/>
          <c:order val="0"/>
          <c:tx>
            <c:strRef>
              <c:f>'[1]IN.08.GF'!$C$54</c:f>
              <c:strCache>
                <c:ptCount val="1"/>
                <c:pt idx="0">
                  <c:v>META DEL PERIODO
(Si aplica)</c:v>
                </c:pt>
              </c:strCache>
            </c:strRef>
          </c:tx>
          <c:spPr>
            <a:solidFill>
              <a:schemeClr val="accent4">
                <a:lumMod val="50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'[1]IN.08.GF'!$C$55:$C$60</c:f>
              <c:numCache>
                <c:formatCode>General</c:formatCode>
                <c:ptCount val="6"/>
                <c:pt idx="1">
                  <c:v>0.85</c:v>
                </c:pt>
                <c:pt idx="2">
                  <c:v>0.85</c:v>
                </c:pt>
                <c:pt idx="3">
                  <c:v>0.73971262724967124</c:v>
                </c:pt>
                <c:pt idx="4">
                  <c:v>0.75</c:v>
                </c:pt>
                <c:pt idx="5">
                  <c:v>0.79090867368029794</c:v>
                </c:pt>
              </c:numCache>
            </c:numRef>
          </c:val>
          <c:extLst xmlns:c16r2="http://schemas.microsoft.com/office/drawing/2015/06/chart">
            <c:ext xmlns:c16="http://schemas.microsoft.com/office/drawing/2014/chart" uri="{C3380CC4-5D6E-409C-BE32-E72D297353CC}">
              <c16:uniqueId val="{00000000-CCD4-411C-8FDB-A7D7336255A7}"/>
            </c:ext>
          </c:extLst>
        </c:ser>
        <c:ser>
          <c:idx val="1"/>
          <c:order val="1"/>
          <c:tx>
            <c:strRef>
              <c:f>'[1]IN.08.GF'!$G$54</c:f>
              <c:strCache>
                <c:ptCount val="1"/>
                <c:pt idx="0">
                  <c:v>RESULTADO</c:v>
                </c:pt>
              </c:strCache>
            </c:strRef>
          </c:tx>
          <c:spPr>
            <a:solidFill>
              <a:schemeClr val="accent1">
                <a:lumMod val="50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'[1]IN.08.GF'!$G$55:$G$60</c:f>
              <c:numCache>
                <c:formatCode>General</c:formatCode>
                <c:ptCount val="6"/>
                <c:pt idx="0">
                  <c:v>0.60059380899538906</c:v>
                </c:pt>
                <c:pt idx="1">
                  <c:v>0.72476973969174663</c:v>
                </c:pt>
                <c:pt idx="2">
                  <c:v>0.75465551480759585</c:v>
                </c:pt>
                <c:pt idx="3">
                  <c:v>0.7363240991979646</c:v>
                </c:pt>
                <c:pt idx="4">
                  <c:v>0.84549324816263116</c:v>
                </c:pt>
                <c:pt idx="5">
                  <c:v>0.85238146205399601</c:v>
                </c:pt>
              </c:numCache>
            </c:numRef>
          </c:val>
          <c:extLst xmlns:c16r2="http://schemas.microsoft.com/office/drawing/2015/06/chart">
            <c:ext xmlns:c16="http://schemas.microsoft.com/office/drawing/2014/chart" uri="{C3380CC4-5D6E-409C-BE32-E72D297353CC}">
              <c16:uniqueId val="{00000001-CCD4-411C-8FDB-A7D7336255A7}"/>
            </c:ext>
          </c:extLst>
        </c:ser>
        <c:dLbls>
          <c:showLegendKey val="0"/>
          <c:showVal val="0"/>
          <c:showCatName val="0"/>
          <c:showSerName val="0"/>
          <c:showPercent val="0"/>
          <c:showBubbleSize val="0"/>
        </c:dLbls>
        <c:gapWidth val="75"/>
        <c:axId val="1199141952"/>
        <c:axId val="1199140864"/>
      </c:barChart>
      <c:catAx>
        <c:axId val="1199141952"/>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99140864"/>
        <c:crosses val="autoZero"/>
        <c:auto val="1"/>
        <c:lblAlgn val="ctr"/>
        <c:lblOffset val="100"/>
        <c:noMultiLvlLbl val="0"/>
      </c:catAx>
      <c:valAx>
        <c:axId val="1199140864"/>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99141952"/>
        <c:crosses val="autoZero"/>
        <c:crossBetween val="between"/>
      </c:valAx>
    </c:plotArea>
    <c:legend>
      <c:legendPos val="r"/>
      <c:layout>
        <c:manualLayout>
          <c:xMode val="edge"/>
          <c:yMode val="edge"/>
          <c:x val="0.78023226383238353"/>
          <c:y val="0.19366788658459946"/>
          <c:w val="0.19678418793738239"/>
          <c:h val="0.34508114302613579"/>
        </c:manualLayout>
      </c:layout>
      <c:overlay val="0"/>
      <c:txPr>
        <a:bodyPr/>
        <a:lstStyle/>
        <a:p>
          <a:pPr>
            <a:defRPr sz="92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844295090073618E-2"/>
          <c:y val="8.1561186218321743E-2"/>
          <c:w val="0.7421425465130127"/>
          <c:h val="0.725840299678156"/>
        </c:manualLayout>
      </c:layout>
      <c:barChart>
        <c:barDir val="col"/>
        <c:grouping val="clustered"/>
        <c:varyColors val="0"/>
        <c:ser>
          <c:idx val="0"/>
          <c:order val="0"/>
          <c:tx>
            <c:strRef>
              <c:f>'[1]IN.09.GF'!$C$54</c:f>
              <c:strCache>
                <c:ptCount val="1"/>
                <c:pt idx="0">
                  <c:v>META DEL PERIODO
(Si aplica)</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'[1]IN.09.GF'!$C$55:$C$58</c:f>
              <c:numCache>
                <c:formatCode>General</c:formatCode>
                <c:ptCount val="4"/>
                <c:pt idx="0">
                  <c:v>0.12</c:v>
                </c:pt>
                <c:pt idx="1">
                  <c:v>0.12</c:v>
                </c:pt>
                <c:pt idx="2">
                  <c:v>9.8502509765802243E-2</c:v>
                </c:pt>
                <c:pt idx="3">
                  <c:v>0</c:v>
                </c:pt>
              </c:numCache>
            </c:numRef>
          </c:val>
          <c:extLst xmlns:c16r2="http://schemas.microsoft.com/office/drawing/2015/06/chart">
            <c:ext xmlns:c16="http://schemas.microsoft.com/office/drawing/2014/chart" uri="{C3380CC4-5D6E-409C-BE32-E72D297353CC}">
              <c16:uniqueId val="{00000000-35A6-4316-88AB-701C8677948C}"/>
            </c:ext>
          </c:extLst>
        </c:ser>
        <c:ser>
          <c:idx val="1"/>
          <c:order val="1"/>
          <c:tx>
            <c:strRef>
              <c:f>'[1]IN.09.GF'!$G$54</c:f>
              <c:strCache>
                <c:ptCount val="1"/>
                <c:pt idx="0">
                  <c:v>RESULTADO</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'[1]IN.09.GF'!$G$55:$G$58</c:f>
              <c:numCache>
                <c:formatCode>General</c:formatCode>
                <c:ptCount val="4"/>
                <c:pt idx="0">
                  <c:v>0.11431316042267051</c:v>
                </c:pt>
                <c:pt idx="1">
                  <c:v>8.2691859108933993E-2</c:v>
                </c:pt>
                <c:pt idx="2">
                  <c:v>7.2996016493116225E-2</c:v>
                </c:pt>
                <c:pt idx="3">
                  <c:v>5.8356829060389479E-3</c:v>
                </c:pt>
              </c:numCache>
            </c:numRef>
          </c:val>
          <c:extLst xmlns:c16r2="http://schemas.microsoft.com/office/drawing/2015/06/chart">
            <c:ext xmlns:c16="http://schemas.microsoft.com/office/drawing/2014/chart" uri="{C3380CC4-5D6E-409C-BE32-E72D297353CC}">
              <c16:uniqueId val="{00000001-35A6-4316-88AB-701C8677948C}"/>
            </c:ext>
          </c:extLst>
        </c:ser>
        <c:dLbls>
          <c:showLegendKey val="0"/>
          <c:showVal val="0"/>
          <c:showCatName val="0"/>
          <c:showSerName val="0"/>
          <c:showPercent val="0"/>
          <c:showBubbleSize val="0"/>
        </c:dLbls>
        <c:gapWidth val="75"/>
        <c:axId val="1199142496"/>
        <c:axId val="1146583408"/>
      </c:barChart>
      <c:catAx>
        <c:axId val="1199142496"/>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46583408"/>
        <c:crosses val="autoZero"/>
        <c:auto val="1"/>
        <c:lblAlgn val="ctr"/>
        <c:lblOffset val="100"/>
        <c:noMultiLvlLbl val="0"/>
      </c:catAx>
      <c:valAx>
        <c:axId val="1146583408"/>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99142496"/>
        <c:crosses val="autoZero"/>
        <c:crossBetween val="between"/>
      </c:valAx>
    </c:plotArea>
    <c:legend>
      <c:legendPos val="r"/>
      <c:layout>
        <c:manualLayout>
          <c:xMode val="edge"/>
          <c:yMode val="edge"/>
          <c:x val="0.77645245134151675"/>
          <c:y val="0.13187216982492575"/>
          <c:w val="0.21264345602000234"/>
          <c:h val="0.66485593147010469"/>
        </c:manualLayout>
      </c:layout>
      <c:overlay val="0"/>
      <c:txPr>
        <a:bodyPr/>
        <a:lstStyle/>
        <a:p>
          <a:pPr>
            <a:defRPr sz="92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571338648232424E-2"/>
          <c:y val="7.5335143132070251E-2"/>
          <c:w val="0.76227927797476058"/>
          <c:h val="0.76712474414464571"/>
        </c:manualLayout>
      </c:layout>
      <c:barChart>
        <c:barDir val="col"/>
        <c:grouping val="clustered"/>
        <c:varyColors val="0"/>
        <c:ser>
          <c:idx val="0"/>
          <c:order val="0"/>
          <c:tx>
            <c:strRef>
              <c:f>'[1]IN.10.GF'!$C$54</c:f>
              <c:strCache>
                <c:ptCount val="1"/>
                <c:pt idx="0">
                  <c:v>META DEL PERIODO
(Si aplica)</c:v>
                </c:pt>
              </c:strCache>
            </c:strRef>
          </c:tx>
          <c:spPr>
            <a:solidFill>
              <a:schemeClr val="accent1">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'[1]IN.10.GF'!$C$55:$C$59</c:f>
              <c:numCache>
                <c:formatCode>General</c:formatCode>
                <c:ptCount val="5"/>
                <c:pt idx="0">
                  <c:v>0.9</c:v>
                </c:pt>
                <c:pt idx="1">
                  <c:v>0.9</c:v>
                </c:pt>
                <c:pt idx="2">
                  <c:v>0.9</c:v>
                </c:pt>
                <c:pt idx="3">
                  <c:v>0.97</c:v>
                </c:pt>
                <c:pt idx="4">
                  <c:v>0.97</c:v>
                </c:pt>
              </c:numCache>
            </c:numRef>
          </c:val>
          <c:extLst xmlns:c16r2="http://schemas.microsoft.com/office/drawing/2015/06/chart">
            <c:ext xmlns:c16="http://schemas.microsoft.com/office/drawing/2014/chart" uri="{C3380CC4-5D6E-409C-BE32-E72D297353CC}">
              <c16:uniqueId val="{00000000-149F-4BB2-8593-7CD7D17036E2}"/>
            </c:ext>
          </c:extLst>
        </c:ser>
        <c:ser>
          <c:idx val="1"/>
          <c:order val="1"/>
          <c:tx>
            <c:strRef>
              <c:f>'[1]IN.10.GF'!$G$54</c:f>
              <c:strCache>
                <c:ptCount val="1"/>
                <c:pt idx="0">
                  <c:v>RESULTADO</c:v>
                </c:pt>
              </c:strCache>
            </c:strRef>
          </c:tx>
          <c:spPr>
            <a:solidFill>
              <a:schemeClr val="accent4">
                <a:lumMod val="75000"/>
              </a:schemeClr>
            </a:solidFill>
          </c:spPr>
          <c:invertIfNegative val="0"/>
          <c:dLbls>
            <c:spPr>
              <a:noFill/>
              <a:ln w="25400">
                <a:noFill/>
              </a:ln>
            </c:spPr>
            <c:txPr>
              <a:bodyPr wrap="square" lIns="38100" tIns="19050" rIns="38100" bIns="19050" anchor="ctr">
                <a:spAutoFit/>
              </a:bodyPr>
              <a:lstStyle/>
              <a:p>
                <a:pPr>
                  <a:defRPr sz="1000" b="0" i="0" u="none" strike="noStrike" baseline="0">
                    <a:solidFill>
                      <a:srgbClr val="000000"/>
                    </a:solidFill>
                    <a:latin typeface="Calibri"/>
                    <a:ea typeface="Calibri"/>
                    <a:cs typeface="Calibri"/>
                  </a:defRPr>
                </a:pPr>
                <a:endParaRPr lang="es-CO"/>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layout/>
                <c15:showLeaderLines val="0"/>
              </c:ext>
            </c:extLst>
          </c:dLbls>
          <c:val>
            <c:numRef>
              <c:f>'[1]IN.10.GF'!$G$55:$G$58</c:f>
              <c:numCache>
                <c:formatCode>General</c:formatCode>
                <c:ptCount val="4"/>
                <c:pt idx="0">
                  <c:v>0.99903578687082972</c:v>
                </c:pt>
                <c:pt idx="1">
                  <c:v>0.94688144076269631</c:v>
                </c:pt>
                <c:pt idx="2">
                  <c:v>7.1363080651153599E-2</c:v>
                </c:pt>
                <c:pt idx="3">
                  <c:v>0.95736840475952811</c:v>
                </c:pt>
              </c:numCache>
            </c:numRef>
          </c:val>
          <c:extLst xmlns:c16r2="http://schemas.microsoft.com/office/drawing/2015/06/chart">
            <c:ext xmlns:c16="http://schemas.microsoft.com/office/drawing/2014/chart" uri="{C3380CC4-5D6E-409C-BE32-E72D297353CC}">
              <c16:uniqueId val="{00000001-149F-4BB2-8593-7CD7D17036E2}"/>
            </c:ext>
          </c:extLst>
        </c:ser>
        <c:dLbls>
          <c:showLegendKey val="0"/>
          <c:showVal val="0"/>
          <c:showCatName val="0"/>
          <c:showSerName val="0"/>
          <c:showPercent val="0"/>
          <c:showBubbleSize val="0"/>
        </c:dLbls>
        <c:gapWidth val="75"/>
        <c:axId val="1146582320"/>
        <c:axId val="1146584496"/>
      </c:barChart>
      <c:catAx>
        <c:axId val="1146582320"/>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46584496"/>
        <c:crosses val="autoZero"/>
        <c:auto val="1"/>
        <c:lblAlgn val="ctr"/>
        <c:lblOffset val="100"/>
        <c:noMultiLvlLbl val="0"/>
      </c:catAx>
      <c:valAx>
        <c:axId val="1146584496"/>
        <c:scaling>
          <c:orientation val="minMax"/>
        </c:scaling>
        <c:delete val="0"/>
        <c:axPos val="l"/>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1146582320"/>
        <c:crosses val="autoZero"/>
        <c:crossBetween val="between"/>
      </c:valAx>
    </c:plotArea>
    <c:legend>
      <c:legendPos val="r"/>
      <c:layout>
        <c:manualLayout>
          <c:xMode val="edge"/>
          <c:yMode val="edge"/>
          <c:x val="0.7858165598152691"/>
          <c:y val="9.1373755945481444E-2"/>
          <c:w val="0.20874959482523703"/>
          <c:h val="0.6903814434363218"/>
        </c:manualLayout>
      </c:layout>
      <c:overlay val="0"/>
      <c:txPr>
        <a:bodyPr/>
        <a:lstStyle/>
        <a:p>
          <a:pPr>
            <a:defRPr sz="920" b="0" i="0" u="none" strike="noStrike" baseline="0">
              <a:solidFill>
                <a:srgbClr val="000000"/>
              </a:solidFill>
              <a:latin typeface="Calibri"/>
              <a:ea typeface="Calibri"/>
              <a:cs typeface="Calibri"/>
            </a:defRPr>
          </a:pPr>
          <a:endParaRPr lang="es-CO"/>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s-CO"/>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1.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2.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3.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4.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5.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5.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6.xml.rels><?xml version="1.0" encoding="UTF-8" standalone="yes"?>
<Relationships xmlns="http://schemas.openxmlformats.org/package/2006/relationships"><Relationship Id="rId1" Type="http://schemas.openxmlformats.org/officeDocument/2006/relationships/image" Target="../media/image20.gif"/></Relationships>
</file>

<file path=xl/drawings/_rels/drawing7.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6.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8.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7.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9.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8.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10.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chart" Target="../charts/chart9.xml"/><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1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chart" Target="../charts/chart10.xml"/><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wmf"/><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10</xdr:col>
      <xdr:colOff>466725</xdr:colOff>
      <xdr:row>6</xdr:row>
      <xdr:rowOff>19050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65436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10</xdr:col>
      <xdr:colOff>466725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19825" y="161925"/>
          <a:ext cx="377190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102870</xdr:rowOff>
    </xdr:from>
    <xdr:to>
      <xdr:col>8</xdr:col>
      <xdr:colOff>308646</xdr:colOff>
      <xdr:row>5</xdr:row>
      <xdr:rowOff>152493</xdr:rowOff>
    </xdr:to>
    <xdr:sp macro="" textlink="">
      <xdr:nvSpPr>
        <xdr:cNvPr id="5" name="5 CuadroTexto"/>
        <xdr:cNvSpPr txBox="1"/>
      </xdr:nvSpPr>
      <xdr:spPr>
        <a:xfrm>
          <a:off x="5358766" y="826770"/>
          <a:ext cx="3979580" cy="2496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1225" y="323850"/>
          <a:ext cx="2867025" cy="54292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3400" y="3962400"/>
          <a:ext cx="466725" cy="15144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1475" y="7724775"/>
          <a:ext cx="952500" cy="12096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104775</xdr:colOff>
      <xdr:row>52</xdr:row>
      <xdr:rowOff>66675</xdr:rowOff>
    </xdr:from>
    <xdr:to>
      <xdr:col>10</xdr:col>
      <xdr:colOff>66675</xdr:colOff>
      <xdr:row>52</xdr:row>
      <xdr:rowOff>1828800</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11</xdr:col>
      <xdr:colOff>466725</xdr:colOff>
      <xdr:row>6</xdr:row>
      <xdr:rowOff>19050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44855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466725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24475" y="161925"/>
          <a:ext cx="46767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85725</xdr:rowOff>
    </xdr:from>
    <xdr:to>
      <xdr:col>8</xdr:col>
      <xdr:colOff>325781</xdr:colOff>
      <xdr:row>5</xdr:row>
      <xdr:rowOff>152518</xdr:rowOff>
    </xdr:to>
    <xdr:sp macro="" textlink="">
      <xdr:nvSpPr>
        <xdr:cNvPr id="5" name="5 CuadroTexto"/>
        <xdr:cNvSpPr txBox="1"/>
      </xdr:nvSpPr>
      <xdr:spPr>
        <a:xfrm>
          <a:off x="4272916" y="809625"/>
          <a:ext cx="4339615" cy="2668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38818" y="1471141"/>
          <a:ext cx="1330674" cy="1318009"/>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77352" y="324478"/>
          <a:ext cx="1786199" cy="540622"/>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29318" y="3954654"/>
          <a:ext cx="466725" cy="1519604"/>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3118" y="6178480"/>
          <a:ext cx="1159224" cy="983901"/>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67393" y="7707609"/>
          <a:ext cx="949674" cy="1210303"/>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xdr:col>
      <xdr:colOff>266700</xdr:colOff>
      <xdr:row>52</xdr:row>
      <xdr:rowOff>104775</xdr:rowOff>
    </xdr:from>
    <xdr:to>
      <xdr:col>11</xdr:col>
      <xdr:colOff>523875</xdr:colOff>
      <xdr:row>52</xdr:row>
      <xdr:rowOff>2600325</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11</xdr:col>
      <xdr:colOff>590550</xdr:colOff>
      <xdr:row>6</xdr:row>
      <xdr:rowOff>19050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429500"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609600</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34050" y="161925"/>
          <a:ext cx="467677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85725</xdr:rowOff>
    </xdr:from>
    <xdr:to>
      <xdr:col>8</xdr:col>
      <xdr:colOff>327729</xdr:colOff>
      <xdr:row>5</xdr:row>
      <xdr:rowOff>152518</xdr:rowOff>
    </xdr:to>
    <xdr:sp macro="" textlink="">
      <xdr:nvSpPr>
        <xdr:cNvPr id="5" name="5 CuadroTexto"/>
        <xdr:cNvSpPr txBox="1"/>
      </xdr:nvSpPr>
      <xdr:spPr>
        <a:xfrm>
          <a:off x="4596766" y="809625"/>
          <a:ext cx="4503488" cy="2668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1225" y="323850"/>
          <a:ext cx="2105025" cy="54292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3400" y="3962400"/>
          <a:ext cx="466725" cy="15144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1475" y="7724775"/>
          <a:ext cx="952500" cy="12096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xdr:col>
      <xdr:colOff>523875</xdr:colOff>
      <xdr:row>52</xdr:row>
      <xdr:rowOff>419100</xdr:rowOff>
    </xdr:from>
    <xdr:to>
      <xdr:col>11</xdr:col>
      <xdr:colOff>561975</xdr:colOff>
      <xdr:row>52</xdr:row>
      <xdr:rowOff>3162300</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10</xdr:col>
      <xdr:colOff>12022</xdr:colOff>
      <xdr:row>6</xdr:row>
      <xdr:rowOff>19050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4390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10</xdr:col>
      <xdr:colOff>265640</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308599</xdr:colOff>
      <xdr:row>5</xdr:row>
      <xdr:rowOff>152400</xdr:rowOff>
    </xdr:to>
    <xdr:sp macro="" textlink="">
      <xdr:nvSpPr>
        <xdr:cNvPr id="5" name="5 CuadroTexto"/>
        <xdr:cNvSpPr txBox="1"/>
      </xdr:nvSpPr>
      <xdr:spPr>
        <a:xfrm>
          <a:off x="3701416" y="819150"/>
          <a:ext cx="4112883"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5455" y="1464759"/>
          <a:ext cx="1338844" cy="1322349"/>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4245" y="325244"/>
          <a:ext cx="1211534" cy="537814"/>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5955" y="3956824"/>
          <a:ext cx="466725" cy="1514243"/>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9755" y="6174523"/>
          <a:ext cx="1167394" cy="975732"/>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4030" y="7709907"/>
          <a:ext cx="957844" cy="1199453"/>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xdr:col>
      <xdr:colOff>647700</xdr:colOff>
      <xdr:row>52</xdr:row>
      <xdr:rowOff>228600</xdr:rowOff>
    </xdr:from>
    <xdr:to>
      <xdr:col>11</xdr:col>
      <xdr:colOff>504825</xdr:colOff>
      <xdr:row>52</xdr:row>
      <xdr:rowOff>2876550</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11</xdr:col>
      <xdr:colOff>323850</xdr:colOff>
      <xdr:row>6</xdr:row>
      <xdr:rowOff>19050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4390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600075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308600</xdr:colOff>
      <xdr:row>5</xdr:row>
      <xdr:rowOff>152400</xdr:rowOff>
    </xdr:to>
    <xdr:sp macro="" textlink="">
      <xdr:nvSpPr>
        <xdr:cNvPr id="5" name="5 CuadroTexto"/>
        <xdr:cNvSpPr txBox="1"/>
      </xdr:nvSpPr>
      <xdr:spPr>
        <a:xfrm>
          <a:off x="3701416" y="819150"/>
          <a:ext cx="4341484"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6075" y="1495425"/>
          <a:ext cx="1336675" cy="133350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90750" y="330200"/>
          <a:ext cx="1209675" cy="54927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6575" y="3994150"/>
          <a:ext cx="466725" cy="1517650"/>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60375" y="6210300"/>
          <a:ext cx="1165225" cy="10033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4650" y="7775575"/>
          <a:ext cx="955675" cy="120332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0</xdr:col>
      <xdr:colOff>209550</xdr:colOff>
      <xdr:row>52</xdr:row>
      <xdr:rowOff>514350</xdr:rowOff>
    </xdr:from>
    <xdr:to>
      <xdr:col>1</xdr:col>
      <xdr:colOff>523875</xdr:colOff>
      <xdr:row>58</xdr:row>
      <xdr:rowOff>85725</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rot="387579">
          <a:off x="209550" y="10191750"/>
          <a:ext cx="1076325"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714375</xdr:colOff>
      <xdr:row>52</xdr:row>
      <xdr:rowOff>142875</xdr:rowOff>
    </xdr:from>
    <xdr:to>
      <xdr:col>11</xdr:col>
      <xdr:colOff>485775</xdr:colOff>
      <xdr:row>52</xdr:row>
      <xdr:rowOff>2695575</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47625</xdr:colOff>
      <xdr:row>0</xdr:row>
      <xdr:rowOff>95250</xdr:rowOff>
    </xdr:from>
    <xdr:to>
      <xdr:col>1</xdr:col>
      <xdr:colOff>695325</xdr:colOff>
      <xdr:row>4</xdr:row>
      <xdr:rowOff>123825</xdr:rowOff>
    </xdr:to>
    <xdr:pic>
      <xdr:nvPicPr>
        <xdr:cNvPr id="2" name="1 Imagen" descr="logouq.gif"/>
        <xdr:cNvPicPr>
          <a:picLocks noChangeAspect="1"/>
        </xdr:cNvPicPr>
      </xdr:nvPicPr>
      <xdr:blipFill>
        <a:blip xmlns:r="http://schemas.openxmlformats.org/officeDocument/2006/relationships" r:embed="rId1" cstate="print"/>
        <a:stretch>
          <a:fillRect/>
        </a:stretch>
      </xdr:blipFill>
      <xdr:spPr>
        <a:xfrm>
          <a:off x="647700" y="95250"/>
          <a:ext cx="647700" cy="790575"/>
        </a:xfrm>
        <a:prstGeom prst="rect">
          <a:avLst/>
        </a:prstGeom>
      </xdr:spPr>
    </xdr:pic>
    <xdr:clientData/>
  </xdr:twoCellAnchor>
  <xdr:twoCellAnchor>
    <xdr:from>
      <xdr:col>6</xdr:col>
      <xdr:colOff>47625</xdr:colOff>
      <xdr:row>7</xdr:row>
      <xdr:rowOff>0</xdr:rowOff>
    </xdr:from>
    <xdr:to>
      <xdr:col>6</xdr:col>
      <xdr:colOff>657225</xdr:colOff>
      <xdr:row>7</xdr:row>
      <xdr:rowOff>247650</xdr:rowOff>
    </xdr:to>
    <xdr:sp macro="" textlink="">
      <xdr:nvSpPr>
        <xdr:cNvPr id="3" name="2 Flecha izquierda"/>
        <xdr:cNvSpPr/>
      </xdr:nvSpPr>
      <xdr:spPr>
        <a:xfrm>
          <a:off x="7277100" y="1447800"/>
          <a:ext cx="609600" cy="247650"/>
        </a:xfrm>
        <a:prstGeom prst="lef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s-CO" sz="1100"/>
        </a:p>
      </xdr:txBody>
    </xdr:sp>
    <xdr:clientData/>
  </xdr:twoCellAnchor>
  <xdr:twoCellAnchor>
    <xdr:from>
      <xdr:col>6</xdr:col>
      <xdr:colOff>57150</xdr:colOff>
      <xdr:row>29</xdr:row>
      <xdr:rowOff>9525</xdr:rowOff>
    </xdr:from>
    <xdr:to>
      <xdr:col>6</xdr:col>
      <xdr:colOff>666750</xdr:colOff>
      <xdr:row>30</xdr:row>
      <xdr:rowOff>9525</xdr:rowOff>
    </xdr:to>
    <xdr:sp macro="" textlink="">
      <xdr:nvSpPr>
        <xdr:cNvPr id="4" name="2 Flecha izquierda"/>
        <xdr:cNvSpPr/>
      </xdr:nvSpPr>
      <xdr:spPr>
        <a:xfrm>
          <a:off x="14620875" y="1685925"/>
          <a:ext cx="609600" cy="209550"/>
        </a:xfrm>
        <a:prstGeom prst="lef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es-CO"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11</xdr:col>
      <xdr:colOff>600075</xdr:colOff>
      <xdr:row>6</xdr:row>
      <xdr:rowOff>19050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4390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600075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308597</xdr:colOff>
      <xdr:row>5</xdr:row>
      <xdr:rowOff>152400</xdr:rowOff>
    </xdr:to>
    <xdr:sp macro="" textlink="">
      <xdr:nvSpPr>
        <xdr:cNvPr id="5" name="5 CuadroTexto"/>
        <xdr:cNvSpPr txBox="1"/>
      </xdr:nvSpPr>
      <xdr:spPr>
        <a:xfrm>
          <a:off x="3701416" y="819150"/>
          <a:ext cx="3865231"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1225" y="323850"/>
          <a:ext cx="1209675" cy="54292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3400" y="3962400"/>
          <a:ext cx="466725" cy="15144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1475" y="7724775"/>
          <a:ext cx="952500" cy="12096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xdr:col>
      <xdr:colOff>552450</xdr:colOff>
      <xdr:row>52</xdr:row>
      <xdr:rowOff>247650</xdr:rowOff>
    </xdr:from>
    <xdr:to>
      <xdr:col>11</xdr:col>
      <xdr:colOff>333375</xdr:colOff>
      <xdr:row>52</xdr:row>
      <xdr:rowOff>2705100</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11</xdr:col>
      <xdr:colOff>381000</xdr:colOff>
      <xdr:row>6</xdr:row>
      <xdr:rowOff>19050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4390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381000</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308599</xdr:colOff>
      <xdr:row>5</xdr:row>
      <xdr:rowOff>152400</xdr:rowOff>
    </xdr:to>
    <xdr:sp macro="" textlink="">
      <xdr:nvSpPr>
        <xdr:cNvPr id="5" name="5 CuadroTexto"/>
        <xdr:cNvSpPr txBox="1"/>
      </xdr:nvSpPr>
      <xdr:spPr>
        <a:xfrm>
          <a:off x="3701416" y="819150"/>
          <a:ext cx="4084308"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1225" y="323850"/>
          <a:ext cx="1209675" cy="54292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3400" y="3962400"/>
          <a:ext cx="466725" cy="15144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1475" y="7724775"/>
          <a:ext cx="952500" cy="12096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xdr:col>
      <xdr:colOff>514350</xdr:colOff>
      <xdr:row>52</xdr:row>
      <xdr:rowOff>142875</xdr:rowOff>
    </xdr:from>
    <xdr:to>
      <xdr:col>11</xdr:col>
      <xdr:colOff>514350</xdr:colOff>
      <xdr:row>52</xdr:row>
      <xdr:rowOff>2790825</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11</xdr:col>
      <xdr:colOff>600075</xdr:colOff>
      <xdr:row>6</xdr:row>
      <xdr:rowOff>19050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4390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600075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308599</xdr:colOff>
      <xdr:row>5</xdr:row>
      <xdr:rowOff>152400</xdr:rowOff>
    </xdr:to>
    <xdr:sp macro="" textlink="">
      <xdr:nvSpPr>
        <xdr:cNvPr id="5" name="5 CuadroTexto"/>
        <xdr:cNvSpPr txBox="1"/>
      </xdr:nvSpPr>
      <xdr:spPr>
        <a:xfrm>
          <a:off x="3701416" y="819150"/>
          <a:ext cx="4122408"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1225" y="323850"/>
          <a:ext cx="1209675" cy="54292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3400" y="3962400"/>
          <a:ext cx="466725" cy="15144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1475" y="7724775"/>
          <a:ext cx="952500" cy="12096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114300</xdr:colOff>
      <xdr:row>52</xdr:row>
      <xdr:rowOff>152400</xdr:rowOff>
    </xdr:from>
    <xdr:to>
      <xdr:col>11</xdr:col>
      <xdr:colOff>390525</xdr:colOff>
      <xdr:row>52</xdr:row>
      <xdr:rowOff>2857500</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11</xdr:col>
      <xdr:colOff>600075</xdr:colOff>
      <xdr:row>6</xdr:row>
      <xdr:rowOff>19050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4390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600075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308597</xdr:colOff>
      <xdr:row>5</xdr:row>
      <xdr:rowOff>152400</xdr:rowOff>
    </xdr:to>
    <xdr:sp macro="" textlink="">
      <xdr:nvSpPr>
        <xdr:cNvPr id="5" name="5 CuadroTexto"/>
        <xdr:cNvSpPr txBox="1"/>
      </xdr:nvSpPr>
      <xdr:spPr>
        <a:xfrm>
          <a:off x="3701416" y="819150"/>
          <a:ext cx="3865231"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1225" y="323850"/>
          <a:ext cx="1209675" cy="54292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3400" y="3962400"/>
          <a:ext cx="466725" cy="15144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1475" y="7724775"/>
          <a:ext cx="952500" cy="12096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xdr:col>
      <xdr:colOff>685800</xdr:colOff>
      <xdr:row>52</xdr:row>
      <xdr:rowOff>66675</xdr:rowOff>
    </xdr:from>
    <xdr:to>
      <xdr:col>11</xdr:col>
      <xdr:colOff>9525</xdr:colOff>
      <xdr:row>52</xdr:row>
      <xdr:rowOff>1800225</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19050</xdr:colOff>
      <xdr:row>1</xdr:row>
      <xdr:rowOff>9525</xdr:rowOff>
    </xdr:from>
    <xdr:to>
      <xdr:col>11</xdr:col>
      <xdr:colOff>600075</xdr:colOff>
      <xdr:row>6</xdr:row>
      <xdr:rowOff>19050</xdr:rowOff>
    </xdr:to>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33350"/>
          <a:ext cx="743902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1</xdr:row>
      <xdr:rowOff>133350</xdr:rowOff>
    </xdr:from>
    <xdr:to>
      <xdr:col>2</xdr:col>
      <xdr:colOff>733425</xdr:colOff>
      <xdr:row>5</xdr:row>
      <xdr:rowOff>9525</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23975" y="257175"/>
          <a:ext cx="6096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504825</xdr:colOff>
      <xdr:row>1</xdr:row>
      <xdr:rowOff>38100</xdr:rowOff>
    </xdr:from>
    <xdr:to>
      <xdr:col>11</xdr:col>
      <xdr:colOff>600075</xdr:colOff>
      <xdr:row>4</xdr:row>
      <xdr:rowOff>66675</xdr:rowOff>
    </xdr:to>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62475" y="161925"/>
          <a:ext cx="466725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662941</xdr:colOff>
      <xdr:row>4</xdr:row>
      <xdr:rowOff>95250</xdr:rowOff>
    </xdr:from>
    <xdr:to>
      <xdr:col>8</xdr:col>
      <xdr:colOff>308597</xdr:colOff>
      <xdr:row>5</xdr:row>
      <xdr:rowOff>152400</xdr:rowOff>
    </xdr:to>
    <xdr:sp macro="" textlink="">
      <xdr:nvSpPr>
        <xdr:cNvPr id="5" name="5 CuadroTexto"/>
        <xdr:cNvSpPr txBox="1"/>
      </xdr:nvSpPr>
      <xdr:spPr>
        <a:xfrm>
          <a:off x="3701416" y="819150"/>
          <a:ext cx="3989056"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rgbClr val="006600"/>
              </a:solidFill>
            </a:rPr>
            <a:t>FICHA</a:t>
          </a:r>
          <a:r>
            <a:rPr lang="es-CO" sz="1100" b="1" baseline="0">
              <a:solidFill>
                <a:srgbClr val="006600"/>
              </a:solidFill>
            </a:rPr>
            <a:t> TÉCNICA INDICADORES DE GESTIÓN</a:t>
          </a:r>
          <a:endParaRPr lang="es-CO" sz="1100" b="1">
            <a:solidFill>
              <a:srgbClr val="006600"/>
            </a:solidFill>
          </a:endParaRPr>
        </a:p>
      </xdr:txBody>
    </xdr:sp>
    <xdr:clientData/>
  </xdr:twoCellAnchor>
  <xdr:twoCellAnchor>
    <xdr:from>
      <xdr:col>1</xdr:col>
      <xdr:colOff>66675</xdr:colOff>
      <xdr:row>8</xdr:row>
      <xdr:rowOff>47625</xdr:rowOff>
    </xdr:from>
    <xdr:to>
      <xdr:col>2</xdr:col>
      <xdr:colOff>476250</xdr:colOff>
      <xdr:row>12</xdr:row>
      <xdr:rowOff>161925</xdr:rowOff>
    </xdr:to>
    <xdr:grpSp>
      <xdr:nvGrpSpPr>
        <xdr:cNvPr id="6" name="27 Grupo"/>
        <xdr:cNvGrpSpPr>
          <a:grpSpLocks/>
        </xdr:cNvGrpSpPr>
      </xdr:nvGrpSpPr>
      <xdr:grpSpPr bwMode="auto">
        <a:xfrm>
          <a:off x="342900" y="1476375"/>
          <a:ext cx="1333500" cy="1314450"/>
          <a:chOff x="19910" y="27050"/>
          <a:chExt cx="15009" cy="17815"/>
        </a:xfrm>
      </xdr:grpSpPr>
      <xdr:pic>
        <xdr:nvPicPr>
          <xdr:cNvPr id="7" name="Picture 62" descr="logo de la universidad del quindio"/>
          <xdr:cNvPicPr>
            <a:picLocks noChangeAspect="1" noChangeArrowheads="1"/>
          </xdr:cNvPicPr>
        </xdr:nvPicPr>
        <xdr:blipFill rotWithShape="1">
          <a:blip xmlns:r="http://schemas.openxmlformats.org/officeDocument/2006/relationships" r:embed="rId4"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 y="27050"/>
            <a:ext cx="4076"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64"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331" y="35499"/>
            <a:ext cx="1930" cy="16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133" y="4353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 y="2722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68" descr="logo de la universidad del quindio"/>
          <xdr:cNvPicPr>
            <a:picLocks noChangeAspect="1" noChangeArrowheads="1"/>
          </xdr:cNvPicPr>
        </xdr:nvPicPr>
        <xdr:blipFill rotWithShape="1">
          <a:blip xmlns:r="http://schemas.openxmlformats.org/officeDocument/2006/relationships" r:embed="rId8"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21" y="32647"/>
            <a:ext cx="1800" cy="1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34086"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2447" y="40500"/>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209550</xdr:colOff>
      <xdr:row>2</xdr:row>
      <xdr:rowOff>0</xdr:rowOff>
    </xdr:from>
    <xdr:to>
      <xdr:col>4</xdr:col>
      <xdr:colOff>352425</xdr:colOff>
      <xdr:row>4</xdr:row>
      <xdr:rowOff>142875</xdr:rowOff>
    </xdr:to>
    <xdr:grpSp>
      <xdr:nvGrpSpPr>
        <xdr:cNvPr id="17" name="30 Grupo"/>
        <xdr:cNvGrpSpPr>
          <a:grpSpLocks/>
        </xdr:cNvGrpSpPr>
      </xdr:nvGrpSpPr>
      <xdr:grpSpPr bwMode="auto">
        <a:xfrm>
          <a:off x="2181225" y="323850"/>
          <a:ext cx="1209675" cy="542925"/>
          <a:chOff x="33046" y="44588"/>
          <a:chExt cx="16994" cy="6735"/>
        </a:xfrm>
      </xdr:grpSpPr>
      <xdr:pic>
        <xdr:nvPicPr>
          <xdr:cNvPr id="18" name="Picture 52" descr="logo de la universidad del quindio"/>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b="22568"/>
          <a:stretch>
            <a:fillRect/>
          </a:stretch>
        </xdr:blipFill>
        <xdr:spPr bwMode="auto">
          <a:xfrm>
            <a:off x="40960" y="48393"/>
            <a:ext cx="1753" cy="1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53" descr="logo de la universidad del quindio"/>
          <xdr:cNvPicPr>
            <a:picLocks noChangeAspect="1" noChangeArrowheads="1"/>
          </xdr:cNvPicPr>
        </xdr:nvPicPr>
        <xdr:blipFill rotWithShape="1">
          <a:blip xmlns:r="http://schemas.openxmlformats.org/officeDocument/2006/relationships" r:embed="rId11"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 y="50112"/>
            <a:ext cx="1402"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54" descr="logo de la universidad del quindio"/>
          <xdr:cNvPicPr>
            <a:picLocks noChangeAspect="1" noChangeArrowheads="1"/>
          </xdr:cNvPicPr>
        </xdr:nvPicPr>
        <xdr:blipFill rotWithShape="1">
          <a:blip xmlns:r="http://schemas.openxmlformats.org/officeDocument/2006/relationships" r:embed="rId12"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 y="48940"/>
            <a:ext cx="1866" cy="1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55" descr="logo de la universidad del quindio"/>
          <xdr:cNvPicPr>
            <a:picLocks noChangeAspect="1" noChangeArrowheads="1"/>
          </xdr:cNvPicPr>
        </xdr:nvPicPr>
        <xdr:blipFill rotWithShape="1">
          <a:blip xmlns:r="http://schemas.openxmlformats.org/officeDocument/2006/relationships" r:embed="rId13"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8" y="47234"/>
            <a:ext cx="2753"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56" descr="logo de la universidad del quindio"/>
          <xdr:cNvPicPr>
            <a:picLocks noChangeAspect="1" noChangeArrowheads="1"/>
          </xdr:cNvPicPr>
        </xdr:nvPicPr>
        <xdr:blipFill rotWithShape="1">
          <a:blip xmlns:r="http://schemas.openxmlformats.org/officeDocument/2006/relationships" r:embed="rId14"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 y="49495"/>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57"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 y="5013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58" descr="logo de la universidad del quindio"/>
          <xdr:cNvPicPr>
            <a:picLocks noChangeAspect="1" noChangeArrowheads="1"/>
          </xdr:cNvPicPr>
        </xdr:nvPicPr>
        <xdr:blipFill rotWithShape="1">
          <a:blip xmlns:r="http://schemas.openxmlformats.org/officeDocument/2006/relationships" r:embed="rId14"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 y="4869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59" descr="logo de la universidad del quindio"/>
          <xdr:cNvPicPr>
            <a:picLocks noChangeAspect="1" noChangeArrowheads="1"/>
          </xdr:cNvPicPr>
        </xdr:nvPicPr>
        <xdr:blipFill rotWithShape="1">
          <a:blip xmlns:r="http://schemas.openxmlformats.org/officeDocument/2006/relationships" r:embed="rId14"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8" y="5013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60" descr="logo de la universidad del quindio"/>
          <xdr:cNvPicPr>
            <a:picLocks noChangeAspect="1" noChangeArrowheads="1"/>
          </xdr:cNvPicPr>
        </xdr:nvPicPr>
        <xdr:blipFill rotWithShape="1">
          <a:blip xmlns:r="http://schemas.openxmlformats.org/officeDocument/2006/relationships" r:embed="rId15"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 y="46530"/>
            <a:ext cx="1534" cy="13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61" descr="logo de la universidad del quindio"/>
          <xdr:cNvPicPr>
            <a:picLocks noChangeAspect="1" noChangeArrowheads="1"/>
          </xdr:cNvPicPr>
        </xdr:nvPicPr>
        <xdr:blipFill rotWithShape="1">
          <a:blip xmlns:r="http://schemas.openxmlformats.org/officeDocument/2006/relationships" r:embed="rId16"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3046" y="44588"/>
            <a:ext cx="4075" cy="35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257175</xdr:colOff>
      <xdr:row>16</xdr:row>
      <xdr:rowOff>19050</xdr:rowOff>
    </xdr:from>
    <xdr:to>
      <xdr:col>1</xdr:col>
      <xdr:colOff>723900</xdr:colOff>
      <xdr:row>19</xdr:row>
      <xdr:rowOff>0</xdr:rowOff>
    </xdr:to>
    <xdr:grpSp>
      <xdr:nvGrpSpPr>
        <xdr:cNvPr id="28" name="27 Grupo"/>
        <xdr:cNvGrpSpPr>
          <a:grpSpLocks/>
        </xdr:cNvGrpSpPr>
      </xdr:nvGrpSpPr>
      <xdr:grpSpPr bwMode="auto">
        <a:xfrm>
          <a:off x="533400" y="3962400"/>
          <a:ext cx="466725" cy="1514475"/>
          <a:chOff x="23067" y="27837"/>
          <a:chExt cx="6052" cy="18449"/>
        </a:xfrm>
      </xdr:grpSpPr>
      <xdr:pic>
        <xdr:nvPicPr>
          <xdr:cNvPr id="29" name="Picture 63" descr="logo de la universidad del quindio"/>
          <xdr:cNvPicPr>
            <a:picLocks noChangeAspect="1" noChangeArrowheads="1"/>
          </xdr:cNvPicPr>
        </xdr:nvPicPr>
        <xdr:blipFill rotWithShape="1">
          <a:blip xmlns:r="http://schemas.openxmlformats.org/officeDocument/2006/relationships" r:embed="rId17"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9" y="28990"/>
            <a:ext cx="2754" cy="2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491" y="44960"/>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3067" y="3097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3221" y="38883"/>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3"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 y="27837"/>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72" y="36811"/>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Picture 73" descr="logo de la universidad del quindio"/>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b="22568"/>
          <a:stretch>
            <a:fillRect/>
          </a:stretch>
        </xdr:blipFill>
        <xdr:spPr bwMode="auto">
          <a:xfrm>
            <a:off x="23418" y="28769"/>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180975</xdr:colOff>
      <xdr:row>21</xdr:row>
      <xdr:rowOff>76200</xdr:rowOff>
    </xdr:from>
    <xdr:to>
      <xdr:col>2</xdr:col>
      <xdr:colOff>419100</xdr:colOff>
      <xdr:row>27</xdr:row>
      <xdr:rowOff>76200</xdr:rowOff>
    </xdr:to>
    <xdr:grpSp>
      <xdr:nvGrpSpPr>
        <xdr:cNvPr id="36" name="27 Grupo"/>
        <xdr:cNvGrpSpPr>
          <a:grpSpLocks/>
        </xdr:cNvGrpSpPr>
      </xdr:nvGrpSpPr>
      <xdr:grpSpPr bwMode="auto">
        <a:xfrm>
          <a:off x="457200" y="6181725"/>
          <a:ext cx="1162050" cy="990600"/>
          <a:chOff x="18856" y="27117"/>
          <a:chExt cx="13188" cy="13457"/>
        </a:xfrm>
      </xdr:grpSpPr>
      <xdr:pic>
        <xdr:nvPicPr>
          <xdr:cNvPr id="37" name="Picture 65"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104" y="30479"/>
            <a:ext cx="1534" cy="13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8" name="Picture 66" descr="logo de la universidad del quindio"/>
          <xdr:cNvPicPr>
            <a:picLocks noChangeAspect="1" noChangeArrowheads="1"/>
          </xdr:cNvPicPr>
        </xdr:nvPicPr>
        <xdr:blipFill rotWithShape="1">
          <a:blip xmlns:r="http://schemas.openxmlformats.org/officeDocument/2006/relationships" r:embed="rId1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8856" y="27280"/>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098" y="33431"/>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30664" y="27117"/>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27317"/>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2"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95250</xdr:colOff>
      <xdr:row>30</xdr:row>
      <xdr:rowOff>66675</xdr:rowOff>
    </xdr:from>
    <xdr:to>
      <xdr:col>2</xdr:col>
      <xdr:colOff>123825</xdr:colOff>
      <xdr:row>34</xdr:row>
      <xdr:rowOff>0</xdr:rowOff>
    </xdr:to>
    <xdr:grpSp>
      <xdr:nvGrpSpPr>
        <xdr:cNvPr id="43" name="27 Grupo"/>
        <xdr:cNvGrpSpPr>
          <a:grpSpLocks/>
        </xdr:cNvGrpSpPr>
      </xdr:nvGrpSpPr>
      <xdr:grpSpPr bwMode="auto">
        <a:xfrm>
          <a:off x="371475" y="7724775"/>
          <a:ext cx="952500" cy="1209675"/>
          <a:chOff x="18360" y="27320"/>
          <a:chExt cx="10511" cy="13254"/>
        </a:xfrm>
      </xdr:grpSpPr>
      <xdr:pic>
        <xdr:nvPicPr>
          <xdr:cNvPr id="44" name="Picture 66" descr="logo de la universidad del quindio"/>
          <xdr:cNvPicPr>
            <a:picLocks noChangeAspect="1" noChangeArrowheads="1"/>
          </xdr:cNvPicPr>
        </xdr:nvPicPr>
        <xdr:blipFill rotWithShape="1">
          <a:blip xmlns:r="http://schemas.openxmlformats.org/officeDocument/2006/relationships" r:embed="rId1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18360" y="38012"/>
            <a:ext cx="2754" cy="2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5" name="Picture 67" descr="logo de la universidad del quindio"/>
          <xdr:cNvPicPr>
            <a:picLocks noChangeAspect="1" noChangeArrowheads="1"/>
          </xdr:cNvPicPr>
        </xdr:nvPicPr>
        <xdr:blipFill rotWithShape="1">
          <a:blip xmlns:r="http://schemas.openxmlformats.org/officeDocument/2006/relationships" r:embed="rId7"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0338" y="27354"/>
            <a:ext cx="1402" cy="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6" name="Picture 69" descr="logo de la universidad del quindio"/>
          <xdr:cNvPicPr>
            <a:picLocks noChangeAspect="1" noChangeArrowheads="1"/>
          </xdr:cNvPicPr>
        </xdr:nvPicPr>
        <xdr:blipFill rotWithShape="1">
          <a:blip xmlns:r="http://schemas.openxmlformats.org/officeDocument/2006/relationships" r:embed="rId7"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flipV="1">
            <a:off x="22106" y="31125"/>
            <a:ext cx="1380" cy="11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7" name="Picture 70"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4" y="39471"/>
            <a:ext cx="833"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8" name="Picture 7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470" y="27320"/>
            <a:ext cx="1401" cy="1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Picture 72" descr="logo de la universidad del quindio"/>
          <xdr:cNvPicPr>
            <a:picLocks noChangeAspect="1" noChangeArrowheads="1"/>
          </xdr:cNvPicPr>
        </xdr:nvPicPr>
        <xdr:blipFill rotWithShape="1">
          <a:blip xmlns:r="http://schemas.openxmlformats.org/officeDocument/2006/relationships" r:embed="rId9"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721" y="39854"/>
            <a:ext cx="832" cy="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0</xdr:col>
      <xdr:colOff>209550</xdr:colOff>
      <xdr:row>52</xdr:row>
      <xdr:rowOff>504825</xdr:rowOff>
    </xdr:from>
    <xdr:to>
      <xdr:col>1</xdr:col>
      <xdr:colOff>523875</xdr:colOff>
      <xdr:row>58</xdr:row>
      <xdr:rowOff>95250</xdr:rowOff>
    </xdr:to>
    <xdr:pic>
      <xdr:nvPicPr>
        <xdr:cNvPr id="50" name="127 Imagen" descr="C:\Users\kentarus\AppData\Local\Microsoft\Windows\Temporary Internet Files\Content.IE5\1E4DPS0J\MC900197875[1].wmf"/>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rot="387579">
          <a:off x="209550" y="10182225"/>
          <a:ext cx="10763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428625</xdr:colOff>
      <xdr:row>52</xdr:row>
      <xdr:rowOff>38100</xdr:rowOff>
    </xdr:from>
    <xdr:to>
      <xdr:col>11</xdr:col>
      <xdr:colOff>504825</xdr:colOff>
      <xdr:row>52</xdr:row>
      <xdr:rowOff>1914525</xdr:rowOff>
    </xdr:to>
    <xdr:graphicFrame macro="">
      <xdr:nvGraphicFramePr>
        <xdr:cNvPr id="51"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AppData/Local/Temp/indicadores_gfinanciera_20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CLOND~1/AppData/Local/Temp/IN.07.GF.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CLOND~1/AppData/Local/Temp/IN.09.GF.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01.GF"/>
      <sheetName val="IN.02.GF"/>
      <sheetName val="IN.03.GF"/>
      <sheetName val="IN.04.GF"/>
      <sheetName val="IN.05.GF"/>
      <sheetName val=" Anexo 1. IN.05.GF"/>
      <sheetName val="IN.06.GF"/>
      <sheetName val="IN.07.GF"/>
      <sheetName val="IN.08.GF"/>
      <sheetName val="IN.09.GF"/>
      <sheetName val="IN.10.GF"/>
    </sheetNames>
    <sheetDataSet>
      <sheetData sheetId="0">
        <row r="54">
          <cell r="C54" t="str">
            <v>META DEL PERIODO
(Si aplica)</v>
          </cell>
          <cell r="G54" t="str">
            <v>RESULTADO</v>
          </cell>
        </row>
        <row r="55">
          <cell r="C55">
            <v>0.83</v>
          </cell>
          <cell r="G55">
            <v>0.86937463471653997</v>
          </cell>
        </row>
        <row r="56">
          <cell r="C56">
            <v>0.87</v>
          </cell>
          <cell r="G56">
            <v>0.75570000000000004</v>
          </cell>
        </row>
        <row r="58">
          <cell r="C58">
            <v>0.8</v>
          </cell>
          <cell r="G58">
            <v>0.78378378378378377</v>
          </cell>
        </row>
      </sheetData>
      <sheetData sheetId="1">
        <row r="54">
          <cell r="C54" t="str">
            <v>META DEL PERIODO
(Si aplica)</v>
          </cell>
          <cell r="G54" t="str">
            <v>RESULTADO</v>
          </cell>
        </row>
        <row r="55">
          <cell r="G55">
            <v>0.98850000000000005</v>
          </cell>
        </row>
        <row r="56">
          <cell r="C56">
            <v>0.98</v>
          </cell>
          <cell r="G56">
            <v>1.01</v>
          </cell>
        </row>
        <row r="57">
          <cell r="C57">
            <v>0.98</v>
          </cell>
          <cell r="G57">
            <v>0.98723806972213191</v>
          </cell>
        </row>
        <row r="58">
          <cell r="C58">
            <v>0.99524602324071054</v>
          </cell>
          <cell r="G58">
            <v>0.96821589908232486</v>
          </cell>
        </row>
        <row r="59">
          <cell r="C59">
            <v>0.98850000000000005</v>
          </cell>
          <cell r="G59">
            <v>0.94699155950588598</v>
          </cell>
        </row>
        <row r="60">
          <cell r="C60">
            <v>0.98018910566206841</v>
          </cell>
          <cell r="G60">
            <v>0.98755342493658482</v>
          </cell>
        </row>
      </sheetData>
      <sheetData sheetId="2">
        <row r="54">
          <cell r="C54" t="str">
            <v>META DEL PERIODO
(Si aplica)</v>
          </cell>
          <cell r="G54" t="str">
            <v>RESULTADO</v>
          </cell>
        </row>
        <row r="55">
          <cell r="G55">
            <v>0.33189999999999997</v>
          </cell>
        </row>
        <row r="56">
          <cell r="C56">
            <v>0.35</v>
          </cell>
          <cell r="G56">
            <v>0.36430000000000001</v>
          </cell>
        </row>
        <row r="57">
          <cell r="C57">
            <v>0.35</v>
          </cell>
          <cell r="G57">
            <v>0.34706130640957489</v>
          </cell>
        </row>
        <row r="58">
          <cell r="C58">
            <v>0.34775376880319159</v>
          </cell>
          <cell r="G58">
            <v>0.33691328389998082</v>
          </cell>
        </row>
        <row r="59">
          <cell r="C59">
            <v>0.34504364757738892</v>
          </cell>
          <cell r="G59">
            <v>0.32350664976699001</v>
          </cell>
        </row>
        <row r="60">
          <cell r="C60">
            <v>0.34073624801530916</v>
          </cell>
          <cell r="G60">
            <v>0.30968838580523761</v>
          </cell>
        </row>
      </sheetData>
      <sheetData sheetId="3">
        <row r="54">
          <cell r="C54" t="str">
            <v>META DEL PERIODO
(Si aplica)</v>
          </cell>
          <cell r="G54" t="str">
            <v>RESULTADO</v>
          </cell>
        </row>
        <row r="55">
          <cell r="G55">
            <v>0.89600000000000002</v>
          </cell>
        </row>
        <row r="56">
          <cell r="C56">
            <v>0.95</v>
          </cell>
          <cell r="G56">
            <v>0.90890000000000004</v>
          </cell>
        </row>
        <row r="57">
          <cell r="C57">
            <v>0.95</v>
          </cell>
          <cell r="G57">
            <v>0.87866149009710071</v>
          </cell>
        </row>
        <row r="58">
          <cell r="C58">
            <v>0.89452049669903355</v>
          </cell>
          <cell r="G58">
            <v>0.8621897256966512</v>
          </cell>
        </row>
        <row r="59">
          <cell r="C59">
            <v>0.88643780394843796</v>
          </cell>
          <cell r="G59">
            <v>0.8205483838096741</v>
          </cell>
        </row>
        <row r="60">
          <cell r="C60">
            <v>0.87325991992068519</v>
          </cell>
          <cell r="G60">
            <v>0.81228310871616249</v>
          </cell>
        </row>
      </sheetData>
      <sheetData sheetId="4">
        <row r="54">
          <cell r="C54" t="str">
            <v>META DEL PERIODO
(Si aplica)</v>
          </cell>
          <cell r="G54" t="str">
            <v>RESULTADO</v>
          </cell>
        </row>
        <row r="55">
          <cell r="G55">
            <v>0.33269913088384656</v>
          </cell>
        </row>
        <row r="56">
          <cell r="C56">
            <v>0.5</v>
          </cell>
          <cell r="G56">
            <v>0.52448951661115784</v>
          </cell>
        </row>
        <row r="57">
          <cell r="C57">
            <v>0.53</v>
          </cell>
          <cell r="G57">
            <v>0.52813922153414328</v>
          </cell>
        </row>
        <row r="58">
          <cell r="C58">
            <v>0.46177595634304919</v>
          </cell>
          <cell r="G58">
            <v>0.56485542421559443</v>
          </cell>
        </row>
        <row r="59">
          <cell r="C59">
            <v>0.57499999999999996</v>
          </cell>
          <cell r="G59">
            <v>0.65846636457041785</v>
          </cell>
        </row>
        <row r="60">
          <cell r="C60">
            <v>0.61166089439300619</v>
          </cell>
        </row>
      </sheetData>
      <sheetData sheetId="5" refreshError="1"/>
      <sheetData sheetId="6">
        <row r="54">
          <cell r="C54" t="str">
            <v>META DEL PERIODO
(Si aplica)</v>
          </cell>
          <cell r="G54" t="str">
            <v>RESULTADO</v>
          </cell>
        </row>
        <row r="55">
          <cell r="G55">
            <v>0.19291579764371641</v>
          </cell>
        </row>
        <row r="56">
          <cell r="C56">
            <v>0.3</v>
          </cell>
          <cell r="G56">
            <v>0.20984295147034682</v>
          </cell>
        </row>
        <row r="57">
          <cell r="C57">
            <v>0.3</v>
          </cell>
          <cell r="G57">
            <v>0.21285371097589056</v>
          </cell>
        </row>
        <row r="58">
          <cell r="C58">
            <v>0.3</v>
          </cell>
          <cell r="G58">
            <v>0.12484487712525191</v>
          </cell>
        </row>
        <row r="59">
          <cell r="C59">
            <v>0.4</v>
          </cell>
          <cell r="G59">
            <v>7.5120702937665679E-2</v>
          </cell>
        </row>
        <row r="60">
          <cell r="C60">
            <v>0.4</v>
          </cell>
        </row>
      </sheetData>
      <sheetData sheetId="7">
        <row r="54">
          <cell r="C54" t="str">
            <v>META DEL PERIODO
(Si aplica)</v>
          </cell>
          <cell r="G54" t="str">
            <v>RESULTADO</v>
          </cell>
        </row>
        <row r="55">
          <cell r="G55">
            <v>0.93459643937938675</v>
          </cell>
        </row>
        <row r="56">
          <cell r="C56">
            <v>0.95</v>
          </cell>
          <cell r="G56">
            <v>0.92838769052086356</v>
          </cell>
        </row>
        <row r="57">
          <cell r="C57">
            <v>0.95</v>
          </cell>
          <cell r="G57">
            <v>0.89606974010412621</v>
          </cell>
        </row>
        <row r="58">
          <cell r="C58">
            <v>0.91968462333479228</v>
          </cell>
          <cell r="G58">
            <v>0.91198647005695077</v>
          </cell>
        </row>
        <row r="59">
          <cell r="C59">
            <v>0.90500000000000003</v>
          </cell>
          <cell r="G59">
            <v>0.8616580789942353</v>
          </cell>
        </row>
        <row r="60">
          <cell r="C60">
            <v>0.9</v>
          </cell>
          <cell r="G60">
            <v>0.80259320557726144</v>
          </cell>
        </row>
      </sheetData>
      <sheetData sheetId="8">
        <row r="54">
          <cell r="C54" t="str">
            <v>META DEL PERIODO
(Si aplica)</v>
          </cell>
          <cell r="G54" t="str">
            <v>RESULTADO</v>
          </cell>
        </row>
        <row r="55">
          <cell r="G55">
            <v>0.60059380899538906</v>
          </cell>
        </row>
        <row r="56">
          <cell r="C56">
            <v>0.85</v>
          </cell>
          <cell r="G56">
            <v>0.72476973969174663</v>
          </cell>
        </row>
        <row r="57">
          <cell r="C57">
            <v>0.85</v>
          </cell>
          <cell r="G57">
            <v>0.75465551480759585</v>
          </cell>
        </row>
        <row r="58">
          <cell r="C58">
            <v>0.73971262724967124</v>
          </cell>
          <cell r="G58">
            <v>0.7363240991979646</v>
          </cell>
        </row>
        <row r="59">
          <cell r="C59">
            <v>0.75</v>
          </cell>
          <cell r="G59">
            <v>0.84549324816263116</v>
          </cell>
        </row>
        <row r="60">
          <cell r="C60">
            <v>0.79090867368029794</v>
          </cell>
          <cell r="G60">
            <v>0.85238146205399601</v>
          </cell>
        </row>
      </sheetData>
      <sheetData sheetId="9">
        <row r="54">
          <cell r="C54" t="str">
            <v>META DEL PERIODO
(Si aplica)</v>
          </cell>
          <cell r="G54" t="str">
            <v>RESULTADO</v>
          </cell>
        </row>
        <row r="55">
          <cell r="C55">
            <v>0.12</v>
          </cell>
          <cell r="G55">
            <v>0.11431316042267051</v>
          </cell>
        </row>
        <row r="56">
          <cell r="C56">
            <v>0.12</v>
          </cell>
          <cell r="G56">
            <v>8.2691859108933993E-2</v>
          </cell>
        </row>
        <row r="57">
          <cell r="C57">
            <v>9.8502509765802243E-2</v>
          </cell>
          <cell r="G57">
            <v>7.2996016493116225E-2</v>
          </cell>
        </row>
        <row r="58">
          <cell r="C58">
            <v>0</v>
          </cell>
          <cell r="G58">
            <v>5.8356829060389479E-3</v>
          </cell>
        </row>
      </sheetData>
      <sheetData sheetId="10">
        <row r="54">
          <cell r="C54" t="str">
            <v>META DEL PERIODO
(Si aplica)</v>
          </cell>
          <cell r="G54" t="str">
            <v>RESULTADO</v>
          </cell>
        </row>
        <row r="55">
          <cell r="C55">
            <v>0.9</v>
          </cell>
          <cell r="G55">
            <v>0.99903578687082972</v>
          </cell>
        </row>
        <row r="56">
          <cell r="C56">
            <v>0.9</v>
          </cell>
          <cell r="G56">
            <v>0.94688144076269631</v>
          </cell>
        </row>
        <row r="57">
          <cell r="C57">
            <v>0.9</v>
          </cell>
          <cell r="G57">
            <v>7.1363080651153599E-2</v>
          </cell>
        </row>
        <row r="58">
          <cell r="C58">
            <v>0.97</v>
          </cell>
          <cell r="G58">
            <v>0.95736840475952811</v>
          </cell>
        </row>
        <row r="59">
          <cell r="C59">
            <v>0.97</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STOS"/>
      <sheetName val="Hoja3"/>
    </sheetNames>
    <sheetDataSet>
      <sheetData sheetId="0" refreshError="1">
        <row r="6">
          <cell r="D6">
            <v>66914536120.989998</v>
          </cell>
        </row>
        <row r="7">
          <cell r="D7">
            <v>61025151592.479996</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CIONES II-2011"/>
      <sheetName val="FINANCIACIONES I-2011"/>
      <sheetName val="PROMEDIO"/>
    </sheetNames>
    <sheetDataSet>
      <sheetData sheetId="0" refreshError="1"/>
      <sheetData sheetId="1" refreshError="1"/>
      <sheetData sheetId="2" refreshError="1">
        <row r="13">
          <cell r="E13">
            <v>1044.5</v>
          </cell>
        </row>
        <row r="14">
          <cell r="E14">
            <v>14309</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3.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WWF88"/>
  <sheetViews>
    <sheetView tabSelected="1" topLeftCell="A58" workbookViewId="0">
      <selection activeCell="G62" sqref="G62"/>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40.85546875" customWidth="1"/>
    <col min="5" max="5" width="15.28515625" customWidth="1"/>
    <col min="6" max="6" width="15" customWidth="1"/>
    <col min="7" max="7" width="16" customWidth="1"/>
    <col min="8" max="8" width="18.7109375" customWidth="1"/>
    <col min="9" max="9" width="38.570312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40.85546875" customWidth="1"/>
    <col min="261" max="261" width="15.28515625" customWidth="1"/>
    <col min="262" max="262" width="15" customWidth="1"/>
    <col min="263" max="263" width="16" customWidth="1"/>
    <col min="264" max="264" width="18.7109375" customWidth="1"/>
    <col min="265" max="265" width="38.570312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40.85546875" customWidth="1"/>
    <col min="517" max="517" width="15.28515625" customWidth="1"/>
    <col min="518" max="518" width="15" customWidth="1"/>
    <col min="519" max="519" width="16" customWidth="1"/>
    <col min="520" max="520" width="18.7109375" customWidth="1"/>
    <col min="521" max="521" width="38.570312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40.85546875" customWidth="1"/>
    <col min="773" max="773" width="15.28515625" customWidth="1"/>
    <col min="774" max="774" width="15" customWidth="1"/>
    <col min="775" max="775" width="16" customWidth="1"/>
    <col min="776" max="776" width="18.7109375" customWidth="1"/>
    <col min="777" max="777" width="38.570312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40.85546875" customWidth="1"/>
    <col min="1029" max="1029" width="15.28515625" customWidth="1"/>
    <col min="1030" max="1030" width="15" customWidth="1"/>
    <col min="1031" max="1031" width="16" customWidth="1"/>
    <col min="1032" max="1032" width="18.7109375" customWidth="1"/>
    <col min="1033" max="1033" width="38.570312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40.85546875" customWidth="1"/>
    <col min="1285" max="1285" width="15.28515625" customWidth="1"/>
    <col min="1286" max="1286" width="15" customWidth="1"/>
    <col min="1287" max="1287" width="16" customWidth="1"/>
    <col min="1288" max="1288" width="18.7109375" customWidth="1"/>
    <col min="1289" max="1289" width="38.570312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40.85546875" customWidth="1"/>
    <col min="1541" max="1541" width="15.28515625" customWidth="1"/>
    <col min="1542" max="1542" width="15" customWidth="1"/>
    <col min="1543" max="1543" width="16" customWidth="1"/>
    <col min="1544" max="1544" width="18.7109375" customWidth="1"/>
    <col min="1545" max="1545" width="38.570312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40.85546875" customWidth="1"/>
    <col min="1797" max="1797" width="15.28515625" customWidth="1"/>
    <col min="1798" max="1798" width="15" customWidth="1"/>
    <col min="1799" max="1799" width="16" customWidth="1"/>
    <col min="1800" max="1800" width="18.7109375" customWidth="1"/>
    <col min="1801" max="1801" width="38.570312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40.85546875" customWidth="1"/>
    <col min="2053" max="2053" width="15.28515625" customWidth="1"/>
    <col min="2054" max="2054" width="15" customWidth="1"/>
    <col min="2055" max="2055" width="16" customWidth="1"/>
    <col min="2056" max="2056" width="18.7109375" customWidth="1"/>
    <col min="2057" max="2057" width="38.570312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40.85546875" customWidth="1"/>
    <col min="2309" max="2309" width="15.28515625" customWidth="1"/>
    <col min="2310" max="2310" width="15" customWidth="1"/>
    <col min="2311" max="2311" width="16" customWidth="1"/>
    <col min="2312" max="2312" width="18.7109375" customWidth="1"/>
    <col min="2313" max="2313" width="38.570312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40.85546875" customWidth="1"/>
    <col min="2565" max="2565" width="15.28515625" customWidth="1"/>
    <col min="2566" max="2566" width="15" customWidth="1"/>
    <col min="2567" max="2567" width="16" customWidth="1"/>
    <col min="2568" max="2568" width="18.7109375" customWidth="1"/>
    <col min="2569" max="2569" width="38.570312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40.85546875" customWidth="1"/>
    <col min="2821" max="2821" width="15.28515625" customWidth="1"/>
    <col min="2822" max="2822" width="15" customWidth="1"/>
    <col min="2823" max="2823" width="16" customWidth="1"/>
    <col min="2824" max="2824" width="18.7109375" customWidth="1"/>
    <col min="2825" max="2825" width="38.570312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40.85546875" customWidth="1"/>
    <col min="3077" max="3077" width="15.28515625" customWidth="1"/>
    <col min="3078" max="3078" width="15" customWidth="1"/>
    <col min="3079" max="3079" width="16" customWidth="1"/>
    <col min="3080" max="3080" width="18.7109375" customWidth="1"/>
    <col min="3081" max="3081" width="38.570312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40.85546875" customWidth="1"/>
    <col min="3333" max="3333" width="15.28515625" customWidth="1"/>
    <col min="3334" max="3334" width="15" customWidth="1"/>
    <col min="3335" max="3335" width="16" customWidth="1"/>
    <col min="3336" max="3336" width="18.7109375" customWidth="1"/>
    <col min="3337" max="3337" width="38.570312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40.85546875" customWidth="1"/>
    <col min="3589" max="3589" width="15.28515625" customWidth="1"/>
    <col min="3590" max="3590" width="15" customWidth="1"/>
    <col min="3591" max="3591" width="16" customWidth="1"/>
    <col min="3592" max="3592" width="18.7109375" customWidth="1"/>
    <col min="3593" max="3593" width="38.570312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40.85546875" customWidth="1"/>
    <col min="3845" max="3845" width="15.28515625" customWidth="1"/>
    <col min="3846" max="3846" width="15" customWidth="1"/>
    <col min="3847" max="3847" width="16" customWidth="1"/>
    <col min="3848" max="3848" width="18.7109375" customWidth="1"/>
    <col min="3849" max="3849" width="38.570312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40.85546875" customWidth="1"/>
    <col min="4101" max="4101" width="15.28515625" customWidth="1"/>
    <col min="4102" max="4102" width="15" customWidth="1"/>
    <col min="4103" max="4103" width="16" customWidth="1"/>
    <col min="4104" max="4104" width="18.7109375" customWidth="1"/>
    <col min="4105" max="4105" width="38.570312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40.85546875" customWidth="1"/>
    <col min="4357" max="4357" width="15.28515625" customWidth="1"/>
    <col min="4358" max="4358" width="15" customWidth="1"/>
    <col min="4359" max="4359" width="16" customWidth="1"/>
    <col min="4360" max="4360" width="18.7109375" customWidth="1"/>
    <col min="4361" max="4361" width="38.570312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40.85546875" customWidth="1"/>
    <col min="4613" max="4613" width="15.28515625" customWidth="1"/>
    <col min="4614" max="4614" width="15" customWidth="1"/>
    <col min="4615" max="4615" width="16" customWidth="1"/>
    <col min="4616" max="4616" width="18.7109375" customWidth="1"/>
    <col min="4617" max="4617" width="38.570312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40.85546875" customWidth="1"/>
    <col min="4869" max="4869" width="15.28515625" customWidth="1"/>
    <col min="4870" max="4870" width="15" customWidth="1"/>
    <col min="4871" max="4871" width="16" customWidth="1"/>
    <col min="4872" max="4872" width="18.7109375" customWidth="1"/>
    <col min="4873" max="4873" width="38.570312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40.85546875" customWidth="1"/>
    <col min="5125" max="5125" width="15.28515625" customWidth="1"/>
    <col min="5126" max="5126" width="15" customWidth="1"/>
    <col min="5127" max="5127" width="16" customWidth="1"/>
    <col min="5128" max="5128" width="18.7109375" customWidth="1"/>
    <col min="5129" max="5129" width="38.570312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40.85546875" customWidth="1"/>
    <col min="5381" max="5381" width="15.28515625" customWidth="1"/>
    <col min="5382" max="5382" width="15" customWidth="1"/>
    <col min="5383" max="5383" width="16" customWidth="1"/>
    <col min="5384" max="5384" width="18.7109375" customWidth="1"/>
    <col min="5385" max="5385" width="38.570312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40.85546875" customWidth="1"/>
    <col min="5637" max="5637" width="15.28515625" customWidth="1"/>
    <col min="5638" max="5638" width="15" customWidth="1"/>
    <col min="5639" max="5639" width="16" customWidth="1"/>
    <col min="5640" max="5640" width="18.7109375" customWidth="1"/>
    <col min="5641" max="5641" width="38.570312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40.85546875" customWidth="1"/>
    <col min="5893" max="5893" width="15.28515625" customWidth="1"/>
    <col min="5894" max="5894" width="15" customWidth="1"/>
    <col min="5895" max="5895" width="16" customWidth="1"/>
    <col min="5896" max="5896" width="18.7109375" customWidth="1"/>
    <col min="5897" max="5897" width="38.570312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40.85546875" customWidth="1"/>
    <col min="6149" max="6149" width="15.28515625" customWidth="1"/>
    <col min="6150" max="6150" width="15" customWidth="1"/>
    <col min="6151" max="6151" width="16" customWidth="1"/>
    <col min="6152" max="6152" width="18.7109375" customWidth="1"/>
    <col min="6153" max="6153" width="38.570312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40.85546875" customWidth="1"/>
    <col min="6405" max="6405" width="15.28515625" customWidth="1"/>
    <col min="6406" max="6406" width="15" customWidth="1"/>
    <col min="6407" max="6407" width="16" customWidth="1"/>
    <col min="6408" max="6408" width="18.7109375" customWidth="1"/>
    <col min="6409" max="6409" width="38.570312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40.85546875" customWidth="1"/>
    <col min="6661" max="6661" width="15.28515625" customWidth="1"/>
    <col min="6662" max="6662" width="15" customWidth="1"/>
    <col min="6663" max="6663" width="16" customWidth="1"/>
    <col min="6664" max="6664" width="18.7109375" customWidth="1"/>
    <col min="6665" max="6665" width="38.570312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40.85546875" customWidth="1"/>
    <col min="6917" max="6917" width="15.28515625" customWidth="1"/>
    <col min="6918" max="6918" width="15" customWidth="1"/>
    <col min="6919" max="6919" width="16" customWidth="1"/>
    <col min="6920" max="6920" width="18.7109375" customWidth="1"/>
    <col min="6921" max="6921" width="38.570312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40.85546875" customWidth="1"/>
    <col min="7173" max="7173" width="15.28515625" customWidth="1"/>
    <col min="7174" max="7174" width="15" customWidth="1"/>
    <col min="7175" max="7175" width="16" customWidth="1"/>
    <col min="7176" max="7176" width="18.7109375" customWidth="1"/>
    <col min="7177" max="7177" width="38.570312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40.85546875" customWidth="1"/>
    <col min="7429" max="7429" width="15.28515625" customWidth="1"/>
    <col min="7430" max="7430" width="15" customWidth="1"/>
    <col min="7431" max="7431" width="16" customWidth="1"/>
    <col min="7432" max="7432" width="18.7109375" customWidth="1"/>
    <col min="7433" max="7433" width="38.570312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40.85546875" customWidth="1"/>
    <col min="7685" max="7685" width="15.28515625" customWidth="1"/>
    <col min="7686" max="7686" width="15" customWidth="1"/>
    <col min="7687" max="7687" width="16" customWidth="1"/>
    <col min="7688" max="7688" width="18.7109375" customWidth="1"/>
    <col min="7689" max="7689" width="38.570312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40.85546875" customWidth="1"/>
    <col min="7941" max="7941" width="15.28515625" customWidth="1"/>
    <col min="7942" max="7942" width="15" customWidth="1"/>
    <col min="7943" max="7943" width="16" customWidth="1"/>
    <col min="7944" max="7944" width="18.7109375" customWidth="1"/>
    <col min="7945" max="7945" width="38.570312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40.85546875" customWidth="1"/>
    <col min="8197" max="8197" width="15.28515625" customWidth="1"/>
    <col min="8198" max="8198" width="15" customWidth="1"/>
    <col min="8199" max="8199" width="16" customWidth="1"/>
    <col min="8200" max="8200" width="18.7109375" customWidth="1"/>
    <col min="8201" max="8201" width="38.570312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40.85546875" customWidth="1"/>
    <col min="8453" max="8453" width="15.28515625" customWidth="1"/>
    <col min="8454" max="8454" width="15" customWidth="1"/>
    <col min="8455" max="8455" width="16" customWidth="1"/>
    <col min="8456" max="8456" width="18.7109375" customWidth="1"/>
    <col min="8457" max="8457" width="38.570312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40.85546875" customWidth="1"/>
    <col min="8709" max="8709" width="15.28515625" customWidth="1"/>
    <col min="8710" max="8710" width="15" customWidth="1"/>
    <col min="8711" max="8711" width="16" customWidth="1"/>
    <col min="8712" max="8712" width="18.7109375" customWidth="1"/>
    <col min="8713" max="8713" width="38.570312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40.85546875" customWidth="1"/>
    <col min="8965" max="8965" width="15.28515625" customWidth="1"/>
    <col min="8966" max="8966" width="15" customWidth="1"/>
    <col min="8967" max="8967" width="16" customWidth="1"/>
    <col min="8968" max="8968" width="18.7109375" customWidth="1"/>
    <col min="8969" max="8969" width="38.570312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40.85546875" customWidth="1"/>
    <col min="9221" max="9221" width="15.28515625" customWidth="1"/>
    <col min="9222" max="9222" width="15" customWidth="1"/>
    <col min="9223" max="9223" width="16" customWidth="1"/>
    <col min="9224" max="9224" width="18.7109375" customWidth="1"/>
    <col min="9225" max="9225" width="38.570312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40.85546875" customWidth="1"/>
    <col min="9477" max="9477" width="15.28515625" customWidth="1"/>
    <col min="9478" max="9478" width="15" customWidth="1"/>
    <col min="9479" max="9479" width="16" customWidth="1"/>
    <col min="9480" max="9480" width="18.7109375" customWidth="1"/>
    <col min="9481" max="9481" width="38.570312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40.85546875" customWidth="1"/>
    <col min="9733" max="9733" width="15.28515625" customWidth="1"/>
    <col min="9734" max="9734" width="15" customWidth="1"/>
    <col min="9735" max="9735" width="16" customWidth="1"/>
    <col min="9736" max="9736" width="18.7109375" customWidth="1"/>
    <col min="9737" max="9737" width="38.570312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40.85546875" customWidth="1"/>
    <col min="9989" max="9989" width="15.28515625" customWidth="1"/>
    <col min="9990" max="9990" width="15" customWidth="1"/>
    <col min="9991" max="9991" width="16" customWidth="1"/>
    <col min="9992" max="9992" width="18.7109375" customWidth="1"/>
    <col min="9993" max="9993" width="38.570312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40.85546875" customWidth="1"/>
    <col min="10245" max="10245" width="15.28515625" customWidth="1"/>
    <col min="10246" max="10246" width="15" customWidth="1"/>
    <col min="10247" max="10247" width="16" customWidth="1"/>
    <col min="10248" max="10248" width="18.7109375" customWidth="1"/>
    <col min="10249" max="10249" width="38.570312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40.85546875" customWidth="1"/>
    <col min="10501" max="10501" width="15.28515625" customWidth="1"/>
    <col min="10502" max="10502" width="15" customWidth="1"/>
    <col min="10503" max="10503" width="16" customWidth="1"/>
    <col min="10504" max="10504" width="18.7109375" customWidth="1"/>
    <col min="10505" max="10505" width="38.570312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40.85546875" customWidth="1"/>
    <col min="10757" max="10757" width="15.28515625" customWidth="1"/>
    <col min="10758" max="10758" width="15" customWidth="1"/>
    <col min="10759" max="10759" width="16" customWidth="1"/>
    <col min="10760" max="10760" width="18.7109375" customWidth="1"/>
    <col min="10761" max="10761" width="38.570312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40.85546875" customWidth="1"/>
    <col min="11013" max="11013" width="15.28515625" customWidth="1"/>
    <col min="11014" max="11014" width="15" customWidth="1"/>
    <col min="11015" max="11015" width="16" customWidth="1"/>
    <col min="11016" max="11016" width="18.7109375" customWidth="1"/>
    <col min="11017" max="11017" width="38.570312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40.85546875" customWidth="1"/>
    <col min="11269" max="11269" width="15.28515625" customWidth="1"/>
    <col min="11270" max="11270" width="15" customWidth="1"/>
    <col min="11271" max="11271" width="16" customWidth="1"/>
    <col min="11272" max="11272" width="18.7109375" customWidth="1"/>
    <col min="11273" max="11273" width="38.570312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40.85546875" customWidth="1"/>
    <col min="11525" max="11525" width="15.28515625" customWidth="1"/>
    <col min="11526" max="11526" width="15" customWidth="1"/>
    <col min="11527" max="11527" width="16" customWidth="1"/>
    <col min="11528" max="11528" width="18.7109375" customWidth="1"/>
    <col min="11529" max="11529" width="38.570312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40.85546875" customWidth="1"/>
    <col min="11781" max="11781" width="15.28515625" customWidth="1"/>
    <col min="11782" max="11782" width="15" customWidth="1"/>
    <col min="11783" max="11783" width="16" customWidth="1"/>
    <col min="11784" max="11784" width="18.7109375" customWidth="1"/>
    <col min="11785" max="11785" width="38.570312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40.85546875" customWidth="1"/>
    <col min="12037" max="12037" width="15.28515625" customWidth="1"/>
    <col min="12038" max="12038" width="15" customWidth="1"/>
    <col min="12039" max="12039" width="16" customWidth="1"/>
    <col min="12040" max="12040" width="18.7109375" customWidth="1"/>
    <col min="12041" max="12041" width="38.570312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40.85546875" customWidth="1"/>
    <col min="12293" max="12293" width="15.28515625" customWidth="1"/>
    <col min="12294" max="12294" width="15" customWidth="1"/>
    <col min="12295" max="12295" width="16" customWidth="1"/>
    <col min="12296" max="12296" width="18.7109375" customWidth="1"/>
    <col min="12297" max="12297" width="38.570312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40.85546875" customWidth="1"/>
    <col min="12549" max="12549" width="15.28515625" customWidth="1"/>
    <col min="12550" max="12550" width="15" customWidth="1"/>
    <col min="12551" max="12551" width="16" customWidth="1"/>
    <col min="12552" max="12552" width="18.7109375" customWidth="1"/>
    <col min="12553" max="12553" width="38.570312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40.85546875" customWidth="1"/>
    <col min="12805" max="12805" width="15.28515625" customWidth="1"/>
    <col min="12806" max="12806" width="15" customWidth="1"/>
    <col min="12807" max="12807" width="16" customWidth="1"/>
    <col min="12808" max="12808" width="18.7109375" customWidth="1"/>
    <col min="12809" max="12809" width="38.570312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40.85546875" customWidth="1"/>
    <col min="13061" max="13061" width="15.28515625" customWidth="1"/>
    <col min="13062" max="13062" width="15" customWidth="1"/>
    <col min="13063" max="13063" width="16" customWidth="1"/>
    <col min="13064" max="13064" width="18.7109375" customWidth="1"/>
    <col min="13065" max="13065" width="38.570312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40.85546875" customWidth="1"/>
    <col min="13317" max="13317" width="15.28515625" customWidth="1"/>
    <col min="13318" max="13318" width="15" customWidth="1"/>
    <col min="13319" max="13319" width="16" customWidth="1"/>
    <col min="13320" max="13320" width="18.7109375" customWidth="1"/>
    <col min="13321" max="13321" width="38.570312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40.85546875" customWidth="1"/>
    <col min="13573" max="13573" width="15.28515625" customWidth="1"/>
    <col min="13574" max="13574" width="15" customWidth="1"/>
    <col min="13575" max="13575" width="16" customWidth="1"/>
    <col min="13576" max="13576" width="18.7109375" customWidth="1"/>
    <col min="13577" max="13577" width="38.570312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40.85546875" customWidth="1"/>
    <col min="13829" max="13829" width="15.28515625" customWidth="1"/>
    <col min="13830" max="13830" width="15" customWidth="1"/>
    <col min="13831" max="13831" width="16" customWidth="1"/>
    <col min="13832" max="13832" width="18.7109375" customWidth="1"/>
    <col min="13833" max="13833" width="38.570312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40.85546875" customWidth="1"/>
    <col min="14085" max="14085" width="15.28515625" customWidth="1"/>
    <col min="14086" max="14086" width="15" customWidth="1"/>
    <col min="14087" max="14087" width="16" customWidth="1"/>
    <col min="14088" max="14088" width="18.7109375" customWidth="1"/>
    <col min="14089" max="14089" width="38.570312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40.85546875" customWidth="1"/>
    <col min="14341" max="14341" width="15.28515625" customWidth="1"/>
    <col min="14342" max="14342" width="15" customWidth="1"/>
    <col min="14343" max="14343" width="16" customWidth="1"/>
    <col min="14344" max="14344" width="18.7109375" customWidth="1"/>
    <col min="14345" max="14345" width="38.570312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40.85546875" customWidth="1"/>
    <col min="14597" max="14597" width="15.28515625" customWidth="1"/>
    <col min="14598" max="14598" width="15" customWidth="1"/>
    <col min="14599" max="14599" width="16" customWidth="1"/>
    <col min="14600" max="14600" width="18.7109375" customWidth="1"/>
    <col min="14601" max="14601" width="38.570312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40.85546875" customWidth="1"/>
    <col min="14853" max="14853" width="15.28515625" customWidth="1"/>
    <col min="14854" max="14854" width="15" customWidth="1"/>
    <col min="14855" max="14855" width="16" customWidth="1"/>
    <col min="14856" max="14856" width="18.7109375" customWidth="1"/>
    <col min="14857" max="14857" width="38.570312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40.85546875" customWidth="1"/>
    <col min="15109" max="15109" width="15.28515625" customWidth="1"/>
    <col min="15110" max="15110" width="15" customWidth="1"/>
    <col min="15111" max="15111" width="16" customWidth="1"/>
    <col min="15112" max="15112" width="18.7109375" customWidth="1"/>
    <col min="15113" max="15113" width="38.570312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40.85546875" customWidth="1"/>
    <col min="15365" max="15365" width="15.28515625" customWidth="1"/>
    <col min="15366" max="15366" width="15" customWidth="1"/>
    <col min="15367" max="15367" width="16" customWidth="1"/>
    <col min="15368" max="15368" width="18.7109375" customWidth="1"/>
    <col min="15369" max="15369" width="38.570312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40.85546875" customWidth="1"/>
    <col min="15621" max="15621" width="15.28515625" customWidth="1"/>
    <col min="15622" max="15622" width="15" customWidth="1"/>
    <col min="15623" max="15623" width="16" customWidth="1"/>
    <col min="15624" max="15624" width="18.7109375" customWidth="1"/>
    <col min="15625" max="15625" width="38.570312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40.85546875" customWidth="1"/>
    <col min="15877" max="15877" width="15.28515625" customWidth="1"/>
    <col min="15878" max="15878" width="15" customWidth="1"/>
    <col min="15879" max="15879" width="16" customWidth="1"/>
    <col min="15880" max="15880" width="18.7109375" customWidth="1"/>
    <col min="15881" max="15881" width="38.570312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40.85546875" customWidth="1"/>
    <col min="16133" max="16133" width="15.28515625" customWidth="1"/>
    <col min="16134" max="16134" width="15" customWidth="1"/>
    <col min="16135" max="16135" width="16" customWidth="1"/>
    <col min="16136" max="16136" width="18.7109375" customWidth="1"/>
    <col min="16137" max="16137" width="38.570312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147"/>
      <c r="E2" s="149"/>
      <c r="F2" s="149"/>
      <c r="G2" s="149"/>
      <c r="H2" s="149"/>
      <c r="I2" s="149"/>
      <c r="J2" s="149"/>
      <c r="K2" s="150"/>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148"/>
      <c r="E3" s="151"/>
      <c r="F3" s="151"/>
      <c r="G3" s="151"/>
      <c r="H3" s="151"/>
      <c r="I3" s="151"/>
      <c r="J3" s="151"/>
      <c r="K3" s="152"/>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148"/>
      <c r="E4" s="153"/>
      <c r="F4" s="153"/>
      <c r="G4" s="153"/>
      <c r="H4" s="153"/>
      <c r="I4" s="154"/>
      <c r="J4" s="154"/>
      <c r="K4" s="155"/>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148"/>
      <c r="E5" s="153"/>
      <c r="F5" s="153"/>
      <c r="G5" s="153"/>
      <c r="H5" s="153"/>
      <c r="I5" s="153"/>
      <c r="J5" s="153"/>
      <c r="K5" s="156"/>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166" t="s">
        <v>19</v>
      </c>
      <c r="D7" s="167"/>
      <c r="E7" s="168" t="s">
        <v>20</v>
      </c>
      <c r="F7" s="169"/>
      <c r="G7" s="19" t="s">
        <v>21</v>
      </c>
      <c r="H7" s="20">
        <v>3</v>
      </c>
      <c r="I7" s="19" t="s">
        <v>22</v>
      </c>
      <c r="J7" s="170">
        <v>41337</v>
      </c>
      <c r="K7" s="17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172" t="s">
        <v>29</v>
      </c>
      <c r="C9" s="173"/>
      <c r="D9" s="173"/>
      <c r="E9" s="173"/>
      <c r="F9" s="173"/>
      <c r="G9" s="173"/>
      <c r="H9" s="173"/>
      <c r="I9" s="173"/>
      <c r="J9" s="173"/>
      <c r="K9" s="173"/>
      <c r="L9" s="17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175"/>
      <c r="C10" s="176" t="s">
        <v>33</v>
      </c>
      <c r="D10" s="176"/>
      <c r="E10" s="161" t="s">
        <v>34</v>
      </c>
      <c r="F10" s="161"/>
      <c r="G10" s="161"/>
      <c r="H10" s="161"/>
      <c r="I10" s="161"/>
      <c r="J10" s="21" t="s">
        <v>35</v>
      </c>
      <c r="K10" s="177" t="s">
        <v>36</v>
      </c>
      <c r="L10" s="17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175"/>
      <c r="C11" s="178" t="s">
        <v>39</v>
      </c>
      <c r="D11" s="178"/>
      <c r="E11" s="179">
        <v>40716</v>
      </c>
      <c r="F11" s="180"/>
      <c r="G11" s="180"/>
      <c r="H11" s="180"/>
      <c r="I11" s="180"/>
      <c r="J11" s="180"/>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175"/>
      <c r="C12" s="157" t="s">
        <v>43</v>
      </c>
      <c r="D12" s="157"/>
      <c r="E12" s="157"/>
      <c r="F12" s="158" t="s">
        <v>41</v>
      </c>
      <c r="G12" s="159"/>
      <c r="H12" s="159"/>
      <c r="I12" s="159"/>
      <c r="J12" s="159"/>
      <c r="K12" s="159"/>
      <c r="L12" s="159"/>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175"/>
      <c r="C13" s="157" t="s">
        <v>46</v>
      </c>
      <c r="D13" s="157"/>
      <c r="E13" s="160"/>
      <c r="F13" s="160"/>
      <c r="G13" s="160"/>
      <c r="H13" s="160"/>
      <c r="I13" s="21" t="s">
        <v>47</v>
      </c>
      <c r="J13" s="161" t="s">
        <v>6</v>
      </c>
      <c r="K13" s="159"/>
      <c r="L13" s="159"/>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175"/>
      <c r="C14" s="162" t="s">
        <v>49</v>
      </c>
      <c r="D14" s="157"/>
      <c r="E14" s="163" t="s">
        <v>50</v>
      </c>
      <c r="F14" s="164"/>
      <c r="G14" s="164"/>
      <c r="H14" s="164"/>
      <c r="I14" s="164"/>
      <c r="J14" s="164"/>
      <c r="K14" s="164"/>
      <c r="L14" s="16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183"/>
      <c r="C15" s="183"/>
      <c r="D15" s="183"/>
      <c r="E15" s="183"/>
      <c r="F15" s="183"/>
      <c r="G15" s="183"/>
      <c r="H15" s="183"/>
      <c r="I15" s="183"/>
      <c r="J15" s="183"/>
      <c r="K15" s="183"/>
      <c r="L15" s="183"/>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184" t="s">
        <v>53</v>
      </c>
      <c r="C16" s="185"/>
      <c r="D16" s="185"/>
      <c r="E16" s="185"/>
      <c r="F16" s="185"/>
      <c r="G16" s="185"/>
      <c r="H16" s="185"/>
      <c r="I16" s="185"/>
      <c r="J16" s="185"/>
      <c r="K16" s="185"/>
      <c r="L16" s="186"/>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178" t="s">
        <v>55</v>
      </c>
      <c r="D17" s="178"/>
      <c r="E17" s="181" t="s">
        <v>56</v>
      </c>
      <c r="F17" s="181"/>
      <c r="G17" s="181"/>
      <c r="H17" s="181"/>
      <c r="I17" s="181"/>
      <c r="J17" s="181"/>
      <c r="K17" s="181"/>
      <c r="L17" s="181"/>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178" t="s">
        <v>57</v>
      </c>
      <c r="D18" s="178"/>
      <c r="E18" s="181"/>
      <c r="F18" s="181"/>
      <c r="G18" s="181"/>
      <c r="H18" s="181"/>
      <c r="I18" s="181"/>
      <c r="J18" s="181"/>
      <c r="K18" s="181"/>
      <c r="L18" s="181"/>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178" t="s">
        <v>58</v>
      </c>
      <c r="D19" s="178"/>
      <c r="E19" s="181" t="s">
        <v>59</v>
      </c>
      <c r="F19" s="181"/>
      <c r="G19" s="181"/>
      <c r="H19" s="181"/>
      <c r="I19" s="181"/>
      <c r="J19" s="181"/>
      <c r="K19" s="181"/>
      <c r="L19" s="181"/>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157" t="s">
        <v>60</v>
      </c>
      <c r="D20" s="157"/>
      <c r="E20" s="182" t="s">
        <v>61</v>
      </c>
      <c r="F20" s="182"/>
      <c r="G20" s="182"/>
      <c r="H20" s="182"/>
      <c r="I20" s="182"/>
      <c r="J20" s="182"/>
      <c r="K20" s="182"/>
      <c r="L20" s="182"/>
      <c r="M20" s="34"/>
      <c r="O20" s="31"/>
      <c r="P20" s="32"/>
      <c r="Q20" s="28"/>
      <c r="R20" s="2"/>
      <c r="S20" s="28"/>
      <c r="T20" s="28"/>
      <c r="U20" s="8"/>
      <c r="V20" s="8"/>
      <c r="W20" s="8"/>
      <c r="X20" s="9"/>
      <c r="Y20" s="10"/>
      <c r="Z20" s="10"/>
      <c r="AA20" s="10"/>
      <c r="AB20" s="10"/>
      <c r="AC20" s="10"/>
      <c r="AD20" s="10"/>
      <c r="AE20" s="10"/>
      <c r="AF20" s="10"/>
    </row>
    <row r="21" spans="2:32" ht="8.25" customHeight="1" x14ac:dyDescent="0.25">
      <c r="B21" s="183"/>
      <c r="C21" s="183"/>
      <c r="D21" s="183"/>
      <c r="E21" s="183"/>
      <c r="F21" s="183"/>
      <c r="G21" s="183"/>
      <c r="H21" s="183"/>
      <c r="I21" s="183"/>
      <c r="J21" s="183"/>
      <c r="K21" s="183"/>
      <c r="L21" s="183"/>
      <c r="M21" s="22"/>
      <c r="O21" s="6"/>
      <c r="P21" s="32"/>
      <c r="Q21" s="8"/>
      <c r="R21" s="7"/>
      <c r="S21" s="8"/>
      <c r="T21" s="8"/>
      <c r="U21" s="8"/>
      <c r="V21" s="8"/>
      <c r="W21" s="8"/>
      <c r="X21" s="9"/>
      <c r="Y21" s="10"/>
      <c r="Z21" s="10"/>
      <c r="AA21" s="10"/>
      <c r="AB21" s="10"/>
      <c r="AC21" s="10"/>
      <c r="AD21" s="10"/>
      <c r="AE21" s="10"/>
      <c r="AF21" s="10"/>
    </row>
    <row r="22" spans="2:32" ht="15.75" customHeight="1" x14ac:dyDescent="0.25">
      <c r="B22" s="184" t="s">
        <v>62</v>
      </c>
      <c r="C22" s="185"/>
      <c r="D22" s="185"/>
      <c r="E22" s="185"/>
      <c r="F22" s="185"/>
      <c r="G22" s="185"/>
      <c r="H22" s="185"/>
      <c r="I22" s="185"/>
      <c r="J22" s="185"/>
      <c r="K22" s="185"/>
      <c r="L22" s="186"/>
      <c r="M22" s="22"/>
      <c r="O22" s="6"/>
      <c r="P22" s="32"/>
      <c r="Q22" s="8"/>
      <c r="R22" s="7"/>
      <c r="S22" s="8"/>
      <c r="T22" s="8"/>
      <c r="U22" s="8"/>
      <c r="V22" s="8"/>
      <c r="W22" s="8"/>
      <c r="X22" s="9"/>
      <c r="Y22" s="10"/>
      <c r="Z22" s="10"/>
      <c r="AA22" s="10"/>
      <c r="AB22" s="10"/>
      <c r="AC22" s="10"/>
      <c r="AD22" s="10"/>
      <c r="AE22" s="10"/>
      <c r="AF22" s="10"/>
    </row>
    <row r="23" spans="2:32" x14ac:dyDescent="0.25">
      <c r="B23" s="11"/>
      <c r="C23" s="157" t="s">
        <v>63</v>
      </c>
      <c r="D23" s="157"/>
      <c r="E23" s="182" t="s">
        <v>64</v>
      </c>
      <c r="F23" s="182"/>
      <c r="G23" s="182"/>
      <c r="H23" s="182"/>
      <c r="I23" s="182"/>
      <c r="J23" s="182"/>
      <c r="K23" s="182"/>
      <c r="L23" s="182"/>
      <c r="M23" s="35"/>
      <c r="N23" s="36"/>
      <c r="O23" s="36"/>
      <c r="P23" s="36"/>
      <c r="Q23" s="36"/>
      <c r="R23" s="37"/>
      <c r="S23" s="38"/>
      <c r="T23" s="28"/>
      <c r="U23" s="28"/>
      <c r="V23" s="28"/>
      <c r="W23" s="28"/>
    </row>
    <row r="24" spans="2:32" x14ac:dyDescent="0.25">
      <c r="B24" s="11"/>
      <c r="C24" s="157"/>
      <c r="D24" s="157"/>
      <c r="E24" s="182"/>
      <c r="F24" s="182"/>
      <c r="G24" s="182"/>
      <c r="H24" s="182"/>
      <c r="I24" s="182"/>
      <c r="J24" s="182"/>
      <c r="K24" s="182"/>
      <c r="L24" s="182"/>
      <c r="M24" s="22"/>
      <c r="N24" s="36"/>
      <c r="O24" s="36"/>
      <c r="P24" s="36"/>
      <c r="Q24" s="36"/>
      <c r="R24" s="37"/>
      <c r="S24" s="38"/>
      <c r="T24" s="28"/>
      <c r="U24" s="28"/>
      <c r="V24" s="28"/>
      <c r="W24" s="28"/>
    </row>
    <row r="25" spans="2:32" ht="7.5" customHeight="1" x14ac:dyDescent="0.25">
      <c r="B25" s="11"/>
      <c r="C25" s="157"/>
      <c r="D25" s="157"/>
      <c r="E25" s="182"/>
      <c r="F25" s="182"/>
      <c r="G25" s="182"/>
      <c r="H25" s="182"/>
      <c r="I25" s="182"/>
      <c r="J25" s="182"/>
      <c r="K25" s="182"/>
      <c r="L25" s="182"/>
      <c r="M25" s="30"/>
      <c r="N25" s="36"/>
      <c r="O25" s="36"/>
      <c r="P25" s="36"/>
      <c r="Q25" s="36"/>
      <c r="R25" s="37"/>
      <c r="S25" s="38"/>
      <c r="T25" s="28"/>
      <c r="U25" s="28"/>
      <c r="V25" s="28"/>
      <c r="W25" s="28"/>
    </row>
    <row r="26" spans="2:32" ht="12" customHeight="1" x14ac:dyDescent="0.25">
      <c r="B26" s="11"/>
      <c r="C26" s="199" t="s">
        <v>65</v>
      </c>
      <c r="D26" s="200"/>
      <c r="E26" s="205" t="s">
        <v>66</v>
      </c>
      <c r="F26" s="205"/>
      <c r="G26" s="205"/>
      <c r="H26" s="205"/>
      <c r="I26" s="205"/>
      <c r="J26" s="205"/>
      <c r="K26" s="205"/>
      <c r="L26" s="205"/>
      <c r="M26" s="30"/>
      <c r="N26" s="36"/>
      <c r="O26" s="39" t="s">
        <v>67</v>
      </c>
      <c r="P26" s="36"/>
      <c r="Q26" s="36"/>
      <c r="R26" s="37"/>
      <c r="S26" s="38"/>
      <c r="T26" s="28"/>
      <c r="U26" s="28"/>
      <c r="V26" s="28"/>
      <c r="W26" s="28"/>
    </row>
    <row r="27" spans="2:32" ht="12.75" customHeight="1" x14ac:dyDescent="0.25">
      <c r="B27" s="11"/>
      <c r="C27" s="201"/>
      <c r="D27" s="202"/>
      <c r="E27" s="205"/>
      <c r="F27" s="205"/>
      <c r="G27" s="205"/>
      <c r="H27" s="205"/>
      <c r="I27" s="205"/>
      <c r="J27" s="205"/>
      <c r="K27" s="205"/>
      <c r="L27" s="205"/>
      <c r="M27" s="30"/>
      <c r="N27" s="36"/>
      <c r="O27" s="39" t="s">
        <v>68</v>
      </c>
      <c r="P27" s="36"/>
      <c r="Q27" s="36"/>
      <c r="R27" s="37"/>
      <c r="S27" s="38"/>
      <c r="T27" s="28"/>
      <c r="U27" s="28"/>
      <c r="V27" s="28"/>
      <c r="W27" s="28"/>
    </row>
    <row r="28" spans="2:32" ht="12.75" customHeight="1" x14ac:dyDescent="0.25">
      <c r="B28" s="11"/>
      <c r="C28" s="203"/>
      <c r="D28" s="204"/>
      <c r="E28" s="205"/>
      <c r="F28" s="205"/>
      <c r="G28" s="205"/>
      <c r="H28" s="205"/>
      <c r="I28" s="205"/>
      <c r="J28" s="205"/>
      <c r="K28" s="205"/>
      <c r="L28" s="205"/>
      <c r="M28" s="13"/>
      <c r="N28" s="40" t="s">
        <v>69</v>
      </c>
      <c r="O28" s="40" t="s">
        <v>66</v>
      </c>
      <c r="P28" s="38"/>
      <c r="Q28" s="38"/>
      <c r="R28" s="13"/>
      <c r="S28" s="38"/>
      <c r="T28" s="28"/>
      <c r="U28" s="28"/>
      <c r="V28" s="28"/>
      <c r="W28" s="28"/>
    </row>
    <row r="29" spans="2:32" ht="21.75" customHeight="1" x14ac:dyDescent="0.25">
      <c r="B29" s="16"/>
      <c r="C29" s="176" t="s">
        <v>70</v>
      </c>
      <c r="D29" s="176"/>
      <c r="E29" s="206" t="s">
        <v>71</v>
      </c>
      <c r="F29" s="206"/>
      <c r="G29" s="206"/>
      <c r="H29" s="206"/>
      <c r="I29" s="206"/>
      <c r="J29" s="206"/>
      <c r="K29" s="206"/>
      <c r="L29" s="206"/>
      <c r="M29" s="13"/>
      <c r="N29" s="40" t="s">
        <v>71</v>
      </c>
      <c r="O29" s="38"/>
      <c r="P29" s="38"/>
      <c r="Q29" s="38"/>
      <c r="R29" s="13"/>
      <c r="S29" s="38"/>
      <c r="T29" s="28"/>
      <c r="U29" s="28"/>
      <c r="V29" s="28"/>
      <c r="W29" s="28"/>
    </row>
    <row r="30" spans="2:32" ht="9.75" customHeight="1" x14ac:dyDescent="0.25">
      <c r="B30" s="183"/>
      <c r="C30" s="183"/>
      <c r="D30" s="183"/>
      <c r="E30" s="183"/>
      <c r="F30" s="183"/>
      <c r="G30" s="183"/>
      <c r="H30" s="183"/>
      <c r="I30" s="183"/>
      <c r="J30" s="183"/>
      <c r="K30" s="183"/>
      <c r="L30" s="183"/>
      <c r="M30" s="22"/>
      <c r="N30" s="41"/>
      <c r="O30" s="41"/>
      <c r="P30" s="41"/>
      <c r="Q30" s="41"/>
      <c r="R30" s="22"/>
      <c r="S30" s="38"/>
      <c r="T30" s="28"/>
      <c r="U30" s="28"/>
      <c r="V30" s="28"/>
      <c r="W30" s="28"/>
    </row>
    <row r="31" spans="2:32" ht="17.25" customHeight="1" x14ac:dyDescent="0.25">
      <c r="B31" s="184" t="s">
        <v>72</v>
      </c>
      <c r="C31" s="185"/>
      <c r="D31" s="185"/>
      <c r="E31" s="185"/>
      <c r="F31" s="185"/>
      <c r="G31" s="187"/>
      <c r="H31" s="187"/>
      <c r="I31" s="187"/>
      <c r="J31" s="187"/>
      <c r="K31" s="187"/>
      <c r="L31" s="188"/>
      <c r="M31" s="22"/>
      <c r="N31" s="41"/>
      <c r="O31" s="41"/>
      <c r="P31" s="41"/>
      <c r="Q31" s="41"/>
      <c r="R31" s="22"/>
      <c r="S31" s="38"/>
      <c r="T31" s="28"/>
      <c r="U31" s="28"/>
      <c r="V31" s="28"/>
      <c r="W31" s="28"/>
    </row>
    <row r="32" spans="2:32" ht="24" customHeight="1" x14ac:dyDescent="0.25">
      <c r="B32" s="11"/>
      <c r="C32" s="178" t="s">
        <v>73</v>
      </c>
      <c r="D32" s="178"/>
      <c r="E32" s="189" t="s">
        <v>74</v>
      </c>
      <c r="F32" s="190"/>
      <c r="G32" s="191" t="s">
        <v>75</v>
      </c>
      <c r="H32" s="192"/>
      <c r="I32" s="192"/>
      <c r="J32" s="192"/>
      <c r="K32" s="192"/>
      <c r="L32" s="193"/>
      <c r="M32" s="22"/>
      <c r="N32" s="42" t="s">
        <v>76</v>
      </c>
      <c r="O32" s="43"/>
      <c r="P32" s="28"/>
      <c r="Q32" s="43"/>
      <c r="R32" s="44"/>
      <c r="S32" s="38"/>
      <c r="T32" s="28"/>
      <c r="U32" s="28"/>
      <c r="V32" s="28"/>
      <c r="W32" s="28"/>
    </row>
    <row r="33" spans="2:23" ht="23.25" customHeight="1" x14ac:dyDescent="0.25">
      <c r="B33" s="11"/>
      <c r="C33" s="178"/>
      <c r="D33" s="178"/>
      <c r="E33" s="194" t="s">
        <v>77</v>
      </c>
      <c r="F33" s="195"/>
      <c r="G33" s="196" t="s">
        <v>78</v>
      </c>
      <c r="H33" s="197"/>
      <c r="I33" s="197"/>
      <c r="J33" s="197"/>
      <c r="K33" s="197"/>
      <c r="L33" s="198"/>
      <c r="M33" s="35"/>
      <c r="N33" s="45" t="s">
        <v>79</v>
      </c>
      <c r="O33" s="46"/>
      <c r="P33" s="28"/>
      <c r="Q33" s="46"/>
      <c r="R33" s="44"/>
      <c r="S33" s="38"/>
      <c r="T33" s="28"/>
      <c r="U33" s="28"/>
      <c r="V33" s="28"/>
      <c r="W33" s="28"/>
    </row>
    <row r="34" spans="2:23" ht="36" customHeight="1" x14ac:dyDescent="0.25">
      <c r="B34" s="11"/>
      <c r="C34" s="157" t="s">
        <v>80</v>
      </c>
      <c r="D34" s="157"/>
      <c r="E34" s="160" t="s">
        <v>81</v>
      </c>
      <c r="F34" s="160"/>
      <c r="G34" s="160"/>
      <c r="H34" s="157" t="s">
        <v>82</v>
      </c>
      <c r="I34" s="157"/>
      <c r="J34" s="206" t="s">
        <v>76</v>
      </c>
      <c r="K34" s="206"/>
      <c r="L34" s="206"/>
      <c r="M34" s="30"/>
      <c r="N34" s="47" t="s">
        <v>83</v>
      </c>
      <c r="O34" s="48"/>
      <c r="P34" s="42"/>
      <c r="Q34" s="48"/>
      <c r="R34" s="49"/>
      <c r="S34" s="38"/>
      <c r="T34" s="28"/>
      <c r="U34" s="28"/>
      <c r="V34" s="28"/>
      <c r="W34" s="28"/>
    </row>
    <row r="35" spans="2:23" ht="35.25" customHeight="1" x14ac:dyDescent="0.25">
      <c r="B35" s="16"/>
      <c r="C35" s="209" t="s">
        <v>84</v>
      </c>
      <c r="D35" s="210"/>
      <c r="E35" s="160" t="s">
        <v>85</v>
      </c>
      <c r="F35" s="160"/>
      <c r="G35" s="160"/>
      <c r="H35" s="160"/>
      <c r="I35" s="160"/>
      <c r="J35" s="50" t="s">
        <v>86</v>
      </c>
      <c r="K35" s="160" t="s">
        <v>87</v>
      </c>
      <c r="L35" s="160"/>
      <c r="M35" s="30"/>
      <c r="N35" s="47" t="s">
        <v>88</v>
      </c>
      <c r="O35" s="47"/>
      <c r="P35" s="51"/>
      <c r="Q35" s="47"/>
      <c r="R35" s="52"/>
      <c r="S35" s="38"/>
      <c r="T35" s="28"/>
      <c r="U35" s="28"/>
      <c r="V35" s="28"/>
      <c r="W35" s="28"/>
    </row>
    <row r="36" spans="2:23" ht="8.25" customHeight="1" x14ac:dyDescent="0.25">
      <c r="B36" s="183"/>
      <c r="C36" s="183"/>
      <c r="D36" s="183"/>
      <c r="E36" s="183"/>
      <c r="F36" s="183"/>
      <c r="G36" s="183"/>
      <c r="H36" s="183"/>
      <c r="I36" s="183"/>
      <c r="J36" s="183"/>
      <c r="K36" s="183"/>
      <c r="L36" s="183"/>
      <c r="M36" s="13"/>
      <c r="N36" s="47" t="s">
        <v>89</v>
      </c>
      <c r="O36" s="38"/>
      <c r="P36" s="53"/>
      <c r="Q36" s="28"/>
      <c r="R36" s="2"/>
      <c r="S36" s="28"/>
      <c r="T36" s="28"/>
      <c r="U36" s="28"/>
      <c r="V36" s="28"/>
      <c r="W36" s="28"/>
    </row>
    <row r="37" spans="2:23" ht="54.75" hidden="1" customHeight="1" x14ac:dyDescent="0.25">
      <c r="B37" s="11"/>
      <c r="C37" s="54">
        <v>11</v>
      </c>
      <c r="D37" s="55"/>
      <c r="E37" s="56"/>
      <c r="F37" s="207"/>
      <c r="G37" s="207"/>
      <c r="H37" s="57" t="e">
        <f>VLOOKUP(E37,#REF!,2)</f>
        <v>#REF!</v>
      </c>
      <c r="I37" s="208"/>
      <c r="J37" s="208"/>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07"/>
      <c r="G38" s="207"/>
      <c r="H38" s="57" t="e">
        <f>VLOOKUP(E38,#REF!,2)</f>
        <v>#REF!</v>
      </c>
      <c r="I38" s="208"/>
      <c r="J38" s="208"/>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07"/>
      <c r="G39" s="207"/>
      <c r="H39" s="57" t="e">
        <f>VLOOKUP(E39,#REF!,2)</f>
        <v>#REF!</v>
      </c>
      <c r="I39" s="208"/>
      <c r="J39" s="208"/>
      <c r="K39" s="58" t="e">
        <f>#REF!</f>
        <v>#REF!</v>
      </c>
      <c r="L39" s="58" t="e">
        <f>#REF!</f>
        <v>#REF!</v>
      </c>
      <c r="N39" s="61"/>
      <c r="O39" s="61"/>
      <c r="P39" s="61"/>
      <c r="Q39" s="61"/>
      <c r="R39" s="62"/>
      <c r="S39" s="63"/>
      <c r="T39" s="63"/>
      <c r="U39" s="63"/>
    </row>
    <row r="40" spans="2:23" ht="54.75" hidden="1" customHeight="1" x14ac:dyDescent="0.25">
      <c r="B40" s="11"/>
      <c r="C40" s="54">
        <v>14</v>
      </c>
      <c r="D40" s="55"/>
      <c r="E40" s="56"/>
      <c r="F40" s="207"/>
      <c r="G40" s="207"/>
      <c r="H40" s="57" t="e">
        <f>VLOOKUP(E40,#REF!,2)</f>
        <v>#REF!</v>
      </c>
      <c r="I40" s="208"/>
      <c r="J40" s="208"/>
      <c r="K40" s="58" t="e">
        <f>#REF!</f>
        <v>#REF!</v>
      </c>
      <c r="L40" s="58" t="e">
        <f>#REF!</f>
        <v>#REF!</v>
      </c>
      <c r="N40" s="61"/>
      <c r="O40" s="61"/>
      <c r="P40" s="61"/>
      <c r="Q40" s="61"/>
      <c r="R40" s="62"/>
      <c r="S40" s="63"/>
      <c r="T40" s="63"/>
      <c r="U40" s="63"/>
    </row>
    <row r="41" spans="2:23" ht="54.75" hidden="1" customHeight="1" x14ac:dyDescent="0.25">
      <c r="B41" s="11"/>
      <c r="C41" s="54">
        <v>15</v>
      </c>
      <c r="D41" s="55"/>
      <c r="E41" s="56"/>
      <c r="F41" s="207"/>
      <c r="G41" s="207"/>
      <c r="H41" s="57" t="e">
        <f>VLOOKUP(E41,#REF!,2)</f>
        <v>#REF!</v>
      </c>
      <c r="I41" s="208"/>
      <c r="J41" s="208"/>
      <c r="K41" s="58" t="e">
        <f>#REF!</f>
        <v>#REF!</v>
      </c>
      <c r="L41" s="58" t="e">
        <f>#REF!</f>
        <v>#REF!</v>
      </c>
      <c r="N41" s="61"/>
      <c r="O41" s="61"/>
      <c r="P41" s="61"/>
      <c r="Q41" s="61"/>
      <c r="R41" s="62"/>
      <c r="S41" s="63"/>
      <c r="T41" s="63"/>
      <c r="U41" s="63"/>
    </row>
    <row r="42" spans="2:23" ht="54.75" hidden="1" customHeight="1" x14ac:dyDescent="0.25">
      <c r="B42" s="11"/>
      <c r="C42" s="54">
        <v>16</v>
      </c>
      <c r="D42" s="55"/>
      <c r="E42" s="56"/>
      <c r="F42" s="207"/>
      <c r="G42" s="207"/>
      <c r="H42" s="57" t="e">
        <f>VLOOKUP(E42,#REF!,2)</f>
        <v>#REF!</v>
      </c>
      <c r="I42" s="208"/>
      <c r="J42" s="208"/>
      <c r="K42" s="58" t="e">
        <f>#REF!</f>
        <v>#REF!</v>
      </c>
      <c r="L42" s="58" t="e">
        <f>#REF!</f>
        <v>#REF!</v>
      </c>
      <c r="N42" s="61"/>
      <c r="O42" s="61"/>
      <c r="P42" s="61"/>
      <c r="Q42" s="61"/>
      <c r="R42" s="62"/>
      <c r="S42" s="63"/>
      <c r="T42" s="63"/>
      <c r="U42" s="63"/>
    </row>
    <row r="43" spans="2:23" ht="54.75" hidden="1" customHeight="1" x14ac:dyDescent="0.25">
      <c r="B43" s="11"/>
      <c r="C43" s="54">
        <v>17</v>
      </c>
      <c r="D43" s="55"/>
      <c r="E43" s="56"/>
      <c r="F43" s="207"/>
      <c r="G43" s="207"/>
      <c r="H43" s="57" t="e">
        <f>VLOOKUP(E43,#REF!,2)</f>
        <v>#REF!</v>
      </c>
      <c r="I43" s="208"/>
      <c r="J43" s="208"/>
      <c r="K43" s="58" t="e">
        <f>#REF!</f>
        <v>#REF!</v>
      </c>
      <c r="L43" s="58" t="e">
        <f>#REF!</f>
        <v>#REF!</v>
      </c>
      <c r="N43" s="61"/>
      <c r="O43" s="61"/>
      <c r="P43" s="61"/>
      <c r="Q43" s="61"/>
      <c r="R43" s="62"/>
      <c r="S43" s="63"/>
      <c r="T43" s="63"/>
      <c r="U43" s="63"/>
    </row>
    <row r="44" spans="2:23" ht="54.75" hidden="1" customHeight="1" x14ac:dyDescent="0.25">
      <c r="B44" s="11"/>
      <c r="C44" s="54">
        <v>18</v>
      </c>
      <c r="D44" s="55"/>
      <c r="E44" s="56"/>
      <c r="F44" s="207"/>
      <c r="G44" s="207"/>
      <c r="H44" s="57" t="e">
        <f>VLOOKUP(E44,#REF!,2)</f>
        <v>#REF!</v>
      </c>
      <c r="I44" s="208"/>
      <c r="J44" s="208"/>
      <c r="K44" s="58" t="e">
        <f>#REF!</f>
        <v>#REF!</v>
      </c>
      <c r="L44" s="58" t="e">
        <f>#REF!</f>
        <v>#REF!</v>
      </c>
      <c r="N44" s="61"/>
      <c r="O44" s="61"/>
      <c r="P44" s="61"/>
      <c r="Q44" s="61"/>
      <c r="R44" s="62"/>
      <c r="S44" s="63"/>
      <c r="T44" s="63"/>
      <c r="U44" s="63"/>
    </row>
    <row r="45" spans="2:23" ht="54.75" hidden="1" customHeight="1" x14ac:dyDescent="0.25">
      <c r="B45" s="11"/>
      <c r="C45" s="54">
        <v>19</v>
      </c>
      <c r="D45" s="55"/>
      <c r="E45" s="56"/>
      <c r="F45" s="207"/>
      <c r="G45" s="207"/>
      <c r="H45" s="57" t="e">
        <f>VLOOKUP(E45,#REF!,2)</f>
        <v>#REF!</v>
      </c>
      <c r="I45" s="208"/>
      <c r="J45" s="208"/>
      <c r="K45" s="58" t="e">
        <f>#REF!</f>
        <v>#REF!</v>
      </c>
      <c r="L45" s="58" t="e">
        <f>#REF!</f>
        <v>#REF!</v>
      </c>
      <c r="N45" s="61"/>
      <c r="O45" s="61"/>
      <c r="P45" s="61"/>
      <c r="Q45" s="61"/>
      <c r="R45" s="62"/>
      <c r="S45" s="63"/>
      <c r="T45" s="63"/>
      <c r="U45" s="63"/>
    </row>
    <row r="46" spans="2:23" ht="54.75" hidden="1" customHeight="1" x14ac:dyDescent="0.25">
      <c r="B46" s="11"/>
      <c r="C46" s="54">
        <v>20</v>
      </c>
      <c r="D46" s="55"/>
      <c r="E46" s="56"/>
      <c r="F46" s="207"/>
      <c r="G46" s="207"/>
      <c r="H46" s="57" t="e">
        <f>VLOOKUP(E46,#REF!,2)</f>
        <v>#REF!</v>
      </c>
      <c r="I46" s="208"/>
      <c r="J46" s="208"/>
      <c r="K46" s="58" t="e">
        <f>#REF!</f>
        <v>#REF!</v>
      </c>
      <c r="L46" s="58" t="e">
        <f>#REF!</f>
        <v>#REF!</v>
      </c>
      <c r="N46" s="61"/>
      <c r="O46" s="61"/>
      <c r="P46" s="61"/>
      <c r="Q46" s="61"/>
      <c r="R46" s="62"/>
      <c r="S46" s="63"/>
      <c r="T46" s="63"/>
      <c r="U46" s="63"/>
    </row>
    <row r="47" spans="2:23" ht="54.75" hidden="1" customHeight="1" x14ac:dyDescent="0.25">
      <c r="B47" s="11"/>
      <c r="C47" s="54">
        <v>21</v>
      </c>
      <c r="D47" s="55"/>
      <c r="E47" s="56"/>
      <c r="F47" s="207"/>
      <c r="G47" s="207"/>
      <c r="H47" s="57" t="e">
        <f>VLOOKUP(E47,#REF!,2)</f>
        <v>#REF!</v>
      </c>
      <c r="I47" s="208"/>
      <c r="J47" s="208"/>
      <c r="K47" s="58" t="e">
        <f>#REF!</f>
        <v>#REF!</v>
      </c>
      <c r="L47" s="58" t="e">
        <f>#REF!</f>
        <v>#REF!</v>
      </c>
      <c r="N47" s="61"/>
      <c r="O47" s="61"/>
      <c r="P47" s="61"/>
      <c r="Q47" s="61"/>
      <c r="R47" s="62"/>
      <c r="S47" s="63"/>
      <c r="T47" s="63"/>
      <c r="U47" s="63"/>
    </row>
    <row r="48" spans="2:23" ht="54.75" hidden="1" customHeight="1" x14ac:dyDescent="0.25">
      <c r="B48" s="11"/>
      <c r="C48" s="54">
        <v>22</v>
      </c>
      <c r="D48" s="55"/>
      <c r="E48" s="56"/>
      <c r="F48" s="207"/>
      <c r="G48" s="207"/>
      <c r="H48" s="57" t="e">
        <f>VLOOKUP(E48,#REF!,2)</f>
        <v>#REF!</v>
      </c>
      <c r="I48" s="208"/>
      <c r="J48" s="208"/>
      <c r="K48" s="58" t="e">
        <f>#REF!</f>
        <v>#REF!</v>
      </c>
      <c r="L48" s="58" t="e">
        <f>#REF!</f>
        <v>#REF!</v>
      </c>
      <c r="N48" s="61"/>
      <c r="O48" s="61"/>
      <c r="P48" s="61"/>
      <c r="Q48" s="61"/>
      <c r="R48" s="62"/>
      <c r="S48" s="63"/>
      <c r="T48" s="63"/>
      <c r="U48" s="63"/>
    </row>
    <row r="49" spans="1:23" ht="54.75" hidden="1" customHeight="1" x14ac:dyDescent="0.25">
      <c r="B49" s="11"/>
      <c r="C49" s="54">
        <v>23</v>
      </c>
      <c r="D49" s="55"/>
      <c r="E49" s="56"/>
      <c r="F49" s="207"/>
      <c r="G49" s="207"/>
      <c r="H49" s="57" t="e">
        <f>VLOOKUP(E49,#REF!,2)</f>
        <v>#REF!</v>
      </c>
      <c r="I49" s="208"/>
      <c r="J49" s="208"/>
      <c r="K49" s="58" t="e">
        <f>#REF!</f>
        <v>#REF!</v>
      </c>
      <c r="L49" s="58" t="e">
        <f>#REF!</f>
        <v>#REF!</v>
      </c>
      <c r="N49" s="61"/>
      <c r="O49" s="61"/>
      <c r="P49" s="61"/>
      <c r="Q49" s="61"/>
      <c r="R49" s="62"/>
    </row>
    <row r="50" spans="1:23" ht="54.75" hidden="1" customHeight="1" x14ac:dyDescent="0.25">
      <c r="B50" s="11"/>
      <c r="C50" s="54">
        <v>24</v>
      </c>
      <c r="D50" s="55"/>
      <c r="E50" s="56"/>
      <c r="F50" s="207"/>
      <c r="G50" s="207"/>
      <c r="H50" s="57" t="e">
        <f>VLOOKUP(E50,#REF!,2)</f>
        <v>#REF!</v>
      </c>
      <c r="I50" s="208"/>
      <c r="J50" s="208"/>
      <c r="K50" s="58" t="e">
        <f>#REF!</f>
        <v>#REF!</v>
      </c>
      <c r="L50" s="58" t="e">
        <f>#REF!</f>
        <v>#REF!</v>
      </c>
      <c r="N50" s="61"/>
      <c r="O50" s="61"/>
      <c r="P50" s="61"/>
      <c r="Q50" s="61"/>
      <c r="R50" s="62"/>
    </row>
    <row r="51" spans="1:23" ht="54.75" hidden="1" customHeight="1" x14ac:dyDescent="0.25">
      <c r="B51" s="11"/>
      <c r="C51" s="54">
        <v>25</v>
      </c>
      <c r="D51" s="55"/>
      <c r="E51" s="56"/>
      <c r="F51" s="207"/>
      <c r="G51" s="207"/>
      <c r="H51" s="57" t="e">
        <f>VLOOKUP(E51,#REF!,2)</f>
        <v>#REF!</v>
      </c>
      <c r="I51" s="208"/>
      <c r="J51" s="208"/>
      <c r="K51" s="58" t="e">
        <f>#REF!</f>
        <v>#REF!</v>
      </c>
      <c r="L51" s="58" t="e">
        <f>#REF!</f>
        <v>#REF!</v>
      </c>
      <c r="N51" s="61"/>
      <c r="O51" s="61"/>
      <c r="P51" s="61"/>
      <c r="Q51" s="61"/>
      <c r="R51" s="62"/>
    </row>
    <row r="52" spans="1:23" x14ac:dyDescent="0.25">
      <c r="A52" s="64"/>
      <c r="B52" s="211" t="s">
        <v>90</v>
      </c>
      <c r="C52" s="211"/>
      <c r="D52" s="211"/>
      <c r="E52" s="211"/>
      <c r="F52" s="211"/>
      <c r="G52" s="211"/>
      <c r="H52" s="211"/>
      <c r="I52" s="211"/>
      <c r="J52" s="211"/>
      <c r="K52" s="211"/>
      <c r="L52" s="212"/>
    </row>
    <row r="53" spans="1:23" ht="156.75" customHeight="1" x14ac:dyDescent="0.25">
      <c r="B53" s="1"/>
      <c r="C53" s="1"/>
      <c r="D53" s="1"/>
      <c r="E53" s="1"/>
      <c r="F53" s="1"/>
      <c r="G53" s="1"/>
      <c r="H53" s="1"/>
      <c r="I53" s="1"/>
      <c r="J53" s="1"/>
      <c r="K53" s="1"/>
      <c r="L53" s="18"/>
    </row>
    <row r="54" spans="1:23" ht="45" x14ac:dyDescent="0.25">
      <c r="A54" s="65" t="s">
        <v>91</v>
      </c>
      <c r="B54" s="66" t="s">
        <v>92</v>
      </c>
      <c r="C54" s="66" t="s">
        <v>93</v>
      </c>
      <c r="D54" s="66" t="s">
        <v>94</v>
      </c>
      <c r="E54" s="66" t="s">
        <v>95</v>
      </c>
      <c r="F54" s="66" t="s">
        <v>96</v>
      </c>
      <c r="G54" s="66" t="s">
        <v>97</v>
      </c>
      <c r="H54" s="213" t="s">
        <v>98</v>
      </c>
      <c r="I54" s="213"/>
      <c r="J54" s="213" t="s">
        <v>99</v>
      </c>
      <c r="K54" s="213"/>
      <c r="L54" s="213"/>
    </row>
    <row r="55" spans="1:23" ht="234" customHeight="1" x14ac:dyDescent="0.25">
      <c r="A55" s="67">
        <v>1</v>
      </c>
      <c r="B55" s="68">
        <v>40785</v>
      </c>
      <c r="C55" s="69">
        <v>0.83</v>
      </c>
      <c r="D55" s="70"/>
      <c r="E55" s="71">
        <f>((39+13)/59)+((35+16)/58)+((41+9)/59)</f>
        <v>2.60812390414962</v>
      </c>
      <c r="F55" s="72">
        <v>3</v>
      </c>
      <c r="G55" s="73">
        <f>IF(AND(ISNUMBER(E55),ISNUMBER(F55)),E55/F55,"")</f>
        <v>0.86937463471653997</v>
      </c>
      <c r="H55" s="214" t="s">
        <v>100</v>
      </c>
      <c r="I55" s="214"/>
      <c r="J55" s="214"/>
      <c r="K55" s="214"/>
      <c r="L55" s="214"/>
    </row>
    <row r="56" spans="1:23" ht="63.75" customHeight="1" x14ac:dyDescent="0.25">
      <c r="A56" s="215">
        <v>2</v>
      </c>
      <c r="B56" s="217">
        <v>41274</v>
      </c>
      <c r="C56" s="219">
        <v>0.87</v>
      </c>
      <c r="D56" s="221"/>
      <c r="E56" s="223">
        <v>133</v>
      </c>
      <c r="F56" s="74">
        <v>176</v>
      </c>
      <c r="G56" s="75">
        <v>0.75570000000000004</v>
      </c>
      <c r="H56" s="234" t="s">
        <v>101</v>
      </c>
      <c r="I56" s="235"/>
      <c r="J56" s="234" t="s">
        <v>102</v>
      </c>
      <c r="K56" s="237"/>
      <c r="L56" s="235"/>
    </row>
    <row r="57" spans="1:23" ht="409.6" customHeight="1" x14ac:dyDescent="0.25">
      <c r="A57" s="216"/>
      <c r="B57" s="218"/>
      <c r="C57" s="220"/>
      <c r="D57" s="222"/>
      <c r="E57" s="224"/>
      <c r="F57" s="76"/>
      <c r="G57" s="77"/>
      <c r="H57" s="194"/>
      <c r="I57" s="236"/>
      <c r="J57" s="194"/>
      <c r="K57" s="195"/>
      <c r="L57" s="236"/>
    </row>
    <row r="58" spans="1:23" ht="357.75" customHeight="1" x14ac:dyDescent="0.25">
      <c r="A58" s="67">
        <v>3</v>
      </c>
      <c r="B58" s="68">
        <v>41485</v>
      </c>
      <c r="C58" s="69">
        <v>0.8</v>
      </c>
      <c r="D58" s="70" t="s">
        <v>103</v>
      </c>
      <c r="E58" s="72">
        <v>87</v>
      </c>
      <c r="F58" s="72">
        <v>111</v>
      </c>
      <c r="G58" s="73">
        <f>E58/F58</f>
        <v>0.78378378378378377</v>
      </c>
      <c r="H58" s="214" t="s">
        <v>104</v>
      </c>
      <c r="I58" s="214"/>
      <c r="J58" s="214" t="s">
        <v>105</v>
      </c>
      <c r="K58" s="214"/>
      <c r="L58" s="214"/>
    </row>
    <row r="59" spans="1:23" ht="377.25" customHeight="1" x14ac:dyDescent="0.25">
      <c r="A59" s="67">
        <v>4</v>
      </c>
      <c r="B59" s="68">
        <v>41850</v>
      </c>
      <c r="C59" s="69">
        <v>0.8</v>
      </c>
      <c r="D59" s="70" t="s">
        <v>106</v>
      </c>
      <c r="E59" s="72">
        <v>38</v>
      </c>
      <c r="F59" s="72">
        <v>40</v>
      </c>
      <c r="G59" s="73">
        <f>E59/F59</f>
        <v>0.95</v>
      </c>
      <c r="H59" s="238" t="s">
        <v>107</v>
      </c>
      <c r="I59" s="239"/>
      <c r="J59" s="214" t="s">
        <v>105</v>
      </c>
      <c r="K59" s="214"/>
      <c r="L59" s="214"/>
    </row>
    <row r="60" spans="1:23" ht="292.5" customHeight="1" x14ac:dyDescent="0.25">
      <c r="A60" s="78">
        <v>5</v>
      </c>
      <c r="B60" s="68">
        <v>42215</v>
      </c>
      <c r="C60" s="69">
        <v>0.8</v>
      </c>
      <c r="D60" s="70" t="s">
        <v>106</v>
      </c>
      <c r="E60" s="72">
        <v>33</v>
      </c>
      <c r="F60" s="72">
        <v>36</v>
      </c>
      <c r="G60" s="73">
        <f>E60/F60</f>
        <v>0.91666666666666663</v>
      </c>
      <c r="H60" s="214" t="s">
        <v>108</v>
      </c>
      <c r="I60" s="214"/>
      <c r="J60" s="214" t="s">
        <v>109</v>
      </c>
      <c r="K60" s="214"/>
      <c r="L60" s="214"/>
    </row>
    <row r="61" spans="1:23" ht="273" customHeight="1" x14ac:dyDescent="0.25">
      <c r="A61" s="78">
        <v>6</v>
      </c>
      <c r="B61" s="68">
        <v>42581</v>
      </c>
      <c r="C61" s="69">
        <v>0.8</v>
      </c>
      <c r="D61" s="127" t="s">
        <v>106</v>
      </c>
      <c r="E61" s="72">
        <v>47</v>
      </c>
      <c r="F61" s="145">
        <v>49</v>
      </c>
      <c r="G61" s="73">
        <f>E61/F61</f>
        <v>0.95918367346938771</v>
      </c>
      <c r="H61" s="214" t="s">
        <v>296</v>
      </c>
      <c r="I61" s="214"/>
      <c r="J61" s="214" t="s">
        <v>295</v>
      </c>
      <c r="K61" s="214"/>
      <c r="L61" s="214"/>
    </row>
    <row r="62" spans="1:23" ht="291" customHeight="1" x14ac:dyDescent="0.25">
      <c r="A62" s="78">
        <v>7</v>
      </c>
      <c r="B62" s="68">
        <v>42946</v>
      </c>
      <c r="C62" s="79">
        <v>0.8</v>
      </c>
      <c r="D62" s="146" t="s">
        <v>297</v>
      </c>
      <c r="E62" s="72">
        <v>28</v>
      </c>
      <c r="F62" s="145">
        <v>31</v>
      </c>
      <c r="G62" s="73">
        <f>E62/F62</f>
        <v>0.90322580645161288</v>
      </c>
      <c r="H62" s="214" t="s">
        <v>298</v>
      </c>
      <c r="I62" s="214"/>
      <c r="J62" s="214" t="s">
        <v>295</v>
      </c>
      <c r="K62" s="214"/>
      <c r="L62" s="214"/>
    </row>
    <row r="63" spans="1:23" ht="15" customHeight="1" x14ac:dyDescent="0.25">
      <c r="B63" s="1"/>
      <c r="C63" s="1"/>
      <c r="D63" s="1"/>
      <c r="E63" s="1"/>
      <c r="F63" s="1"/>
      <c r="G63" s="1"/>
      <c r="H63" s="1"/>
      <c r="I63" s="1"/>
      <c r="J63" s="1"/>
      <c r="K63" s="1"/>
      <c r="L63" s="1"/>
      <c r="N63" s="1"/>
      <c r="O63" s="1"/>
      <c r="P63" s="1"/>
      <c r="Q63" s="1"/>
      <c r="S63" s="1"/>
      <c r="T63" s="1"/>
      <c r="U63" s="1"/>
      <c r="V63" s="1"/>
      <c r="W63" s="1"/>
    </row>
    <row r="64" spans="1:23" ht="15" customHeight="1" x14ac:dyDescent="0.25">
      <c r="B64" s="225" t="s">
        <v>110</v>
      </c>
      <c r="C64" s="226"/>
      <c r="D64" s="226"/>
      <c r="E64" s="226"/>
      <c r="F64" s="226"/>
      <c r="G64" s="226"/>
      <c r="H64" s="226"/>
      <c r="I64" s="226"/>
      <c r="J64" s="226"/>
      <c r="K64" s="226"/>
      <c r="L64" s="227"/>
      <c r="N64" s="1"/>
      <c r="O64" s="1"/>
      <c r="P64" s="1"/>
      <c r="Q64" s="1"/>
      <c r="S64" s="1"/>
      <c r="T64" s="1"/>
      <c r="U64" s="1"/>
      <c r="V64" s="1"/>
      <c r="W64" s="1"/>
    </row>
    <row r="65" spans="2:23" ht="15" customHeight="1" x14ac:dyDescent="0.25">
      <c r="B65" s="228"/>
      <c r="C65" s="229"/>
      <c r="D65" s="229"/>
      <c r="E65" s="229"/>
      <c r="F65" s="229"/>
      <c r="G65" s="229"/>
      <c r="H65" s="229"/>
      <c r="I65" s="229"/>
      <c r="J65" s="229"/>
      <c r="K65" s="229"/>
      <c r="L65" s="230"/>
      <c r="N65" s="1"/>
      <c r="O65" s="1"/>
      <c r="P65" s="1"/>
      <c r="Q65" s="1"/>
      <c r="S65" s="1"/>
      <c r="T65" s="1"/>
      <c r="U65" s="1"/>
      <c r="V65" s="1"/>
      <c r="W65" s="1"/>
    </row>
    <row r="66" spans="2:23" ht="15" customHeight="1" x14ac:dyDescent="0.25">
      <c r="B66" s="231"/>
      <c r="C66" s="232"/>
      <c r="D66" s="232"/>
      <c r="E66" s="232"/>
      <c r="F66" s="232"/>
      <c r="G66" s="232"/>
      <c r="H66" s="232"/>
      <c r="I66" s="232"/>
      <c r="J66" s="232"/>
      <c r="K66" s="232"/>
      <c r="L66" s="233"/>
      <c r="N66" s="1"/>
      <c r="O66" s="1"/>
      <c r="P66" s="1"/>
      <c r="Q66" s="1"/>
      <c r="S66" s="1"/>
      <c r="T66" s="1"/>
      <c r="U66" s="1"/>
      <c r="V66" s="1"/>
      <c r="W66" s="1"/>
    </row>
    <row r="67" spans="2:23" ht="15" customHeight="1" x14ac:dyDescent="0.25">
      <c r="B67" s="1"/>
      <c r="C67" s="1"/>
      <c r="D67" s="1"/>
      <c r="E67" s="1"/>
      <c r="F67" s="1"/>
      <c r="G67" s="1"/>
      <c r="H67" s="1"/>
      <c r="I67" s="1"/>
      <c r="J67" s="1"/>
      <c r="K67" s="1"/>
      <c r="L67" s="1"/>
      <c r="N67" s="1"/>
      <c r="O67" s="1"/>
      <c r="P67" s="1"/>
      <c r="Q67" s="1"/>
      <c r="S67" s="1"/>
      <c r="T67" s="1"/>
      <c r="U67" s="1"/>
      <c r="V67" s="1"/>
      <c r="W67" s="1"/>
    </row>
    <row r="68" spans="2:23" ht="15" hidden="1" customHeight="1" x14ac:dyDescent="0.25"/>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customHeight="1" x14ac:dyDescent="0.25"/>
  </sheetData>
  <mergeCells count="109">
    <mergeCell ref="B64:L66"/>
    <mergeCell ref="H60:I60"/>
    <mergeCell ref="J60:L60"/>
    <mergeCell ref="H61:I61"/>
    <mergeCell ref="J61:L61"/>
    <mergeCell ref="H62:I62"/>
    <mergeCell ref="J62:L62"/>
    <mergeCell ref="H56:I57"/>
    <mergeCell ref="J56:L57"/>
    <mergeCell ref="H58:I58"/>
    <mergeCell ref="J58:L58"/>
    <mergeCell ref="H59:I59"/>
    <mergeCell ref="J59:L59"/>
    <mergeCell ref="B52:L52"/>
    <mergeCell ref="H54:I54"/>
    <mergeCell ref="J54:L54"/>
    <mergeCell ref="H55:I55"/>
    <mergeCell ref="J55:L55"/>
    <mergeCell ref="A56:A57"/>
    <mergeCell ref="B56:B57"/>
    <mergeCell ref="C56:C57"/>
    <mergeCell ref="D56:D57"/>
    <mergeCell ref="E56:E57"/>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B15:L15"/>
    <mergeCell ref="B16:L16"/>
    <mergeCell ref="C17:D17"/>
    <mergeCell ref="E17:L17"/>
    <mergeCell ref="C18:D18"/>
    <mergeCell ref="E18:L18"/>
    <mergeCell ref="C14:D14"/>
    <mergeCell ref="E14:L14"/>
    <mergeCell ref="C7:D7"/>
    <mergeCell ref="E7:F7"/>
    <mergeCell ref="J7:K7"/>
    <mergeCell ref="B9:L9"/>
    <mergeCell ref="B10:B14"/>
    <mergeCell ref="C10:D10"/>
    <mergeCell ref="E10:I10"/>
    <mergeCell ref="K10:L10"/>
    <mergeCell ref="C11:D11"/>
    <mergeCell ref="E11:J11"/>
    <mergeCell ref="D2:D5"/>
    <mergeCell ref="E2:K3"/>
    <mergeCell ref="E4:F4"/>
    <mergeCell ref="G4:H4"/>
    <mergeCell ref="I4:K4"/>
    <mergeCell ref="E5:K5"/>
    <mergeCell ref="C12:E12"/>
    <mergeCell ref="F12:L12"/>
    <mergeCell ref="C13:D13"/>
    <mergeCell ref="E13:H13"/>
    <mergeCell ref="J13:L13"/>
  </mergeCells>
  <conditionalFormatting sqref="H37:H51">
    <cfRule type="containsText" dxfId="29" priority="1" operator="containsText" text="ü">
      <formula>NOT(ISERROR(SEARCH("ü",H37)))</formula>
    </cfRule>
    <cfRule type="containsText" dxfId="28" priority="2" operator="containsText" text="%">
      <formula>NOT(ISERROR(SEARCH("%",H37)))</formula>
    </cfRule>
    <cfRule type="containsText" dxfId="27"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$N$2:$N$16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formula1>$O$2:$O$4</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0 JF65570 TB65570 ACX65570 AMT65570 AWP65570 BGL65570 BQH65570 CAD65570 CJZ65570 CTV65570 DDR65570 DNN65570 DXJ65570 EHF65570 ERB65570 FAX65570 FKT65570 FUP65570 GEL65570 GOH65570 GYD65570 HHZ65570 HRV65570 IBR65570 ILN65570 IVJ65570 JFF65570 JPB65570 JYX65570 KIT65570 KSP65570 LCL65570 LMH65570 LWD65570 MFZ65570 MPV65570 MZR65570 NJN65570 NTJ65570 ODF65570 ONB65570 OWX65570 PGT65570 PQP65570 QAL65570 QKH65570 QUD65570 RDZ65570 RNV65570 RXR65570 SHN65570 SRJ65570 TBF65570 TLB65570 TUX65570 UET65570 UOP65570 UYL65570 VIH65570 VSD65570 WBZ65570 WLV65570 WVR65570 J131106 JF131106 TB131106 ACX131106 AMT131106 AWP131106 BGL131106 BQH131106 CAD131106 CJZ131106 CTV131106 DDR131106 DNN131106 DXJ131106 EHF131106 ERB131106 FAX131106 FKT131106 FUP131106 GEL131106 GOH131106 GYD131106 HHZ131106 HRV131106 IBR131106 ILN131106 IVJ131106 JFF131106 JPB131106 JYX131106 KIT131106 KSP131106 LCL131106 LMH131106 LWD131106 MFZ131106 MPV131106 MZR131106 NJN131106 NTJ131106 ODF131106 ONB131106 OWX131106 PGT131106 PQP131106 QAL131106 QKH131106 QUD131106 RDZ131106 RNV131106 RXR131106 SHN131106 SRJ131106 TBF131106 TLB131106 TUX131106 UET131106 UOP131106 UYL131106 VIH131106 VSD131106 WBZ131106 WLV131106 WVR131106 J196642 JF196642 TB196642 ACX196642 AMT196642 AWP196642 BGL196642 BQH196642 CAD196642 CJZ196642 CTV196642 DDR196642 DNN196642 DXJ196642 EHF196642 ERB196642 FAX196642 FKT196642 FUP196642 GEL196642 GOH196642 GYD196642 HHZ196642 HRV196642 IBR196642 ILN196642 IVJ196642 JFF196642 JPB196642 JYX196642 KIT196642 KSP196642 LCL196642 LMH196642 LWD196642 MFZ196642 MPV196642 MZR196642 NJN196642 NTJ196642 ODF196642 ONB196642 OWX196642 PGT196642 PQP196642 QAL196642 QKH196642 QUD196642 RDZ196642 RNV196642 RXR196642 SHN196642 SRJ196642 TBF196642 TLB196642 TUX196642 UET196642 UOP196642 UYL196642 VIH196642 VSD196642 WBZ196642 WLV196642 WVR196642 J262178 JF262178 TB262178 ACX262178 AMT262178 AWP262178 BGL262178 BQH262178 CAD262178 CJZ262178 CTV262178 DDR262178 DNN262178 DXJ262178 EHF262178 ERB262178 FAX262178 FKT262178 FUP262178 GEL262178 GOH262178 GYD262178 HHZ262178 HRV262178 IBR262178 ILN262178 IVJ262178 JFF262178 JPB262178 JYX262178 KIT262178 KSP262178 LCL262178 LMH262178 LWD262178 MFZ262178 MPV262178 MZR262178 NJN262178 NTJ262178 ODF262178 ONB262178 OWX262178 PGT262178 PQP262178 QAL262178 QKH262178 QUD262178 RDZ262178 RNV262178 RXR262178 SHN262178 SRJ262178 TBF262178 TLB262178 TUX262178 UET262178 UOP262178 UYL262178 VIH262178 VSD262178 WBZ262178 WLV262178 WVR262178 J327714 JF327714 TB327714 ACX327714 AMT327714 AWP327714 BGL327714 BQH327714 CAD327714 CJZ327714 CTV327714 DDR327714 DNN327714 DXJ327714 EHF327714 ERB327714 FAX327714 FKT327714 FUP327714 GEL327714 GOH327714 GYD327714 HHZ327714 HRV327714 IBR327714 ILN327714 IVJ327714 JFF327714 JPB327714 JYX327714 KIT327714 KSP327714 LCL327714 LMH327714 LWD327714 MFZ327714 MPV327714 MZR327714 NJN327714 NTJ327714 ODF327714 ONB327714 OWX327714 PGT327714 PQP327714 QAL327714 QKH327714 QUD327714 RDZ327714 RNV327714 RXR327714 SHN327714 SRJ327714 TBF327714 TLB327714 TUX327714 UET327714 UOP327714 UYL327714 VIH327714 VSD327714 WBZ327714 WLV327714 WVR327714 J393250 JF393250 TB393250 ACX393250 AMT393250 AWP393250 BGL393250 BQH393250 CAD393250 CJZ393250 CTV393250 DDR393250 DNN393250 DXJ393250 EHF393250 ERB393250 FAX393250 FKT393250 FUP393250 GEL393250 GOH393250 GYD393250 HHZ393250 HRV393250 IBR393250 ILN393250 IVJ393250 JFF393250 JPB393250 JYX393250 KIT393250 KSP393250 LCL393250 LMH393250 LWD393250 MFZ393250 MPV393250 MZR393250 NJN393250 NTJ393250 ODF393250 ONB393250 OWX393250 PGT393250 PQP393250 QAL393250 QKH393250 QUD393250 RDZ393250 RNV393250 RXR393250 SHN393250 SRJ393250 TBF393250 TLB393250 TUX393250 UET393250 UOP393250 UYL393250 VIH393250 VSD393250 WBZ393250 WLV393250 WVR393250 J458786 JF458786 TB458786 ACX458786 AMT458786 AWP458786 BGL458786 BQH458786 CAD458786 CJZ458786 CTV458786 DDR458786 DNN458786 DXJ458786 EHF458786 ERB458786 FAX458786 FKT458786 FUP458786 GEL458786 GOH458786 GYD458786 HHZ458786 HRV458786 IBR458786 ILN458786 IVJ458786 JFF458786 JPB458786 JYX458786 KIT458786 KSP458786 LCL458786 LMH458786 LWD458786 MFZ458786 MPV458786 MZR458786 NJN458786 NTJ458786 ODF458786 ONB458786 OWX458786 PGT458786 PQP458786 QAL458786 QKH458786 QUD458786 RDZ458786 RNV458786 RXR458786 SHN458786 SRJ458786 TBF458786 TLB458786 TUX458786 UET458786 UOP458786 UYL458786 VIH458786 VSD458786 WBZ458786 WLV458786 WVR458786 J524322 JF524322 TB524322 ACX524322 AMT524322 AWP524322 BGL524322 BQH524322 CAD524322 CJZ524322 CTV524322 DDR524322 DNN524322 DXJ524322 EHF524322 ERB524322 FAX524322 FKT524322 FUP524322 GEL524322 GOH524322 GYD524322 HHZ524322 HRV524322 IBR524322 ILN524322 IVJ524322 JFF524322 JPB524322 JYX524322 KIT524322 KSP524322 LCL524322 LMH524322 LWD524322 MFZ524322 MPV524322 MZR524322 NJN524322 NTJ524322 ODF524322 ONB524322 OWX524322 PGT524322 PQP524322 QAL524322 QKH524322 QUD524322 RDZ524322 RNV524322 RXR524322 SHN524322 SRJ524322 TBF524322 TLB524322 TUX524322 UET524322 UOP524322 UYL524322 VIH524322 VSD524322 WBZ524322 WLV524322 WVR524322 J589858 JF589858 TB589858 ACX589858 AMT589858 AWP589858 BGL589858 BQH589858 CAD589858 CJZ589858 CTV589858 DDR589858 DNN589858 DXJ589858 EHF589858 ERB589858 FAX589858 FKT589858 FUP589858 GEL589858 GOH589858 GYD589858 HHZ589858 HRV589858 IBR589858 ILN589858 IVJ589858 JFF589858 JPB589858 JYX589858 KIT589858 KSP589858 LCL589858 LMH589858 LWD589858 MFZ589858 MPV589858 MZR589858 NJN589858 NTJ589858 ODF589858 ONB589858 OWX589858 PGT589858 PQP589858 QAL589858 QKH589858 QUD589858 RDZ589858 RNV589858 RXR589858 SHN589858 SRJ589858 TBF589858 TLB589858 TUX589858 UET589858 UOP589858 UYL589858 VIH589858 VSD589858 WBZ589858 WLV589858 WVR589858 J655394 JF655394 TB655394 ACX655394 AMT655394 AWP655394 BGL655394 BQH655394 CAD655394 CJZ655394 CTV655394 DDR655394 DNN655394 DXJ655394 EHF655394 ERB655394 FAX655394 FKT655394 FUP655394 GEL655394 GOH655394 GYD655394 HHZ655394 HRV655394 IBR655394 ILN655394 IVJ655394 JFF655394 JPB655394 JYX655394 KIT655394 KSP655394 LCL655394 LMH655394 LWD655394 MFZ655394 MPV655394 MZR655394 NJN655394 NTJ655394 ODF655394 ONB655394 OWX655394 PGT655394 PQP655394 QAL655394 QKH655394 QUD655394 RDZ655394 RNV655394 RXR655394 SHN655394 SRJ655394 TBF655394 TLB655394 TUX655394 UET655394 UOP655394 UYL655394 VIH655394 VSD655394 WBZ655394 WLV655394 WVR655394 J720930 JF720930 TB720930 ACX720930 AMT720930 AWP720930 BGL720930 BQH720930 CAD720930 CJZ720930 CTV720930 DDR720930 DNN720930 DXJ720930 EHF720930 ERB720930 FAX720930 FKT720930 FUP720930 GEL720930 GOH720930 GYD720930 HHZ720930 HRV720930 IBR720930 ILN720930 IVJ720930 JFF720930 JPB720930 JYX720930 KIT720930 KSP720930 LCL720930 LMH720930 LWD720930 MFZ720930 MPV720930 MZR720930 NJN720930 NTJ720930 ODF720930 ONB720930 OWX720930 PGT720930 PQP720930 QAL720930 QKH720930 QUD720930 RDZ720930 RNV720930 RXR720930 SHN720930 SRJ720930 TBF720930 TLB720930 TUX720930 UET720930 UOP720930 UYL720930 VIH720930 VSD720930 WBZ720930 WLV720930 WVR720930 J786466 JF786466 TB786466 ACX786466 AMT786466 AWP786466 BGL786466 BQH786466 CAD786466 CJZ786466 CTV786466 DDR786466 DNN786466 DXJ786466 EHF786466 ERB786466 FAX786466 FKT786466 FUP786466 GEL786466 GOH786466 GYD786466 HHZ786466 HRV786466 IBR786466 ILN786466 IVJ786466 JFF786466 JPB786466 JYX786466 KIT786466 KSP786466 LCL786466 LMH786466 LWD786466 MFZ786466 MPV786466 MZR786466 NJN786466 NTJ786466 ODF786466 ONB786466 OWX786466 PGT786466 PQP786466 QAL786466 QKH786466 QUD786466 RDZ786466 RNV786466 RXR786466 SHN786466 SRJ786466 TBF786466 TLB786466 TUX786466 UET786466 UOP786466 UYL786466 VIH786466 VSD786466 WBZ786466 WLV786466 WVR786466 J852002 JF852002 TB852002 ACX852002 AMT852002 AWP852002 BGL852002 BQH852002 CAD852002 CJZ852002 CTV852002 DDR852002 DNN852002 DXJ852002 EHF852002 ERB852002 FAX852002 FKT852002 FUP852002 GEL852002 GOH852002 GYD852002 HHZ852002 HRV852002 IBR852002 ILN852002 IVJ852002 JFF852002 JPB852002 JYX852002 KIT852002 KSP852002 LCL852002 LMH852002 LWD852002 MFZ852002 MPV852002 MZR852002 NJN852002 NTJ852002 ODF852002 ONB852002 OWX852002 PGT852002 PQP852002 QAL852002 QKH852002 QUD852002 RDZ852002 RNV852002 RXR852002 SHN852002 SRJ852002 TBF852002 TLB852002 TUX852002 UET852002 UOP852002 UYL852002 VIH852002 VSD852002 WBZ852002 WLV852002 WVR852002 J917538 JF917538 TB917538 ACX917538 AMT917538 AWP917538 BGL917538 BQH917538 CAD917538 CJZ917538 CTV917538 DDR917538 DNN917538 DXJ917538 EHF917538 ERB917538 FAX917538 FKT917538 FUP917538 GEL917538 GOH917538 GYD917538 HHZ917538 HRV917538 IBR917538 ILN917538 IVJ917538 JFF917538 JPB917538 JYX917538 KIT917538 KSP917538 LCL917538 LMH917538 LWD917538 MFZ917538 MPV917538 MZR917538 NJN917538 NTJ917538 ODF917538 ONB917538 OWX917538 PGT917538 PQP917538 QAL917538 QKH917538 QUD917538 RDZ917538 RNV917538 RXR917538 SHN917538 SRJ917538 TBF917538 TLB917538 TUX917538 UET917538 UOP917538 UYL917538 VIH917538 VSD917538 WBZ917538 WLV917538 WVR917538 J983074 JF983074 TB983074 ACX983074 AMT983074 AWP983074 BGL983074 BQH983074 CAD983074 CJZ983074 CTV983074 DDR983074 DNN983074 DXJ983074 EHF983074 ERB983074 FAX983074 FKT983074 FUP983074 GEL983074 GOH983074 GYD983074 HHZ983074 HRV983074 IBR983074 ILN983074 IVJ983074 JFF983074 JPB983074 JYX983074 KIT983074 KSP983074 LCL983074 LMH983074 LWD983074 MFZ983074 MPV983074 MZR983074 NJN983074 NTJ983074 ODF983074 ONB983074 OWX983074 PGT983074 PQP983074 QAL983074 QKH983074 QUD983074 RDZ983074 RNV983074 RXR983074 SHN983074 SRJ983074 TBF983074 TLB983074 TUX983074 UET983074 UOP983074 UYL983074 VIH983074 VSD983074 WBZ983074 WLV983074 WVR983074">
      <formula1>$N$32:$N$36</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5:L65565 JA65565:JH65565 SW65565:TD65565 ACS65565:ACZ65565 AMO65565:AMV65565 AWK65565:AWR65565 BGG65565:BGN65565 BQC65565:BQJ65565 BZY65565:CAF65565 CJU65565:CKB65565 CTQ65565:CTX65565 DDM65565:DDT65565 DNI65565:DNP65565 DXE65565:DXL65565 EHA65565:EHH65565 EQW65565:ERD65565 FAS65565:FAZ65565 FKO65565:FKV65565 FUK65565:FUR65565 GEG65565:GEN65565 GOC65565:GOJ65565 GXY65565:GYF65565 HHU65565:HIB65565 HRQ65565:HRX65565 IBM65565:IBT65565 ILI65565:ILP65565 IVE65565:IVL65565 JFA65565:JFH65565 JOW65565:JPD65565 JYS65565:JYZ65565 KIO65565:KIV65565 KSK65565:KSR65565 LCG65565:LCN65565 LMC65565:LMJ65565 LVY65565:LWF65565 MFU65565:MGB65565 MPQ65565:MPX65565 MZM65565:MZT65565 NJI65565:NJP65565 NTE65565:NTL65565 ODA65565:ODH65565 OMW65565:OND65565 OWS65565:OWZ65565 PGO65565:PGV65565 PQK65565:PQR65565 QAG65565:QAN65565 QKC65565:QKJ65565 QTY65565:QUF65565 RDU65565:REB65565 RNQ65565:RNX65565 RXM65565:RXT65565 SHI65565:SHP65565 SRE65565:SRL65565 TBA65565:TBH65565 TKW65565:TLD65565 TUS65565:TUZ65565 UEO65565:UEV65565 UOK65565:UOR65565 UYG65565:UYN65565 VIC65565:VIJ65565 VRY65565:VSF65565 WBU65565:WCB65565 WLQ65565:WLX65565 WVM65565:WVT65565 E131101:L131101 JA131101:JH131101 SW131101:TD131101 ACS131101:ACZ131101 AMO131101:AMV131101 AWK131101:AWR131101 BGG131101:BGN131101 BQC131101:BQJ131101 BZY131101:CAF131101 CJU131101:CKB131101 CTQ131101:CTX131101 DDM131101:DDT131101 DNI131101:DNP131101 DXE131101:DXL131101 EHA131101:EHH131101 EQW131101:ERD131101 FAS131101:FAZ131101 FKO131101:FKV131101 FUK131101:FUR131101 GEG131101:GEN131101 GOC131101:GOJ131101 GXY131101:GYF131101 HHU131101:HIB131101 HRQ131101:HRX131101 IBM131101:IBT131101 ILI131101:ILP131101 IVE131101:IVL131101 JFA131101:JFH131101 JOW131101:JPD131101 JYS131101:JYZ131101 KIO131101:KIV131101 KSK131101:KSR131101 LCG131101:LCN131101 LMC131101:LMJ131101 LVY131101:LWF131101 MFU131101:MGB131101 MPQ131101:MPX131101 MZM131101:MZT131101 NJI131101:NJP131101 NTE131101:NTL131101 ODA131101:ODH131101 OMW131101:OND131101 OWS131101:OWZ131101 PGO131101:PGV131101 PQK131101:PQR131101 QAG131101:QAN131101 QKC131101:QKJ131101 QTY131101:QUF131101 RDU131101:REB131101 RNQ131101:RNX131101 RXM131101:RXT131101 SHI131101:SHP131101 SRE131101:SRL131101 TBA131101:TBH131101 TKW131101:TLD131101 TUS131101:TUZ131101 UEO131101:UEV131101 UOK131101:UOR131101 UYG131101:UYN131101 VIC131101:VIJ131101 VRY131101:VSF131101 WBU131101:WCB131101 WLQ131101:WLX131101 WVM131101:WVT131101 E196637:L196637 JA196637:JH196637 SW196637:TD196637 ACS196637:ACZ196637 AMO196637:AMV196637 AWK196637:AWR196637 BGG196637:BGN196637 BQC196637:BQJ196637 BZY196637:CAF196637 CJU196637:CKB196637 CTQ196637:CTX196637 DDM196637:DDT196637 DNI196637:DNP196637 DXE196637:DXL196637 EHA196637:EHH196637 EQW196637:ERD196637 FAS196637:FAZ196637 FKO196637:FKV196637 FUK196637:FUR196637 GEG196637:GEN196637 GOC196637:GOJ196637 GXY196637:GYF196637 HHU196637:HIB196637 HRQ196637:HRX196637 IBM196637:IBT196637 ILI196637:ILP196637 IVE196637:IVL196637 JFA196637:JFH196637 JOW196637:JPD196637 JYS196637:JYZ196637 KIO196637:KIV196637 KSK196637:KSR196637 LCG196637:LCN196637 LMC196637:LMJ196637 LVY196637:LWF196637 MFU196637:MGB196637 MPQ196637:MPX196637 MZM196637:MZT196637 NJI196637:NJP196637 NTE196637:NTL196637 ODA196637:ODH196637 OMW196637:OND196637 OWS196637:OWZ196637 PGO196637:PGV196637 PQK196637:PQR196637 QAG196637:QAN196637 QKC196637:QKJ196637 QTY196637:QUF196637 RDU196637:REB196637 RNQ196637:RNX196637 RXM196637:RXT196637 SHI196637:SHP196637 SRE196637:SRL196637 TBA196637:TBH196637 TKW196637:TLD196637 TUS196637:TUZ196637 UEO196637:UEV196637 UOK196637:UOR196637 UYG196637:UYN196637 VIC196637:VIJ196637 VRY196637:VSF196637 WBU196637:WCB196637 WLQ196637:WLX196637 WVM196637:WVT196637 E262173:L262173 JA262173:JH262173 SW262173:TD262173 ACS262173:ACZ262173 AMO262173:AMV262173 AWK262173:AWR262173 BGG262173:BGN262173 BQC262173:BQJ262173 BZY262173:CAF262173 CJU262173:CKB262173 CTQ262173:CTX262173 DDM262173:DDT262173 DNI262173:DNP262173 DXE262173:DXL262173 EHA262173:EHH262173 EQW262173:ERD262173 FAS262173:FAZ262173 FKO262173:FKV262173 FUK262173:FUR262173 GEG262173:GEN262173 GOC262173:GOJ262173 GXY262173:GYF262173 HHU262173:HIB262173 HRQ262173:HRX262173 IBM262173:IBT262173 ILI262173:ILP262173 IVE262173:IVL262173 JFA262173:JFH262173 JOW262173:JPD262173 JYS262173:JYZ262173 KIO262173:KIV262173 KSK262173:KSR262173 LCG262173:LCN262173 LMC262173:LMJ262173 LVY262173:LWF262173 MFU262173:MGB262173 MPQ262173:MPX262173 MZM262173:MZT262173 NJI262173:NJP262173 NTE262173:NTL262173 ODA262173:ODH262173 OMW262173:OND262173 OWS262173:OWZ262173 PGO262173:PGV262173 PQK262173:PQR262173 QAG262173:QAN262173 QKC262173:QKJ262173 QTY262173:QUF262173 RDU262173:REB262173 RNQ262173:RNX262173 RXM262173:RXT262173 SHI262173:SHP262173 SRE262173:SRL262173 TBA262173:TBH262173 TKW262173:TLD262173 TUS262173:TUZ262173 UEO262173:UEV262173 UOK262173:UOR262173 UYG262173:UYN262173 VIC262173:VIJ262173 VRY262173:VSF262173 WBU262173:WCB262173 WLQ262173:WLX262173 WVM262173:WVT262173 E327709:L327709 JA327709:JH327709 SW327709:TD327709 ACS327709:ACZ327709 AMO327709:AMV327709 AWK327709:AWR327709 BGG327709:BGN327709 BQC327709:BQJ327709 BZY327709:CAF327709 CJU327709:CKB327709 CTQ327709:CTX327709 DDM327709:DDT327709 DNI327709:DNP327709 DXE327709:DXL327709 EHA327709:EHH327709 EQW327709:ERD327709 FAS327709:FAZ327709 FKO327709:FKV327709 FUK327709:FUR327709 GEG327709:GEN327709 GOC327709:GOJ327709 GXY327709:GYF327709 HHU327709:HIB327709 HRQ327709:HRX327709 IBM327709:IBT327709 ILI327709:ILP327709 IVE327709:IVL327709 JFA327709:JFH327709 JOW327709:JPD327709 JYS327709:JYZ327709 KIO327709:KIV327709 KSK327709:KSR327709 LCG327709:LCN327709 LMC327709:LMJ327709 LVY327709:LWF327709 MFU327709:MGB327709 MPQ327709:MPX327709 MZM327709:MZT327709 NJI327709:NJP327709 NTE327709:NTL327709 ODA327709:ODH327709 OMW327709:OND327709 OWS327709:OWZ327709 PGO327709:PGV327709 PQK327709:PQR327709 QAG327709:QAN327709 QKC327709:QKJ327709 QTY327709:QUF327709 RDU327709:REB327709 RNQ327709:RNX327709 RXM327709:RXT327709 SHI327709:SHP327709 SRE327709:SRL327709 TBA327709:TBH327709 TKW327709:TLD327709 TUS327709:TUZ327709 UEO327709:UEV327709 UOK327709:UOR327709 UYG327709:UYN327709 VIC327709:VIJ327709 VRY327709:VSF327709 WBU327709:WCB327709 WLQ327709:WLX327709 WVM327709:WVT327709 E393245:L393245 JA393245:JH393245 SW393245:TD393245 ACS393245:ACZ393245 AMO393245:AMV393245 AWK393245:AWR393245 BGG393245:BGN393245 BQC393245:BQJ393245 BZY393245:CAF393245 CJU393245:CKB393245 CTQ393245:CTX393245 DDM393245:DDT393245 DNI393245:DNP393245 DXE393245:DXL393245 EHA393245:EHH393245 EQW393245:ERD393245 FAS393245:FAZ393245 FKO393245:FKV393245 FUK393245:FUR393245 GEG393245:GEN393245 GOC393245:GOJ393245 GXY393245:GYF393245 HHU393245:HIB393245 HRQ393245:HRX393245 IBM393245:IBT393245 ILI393245:ILP393245 IVE393245:IVL393245 JFA393245:JFH393245 JOW393245:JPD393245 JYS393245:JYZ393245 KIO393245:KIV393245 KSK393245:KSR393245 LCG393245:LCN393245 LMC393245:LMJ393245 LVY393245:LWF393245 MFU393245:MGB393245 MPQ393245:MPX393245 MZM393245:MZT393245 NJI393245:NJP393245 NTE393245:NTL393245 ODA393245:ODH393245 OMW393245:OND393245 OWS393245:OWZ393245 PGO393245:PGV393245 PQK393245:PQR393245 QAG393245:QAN393245 QKC393245:QKJ393245 QTY393245:QUF393245 RDU393245:REB393245 RNQ393245:RNX393245 RXM393245:RXT393245 SHI393245:SHP393245 SRE393245:SRL393245 TBA393245:TBH393245 TKW393245:TLD393245 TUS393245:TUZ393245 UEO393245:UEV393245 UOK393245:UOR393245 UYG393245:UYN393245 VIC393245:VIJ393245 VRY393245:VSF393245 WBU393245:WCB393245 WLQ393245:WLX393245 WVM393245:WVT393245 E458781:L458781 JA458781:JH458781 SW458781:TD458781 ACS458781:ACZ458781 AMO458781:AMV458781 AWK458781:AWR458781 BGG458781:BGN458781 BQC458781:BQJ458781 BZY458781:CAF458781 CJU458781:CKB458781 CTQ458781:CTX458781 DDM458781:DDT458781 DNI458781:DNP458781 DXE458781:DXL458781 EHA458781:EHH458781 EQW458781:ERD458781 FAS458781:FAZ458781 FKO458781:FKV458781 FUK458781:FUR458781 GEG458781:GEN458781 GOC458781:GOJ458781 GXY458781:GYF458781 HHU458781:HIB458781 HRQ458781:HRX458781 IBM458781:IBT458781 ILI458781:ILP458781 IVE458781:IVL458781 JFA458781:JFH458781 JOW458781:JPD458781 JYS458781:JYZ458781 KIO458781:KIV458781 KSK458781:KSR458781 LCG458781:LCN458781 LMC458781:LMJ458781 LVY458781:LWF458781 MFU458781:MGB458781 MPQ458781:MPX458781 MZM458781:MZT458781 NJI458781:NJP458781 NTE458781:NTL458781 ODA458781:ODH458781 OMW458781:OND458781 OWS458781:OWZ458781 PGO458781:PGV458781 PQK458781:PQR458781 QAG458781:QAN458781 QKC458781:QKJ458781 QTY458781:QUF458781 RDU458781:REB458781 RNQ458781:RNX458781 RXM458781:RXT458781 SHI458781:SHP458781 SRE458781:SRL458781 TBA458781:TBH458781 TKW458781:TLD458781 TUS458781:TUZ458781 UEO458781:UEV458781 UOK458781:UOR458781 UYG458781:UYN458781 VIC458781:VIJ458781 VRY458781:VSF458781 WBU458781:WCB458781 WLQ458781:WLX458781 WVM458781:WVT458781 E524317:L524317 JA524317:JH524317 SW524317:TD524317 ACS524317:ACZ524317 AMO524317:AMV524317 AWK524317:AWR524317 BGG524317:BGN524317 BQC524317:BQJ524317 BZY524317:CAF524317 CJU524317:CKB524317 CTQ524317:CTX524317 DDM524317:DDT524317 DNI524317:DNP524317 DXE524317:DXL524317 EHA524317:EHH524317 EQW524317:ERD524317 FAS524317:FAZ524317 FKO524317:FKV524317 FUK524317:FUR524317 GEG524317:GEN524317 GOC524317:GOJ524317 GXY524317:GYF524317 HHU524317:HIB524317 HRQ524317:HRX524317 IBM524317:IBT524317 ILI524317:ILP524317 IVE524317:IVL524317 JFA524317:JFH524317 JOW524317:JPD524317 JYS524317:JYZ524317 KIO524317:KIV524317 KSK524317:KSR524317 LCG524317:LCN524317 LMC524317:LMJ524317 LVY524317:LWF524317 MFU524317:MGB524317 MPQ524317:MPX524317 MZM524317:MZT524317 NJI524317:NJP524317 NTE524317:NTL524317 ODA524317:ODH524317 OMW524317:OND524317 OWS524317:OWZ524317 PGO524317:PGV524317 PQK524317:PQR524317 QAG524317:QAN524317 QKC524317:QKJ524317 QTY524317:QUF524317 RDU524317:REB524317 RNQ524317:RNX524317 RXM524317:RXT524317 SHI524317:SHP524317 SRE524317:SRL524317 TBA524317:TBH524317 TKW524317:TLD524317 TUS524317:TUZ524317 UEO524317:UEV524317 UOK524317:UOR524317 UYG524317:UYN524317 VIC524317:VIJ524317 VRY524317:VSF524317 WBU524317:WCB524317 WLQ524317:WLX524317 WVM524317:WVT524317 E589853:L589853 JA589853:JH589853 SW589853:TD589853 ACS589853:ACZ589853 AMO589853:AMV589853 AWK589853:AWR589853 BGG589853:BGN589853 BQC589853:BQJ589853 BZY589853:CAF589853 CJU589853:CKB589853 CTQ589853:CTX589853 DDM589853:DDT589853 DNI589853:DNP589853 DXE589853:DXL589853 EHA589853:EHH589853 EQW589853:ERD589853 FAS589853:FAZ589853 FKO589853:FKV589853 FUK589853:FUR589853 GEG589853:GEN589853 GOC589853:GOJ589853 GXY589853:GYF589853 HHU589853:HIB589853 HRQ589853:HRX589853 IBM589853:IBT589853 ILI589853:ILP589853 IVE589853:IVL589853 JFA589853:JFH589853 JOW589853:JPD589853 JYS589853:JYZ589853 KIO589853:KIV589853 KSK589853:KSR589853 LCG589853:LCN589853 LMC589853:LMJ589853 LVY589853:LWF589853 MFU589853:MGB589853 MPQ589853:MPX589853 MZM589853:MZT589853 NJI589853:NJP589853 NTE589853:NTL589853 ODA589853:ODH589853 OMW589853:OND589853 OWS589853:OWZ589853 PGO589853:PGV589853 PQK589853:PQR589853 QAG589853:QAN589853 QKC589853:QKJ589853 QTY589853:QUF589853 RDU589853:REB589853 RNQ589853:RNX589853 RXM589853:RXT589853 SHI589853:SHP589853 SRE589853:SRL589853 TBA589853:TBH589853 TKW589853:TLD589853 TUS589853:TUZ589853 UEO589853:UEV589853 UOK589853:UOR589853 UYG589853:UYN589853 VIC589853:VIJ589853 VRY589853:VSF589853 WBU589853:WCB589853 WLQ589853:WLX589853 WVM589853:WVT589853 E655389:L655389 JA655389:JH655389 SW655389:TD655389 ACS655389:ACZ655389 AMO655389:AMV655389 AWK655389:AWR655389 BGG655389:BGN655389 BQC655389:BQJ655389 BZY655389:CAF655389 CJU655389:CKB655389 CTQ655389:CTX655389 DDM655389:DDT655389 DNI655389:DNP655389 DXE655389:DXL655389 EHA655389:EHH655389 EQW655389:ERD655389 FAS655389:FAZ655389 FKO655389:FKV655389 FUK655389:FUR655389 GEG655389:GEN655389 GOC655389:GOJ655389 GXY655389:GYF655389 HHU655389:HIB655389 HRQ655389:HRX655389 IBM655389:IBT655389 ILI655389:ILP655389 IVE655389:IVL655389 JFA655389:JFH655389 JOW655389:JPD655389 JYS655389:JYZ655389 KIO655389:KIV655389 KSK655389:KSR655389 LCG655389:LCN655389 LMC655389:LMJ655389 LVY655389:LWF655389 MFU655389:MGB655389 MPQ655389:MPX655389 MZM655389:MZT655389 NJI655389:NJP655389 NTE655389:NTL655389 ODA655389:ODH655389 OMW655389:OND655389 OWS655389:OWZ655389 PGO655389:PGV655389 PQK655389:PQR655389 QAG655389:QAN655389 QKC655389:QKJ655389 QTY655389:QUF655389 RDU655389:REB655389 RNQ655389:RNX655389 RXM655389:RXT655389 SHI655389:SHP655389 SRE655389:SRL655389 TBA655389:TBH655389 TKW655389:TLD655389 TUS655389:TUZ655389 UEO655389:UEV655389 UOK655389:UOR655389 UYG655389:UYN655389 VIC655389:VIJ655389 VRY655389:VSF655389 WBU655389:WCB655389 WLQ655389:WLX655389 WVM655389:WVT655389 E720925:L720925 JA720925:JH720925 SW720925:TD720925 ACS720925:ACZ720925 AMO720925:AMV720925 AWK720925:AWR720925 BGG720925:BGN720925 BQC720925:BQJ720925 BZY720925:CAF720925 CJU720925:CKB720925 CTQ720925:CTX720925 DDM720925:DDT720925 DNI720925:DNP720925 DXE720925:DXL720925 EHA720925:EHH720925 EQW720925:ERD720925 FAS720925:FAZ720925 FKO720925:FKV720925 FUK720925:FUR720925 GEG720925:GEN720925 GOC720925:GOJ720925 GXY720925:GYF720925 HHU720925:HIB720925 HRQ720925:HRX720925 IBM720925:IBT720925 ILI720925:ILP720925 IVE720925:IVL720925 JFA720925:JFH720925 JOW720925:JPD720925 JYS720925:JYZ720925 KIO720925:KIV720925 KSK720925:KSR720925 LCG720925:LCN720925 LMC720925:LMJ720925 LVY720925:LWF720925 MFU720925:MGB720925 MPQ720925:MPX720925 MZM720925:MZT720925 NJI720925:NJP720925 NTE720925:NTL720925 ODA720925:ODH720925 OMW720925:OND720925 OWS720925:OWZ720925 PGO720925:PGV720925 PQK720925:PQR720925 QAG720925:QAN720925 QKC720925:QKJ720925 QTY720925:QUF720925 RDU720925:REB720925 RNQ720925:RNX720925 RXM720925:RXT720925 SHI720925:SHP720925 SRE720925:SRL720925 TBA720925:TBH720925 TKW720925:TLD720925 TUS720925:TUZ720925 UEO720925:UEV720925 UOK720925:UOR720925 UYG720925:UYN720925 VIC720925:VIJ720925 VRY720925:VSF720925 WBU720925:WCB720925 WLQ720925:WLX720925 WVM720925:WVT720925 E786461:L786461 JA786461:JH786461 SW786461:TD786461 ACS786461:ACZ786461 AMO786461:AMV786461 AWK786461:AWR786461 BGG786461:BGN786461 BQC786461:BQJ786461 BZY786461:CAF786461 CJU786461:CKB786461 CTQ786461:CTX786461 DDM786461:DDT786461 DNI786461:DNP786461 DXE786461:DXL786461 EHA786461:EHH786461 EQW786461:ERD786461 FAS786461:FAZ786461 FKO786461:FKV786461 FUK786461:FUR786461 GEG786461:GEN786461 GOC786461:GOJ786461 GXY786461:GYF786461 HHU786461:HIB786461 HRQ786461:HRX786461 IBM786461:IBT786461 ILI786461:ILP786461 IVE786461:IVL786461 JFA786461:JFH786461 JOW786461:JPD786461 JYS786461:JYZ786461 KIO786461:KIV786461 KSK786461:KSR786461 LCG786461:LCN786461 LMC786461:LMJ786461 LVY786461:LWF786461 MFU786461:MGB786461 MPQ786461:MPX786461 MZM786461:MZT786461 NJI786461:NJP786461 NTE786461:NTL786461 ODA786461:ODH786461 OMW786461:OND786461 OWS786461:OWZ786461 PGO786461:PGV786461 PQK786461:PQR786461 QAG786461:QAN786461 QKC786461:QKJ786461 QTY786461:QUF786461 RDU786461:REB786461 RNQ786461:RNX786461 RXM786461:RXT786461 SHI786461:SHP786461 SRE786461:SRL786461 TBA786461:TBH786461 TKW786461:TLD786461 TUS786461:TUZ786461 UEO786461:UEV786461 UOK786461:UOR786461 UYG786461:UYN786461 VIC786461:VIJ786461 VRY786461:VSF786461 WBU786461:WCB786461 WLQ786461:WLX786461 WVM786461:WVT786461 E851997:L851997 JA851997:JH851997 SW851997:TD851997 ACS851997:ACZ851997 AMO851997:AMV851997 AWK851997:AWR851997 BGG851997:BGN851997 BQC851997:BQJ851997 BZY851997:CAF851997 CJU851997:CKB851997 CTQ851997:CTX851997 DDM851997:DDT851997 DNI851997:DNP851997 DXE851997:DXL851997 EHA851997:EHH851997 EQW851997:ERD851997 FAS851997:FAZ851997 FKO851997:FKV851997 FUK851997:FUR851997 GEG851997:GEN851997 GOC851997:GOJ851997 GXY851997:GYF851997 HHU851997:HIB851997 HRQ851997:HRX851997 IBM851997:IBT851997 ILI851997:ILP851997 IVE851997:IVL851997 JFA851997:JFH851997 JOW851997:JPD851997 JYS851997:JYZ851997 KIO851997:KIV851997 KSK851997:KSR851997 LCG851997:LCN851997 LMC851997:LMJ851997 LVY851997:LWF851997 MFU851997:MGB851997 MPQ851997:MPX851997 MZM851997:MZT851997 NJI851997:NJP851997 NTE851997:NTL851997 ODA851997:ODH851997 OMW851997:OND851997 OWS851997:OWZ851997 PGO851997:PGV851997 PQK851997:PQR851997 QAG851997:QAN851997 QKC851997:QKJ851997 QTY851997:QUF851997 RDU851997:REB851997 RNQ851997:RNX851997 RXM851997:RXT851997 SHI851997:SHP851997 SRE851997:SRL851997 TBA851997:TBH851997 TKW851997:TLD851997 TUS851997:TUZ851997 UEO851997:UEV851997 UOK851997:UOR851997 UYG851997:UYN851997 VIC851997:VIJ851997 VRY851997:VSF851997 WBU851997:WCB851997 WLQ851997:WLX851997 WVM851997:WVT851997 E917533:L917533 JA917533:JH917533 SW917533:TD917533 ACS917533:ACZ917533 AMO917533:AMV917533 AWK917533:AWR917533 BGG917533:BGN917533 BQC917533:BQJ917533 BZY917533:CAF917533 CJU917533:CKB917533 CTQ917533:CTX917533 DDM917533:DDT917533 DNI917533:DNP917533 DXE917533:DXL917533 EHA917533:EHH917533 EQW917533:ERD917533 FAS917533:FAZ917533 FKO917533:FKV917533 FUK917533:FUR917533 GEG917533:GEN917533 GOC917533:GOJ917533 GXY917533:GYF917533 HHU917533:HIB917533 HRQ917533:HRX917533 IBM917533:IBT917533 ILI917533:ILP917533 IVE917533:IVL917533 JFA917533:JFH917533 JOW917533:JPD917533 JYS917533:JYZ917533 KIO917533:KIV917533 KSK917533:KSR917533 LCG917533:LCN917533 LMC917533:LMJ917533 LVY917533:LWF917533 MFU917533:MGB917533 MPQ917533:MPX917533 MZM917533:MZT917533 NJI917533:NJP917533 NTE917533:NTL917533 ODA917533:ODH917533 OMW917533:OND917533 OWS917533:OWZ917533 PGO917533:PGV917533 PQK917533:PQR917533 QAG917533:QAN917533 QKC917533:QKJ917533 QTY917533:QUF917533 RDU917533:REB917533 RNQ917533:RNX917533 RXM917533:RXT917533 SHI917533:SHP917533 SRE917533:SRL917533 TBA917533:TBH917533 TKW917533:TLD917533 TUS917533:TUZ917533 UEO917533:UEV917533 UOK917533:UOR917533 UYG917533:UYN917533 VIC917533:VIJ917533 VRY917533:VSF917533 WBU917533:WCB917533 WLQ917533:WLX917533 WVM917533:WVT917533 E983069:L983069 JA983069:JH983069 SW983069:TD983069 ACS983069:ACZ983069 AMO983069:AMV983069 AWK983069:AWR983069 BGG983069:BGN983069 BQC983069:BQJ983069 BZY983069:CAF983069 CJU983069:CKB983069 CTQ983069:CTX983069 DDM983069:DDT983069 DNI983069:DNP983069 DXE983069:DXL983069 EHA983069:EHH983069 EQW983069:ERD983069 FAS983069:FAZ983069 FKO983069:FKV983069 FUK983069:FUR983069 GEG983069:GEN983069 GOC983069:GOJ983069 GXY983069:GYF983069 HHU983069:HIB983069 HRQ983069:HRX983069 IBM983069:IBT983069 ILI983069:ILP983069 IVE983069:IVL983069 JFA983069:JFH983069 JOW983069:JPD983069 JYS983069:JYZ983069 KIO983069:KIV983069 KSK983069:KSR983069 LCG983069:LCN983069 LMC983069:LMJ983069 LVY983069:LWF983069 MFU983069:MGB983069 MPQ983069:MPX983069 MZM983069:MZT983069 NJI983069:NJP983069 NTE983069:NTL983069 ODA983069:ODH983069 OMW983069:OND983069 OWS983069:OWZ983069 PGO983069:PGV983069 PQK983069:PQR983069 QAG983069:QAN983069 QKC983069:QKJ983069 QTY983069:QUF983069 RDU983069:REB983069 RNQ983069:RNX983069 RXM983069:RXT983069 SHI983069:SHP983069 SRE983069:SRL983069 TBA983069:TBH983069 TKW983069:TLD983069 TUS983069:TUZ983069 UEO983069:UEV983069 UOK983069:UOR983069 UYG983069:UYN983069 VIC983069:VIJ983069 VRY983069:VSF983069 WBU983069:WCB983069 WLQ983069:WLX983069 WVM983069:WVT983069">
      <formula1>$N$28:$N$29</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2 JA65562 SW65562 ACS65562 AMO65562 AWK65562 BGG65562 BQC65562 BZY65562 CJU65562 CTQ65562 DDM65562 DNI65562 DXE65562 EHA65562 EQW65562 FAS65562 FKO65562 FUK65562 GEG65562 GOC65562 GXY65562 HHU65562 HRQ65562 IBM65562 ILI65562 IVE65562 JFA65562 JOW65562 JYS65562 KIO65562 KSK65562 LCG65562 LMC65562 LVY65562 MFU65562 MPQ65562 MZM65562 NJI65562 NTE65562 ODA65562 OMW65562 OWS65562 PGO65562 PQK65562 QAG65562 QKC65562 QTY65562 RDU65562 RNQ65562 RXM65562 SHI65562 SRE65562 TBA65562 TKW65562 TUS65562 UEO65562 UOK65562 UYG65562 VIC65562 VRY65562 WBU65562 WLQ65562 WVM65562 E131098 JA131098 SW131098 ACS131098 AMO131098 AWK131098 BGG131098 BQC131098 BZY131098 CJU131098 CTQ131098 DDM131098 DNI131098 DXE131098 EHA131098 EQW131098 FAS131098 FKO131098 FUK131098 GEG131098 GOC131098 GXY131098 HHU131098 HRQ131098 IBM131098 ILI131098 IVE131098 JFA131098 JOW131098 JYS131098 KIO131098 KSK131098 LCG131098 LMC131098 LVY131098 MFU131098 MPQ131098 MZM131098 NJI131098 NTE131098 ODA131098 OMW131098 OWS131098 PGO131098 PQK131098 QAG131098 QKC131098 QTY131098 RDU131098 RNQ131098 RXM131098 SHI131098 SRE131098 TBA131098 TKW131098 TUS131098 UEO131098 UOK131098 UYG131098 VIC131098 VRY131098 WBU131098 WLQ131098 WVM131098 E196634 JA196634 SW196634 ACS196634 AMO196634 AWK196634 BGG196634 BQC196634 BZY196634 CJU196634 CTQ196634 DDM196634 DNI196634 DXE196634 EHA196634 EQW196634 FAS196634 FKO196634 FUK196634 GEG196634 GOC196634 GXY196634 HHU196634 HRQ196634 IBM196634 ILI196634 IVE196634 JFA196634 JOW196634 JYS196634 KIO196634 KSK196634 LCG196634 LMC196634 LVY196634 MFU196634 MPQ196634 MZM196634 NJI196634 NTE196634 ODA196634 OMW196634 OWS196634 PGO196634 PQK196634 QAG196634 QKC196634 QTY196634 RDU196634 RNQ196634 RXM196634 SHI196634 SRE196634 TBA196634 TKW196634 TUS196634 UEO196634 UOK196634 UYG196634 VIC196634 VRY196634 WBU196634 WLQ196634 WVM196634 E262170 JA262170 SW262170 ACS262170 AMO262170 AWK262170 BGG262170 BQC262170 BZY262170 CJU262170 CTQ262170 DDM262170 DNI262170 DXE262170 EHA262170 EQW262170 FAS262170 FKO262170 FUK262170 GEG262170 GOC262170 GXY262170 HHU262170 HRQ262170 IBM262170 ILI262170 IVE262170 JFA262170 JOW262170 JYS262170 KIO262170 KSK262170 LCG262170 LMC262170 LVY262170 MFU262170 MPQ262170 MZM262170 NJI262170 NTE262170 ODA262170 OMW262170 OWS262170 PGO262170 PQK262170 QAG262170 QKC262170 QTY262170 RDU262170 RNQ262170 RXM262170 SHI262170 SRE262170 TBA262170 TKW262170 TUS262170 UEO262170 UOK262170 UYG262170 VIC262170 VRY262170 WBU262170 WLQ262170 WVM262170 E327706 JA327706 SW327706 ACS327706 AMO327706 AWK327706 BGG327706 BQC327706 BZY327706 CJU327706 CTQ327706 DDM327706 DNI327706 DXE327706 EHA327706 EQW327706 FAS327706 FKO327706 FUK327706 GEG327706 GOC327706 GXY327706 HHU327706 HRQ327706 IBM327706 ILI327706 IVE327706 JFA327706 JOW327706 JYS327706 KIO327706 KSK327706 LCG327706 LMC327706 LVY327706 MFU327706 MPQ327706 MZM327706 NJI327706 NTE327706 ODA327706 OMW327706 OWS327706 PGO327706 PQK327706 QAG327706 QKC327706 QTY327706 RDU327706 RNQ327706 RXM327706 SHI327706 SRE327706 TBA327706 TKW327706 TUS327706 UEO327706 UOK327706 UYG327706 VIC327706 VRY327706 WBU327706 WLQ327706 WVM327706 E393242 JA393242 SW393242 ACS393242 AMO393242 AWK393242 BGG393242 BQC393242 BZY393242 CJU393242 CTQ393242 DDM393242 DNI393242 DXE393242 EHA393242 EQW393242 FAS393242 FKO393242 FUK393242 GEG393242 GOC393242 GXY393242 HHU393242 HRQ393242 IBM393242 ILI393242 IVE393242 JFA393242 JOW393242 JYS393242 KIO393242 KSK393242 LCG393242 LMC393242 LVY393242 MFU393242 MPQ393242 MZM393242 NJI393242 NTE393242 ODA393242 OMW393242 OWS393242 PGO393242 PQK393242 QAG393242 QKC393242 QTY393242 RDU393242 RNQ393242 RXM393242 SHI393242 SRE393242 TBA393242 TKW393242 TUS393242 UEO393242 UOK393242 UYG393242 VIC393242 VRY393242 WBU393242 WLQ393242 WVM393242 E458778 JA458778 SW458778 ACS458778 AMO458778 AWK458778 BGG458778 BQC458778 BZY458778 CJU458778 CTQ458778 DDM458778 DNI458778 DXE458778 EHA458778 EQW458778 FAS458778 FKO458778 FUK458778 GEG458778 GOC458778 GXY458778 HHU458778 HRQ458778 IBM458778 ILI458778 IVE458778 JFA458778 JOW458778 JYS458778 KIO458778 KSK458778 LCG458778 LMC458778 LVY458778 MFU458778 MPQ458778 MZM458778 NJI458778 NTE458778 ODA458778 OMW458778 OWS458778 PGO458778 PQK458778 QAG458778 QKC458778 QTY458778 RDU458778 RNQ458778 RXM458778 SHI458778 SRE458778 TBA458778 TKW458778 TUS458778 UEO458778 UOK458778 UYG458778 VIC458778 VRY458778 WBU458778 WLQ458778 WVM458778 E524314 JA524314 SW524314 ACS524314 AMO524314 AWK524314 BGG524314 BQC524314 BZY524314 CJU524314 CTQ524314 DDM524314 DNI524314 DXE524314 EHA524314 EQW524314 FAS524314 FKO524314 FUK524314 GEG524314 GOC524314 GXY524314 HHU524314 HRQ524314 IBM524314 ILI524314 IVE524314 JFA524314 JOW524314 JYS524314 KIO524314 KSK524314 LCG524314 LMC524314 LVY524314 MFU524314 MPQ524314 MZM524314 NJI524314 NTE524314 ODA524314 OMW524314 OWS524314 PGO524314 PQK524314 QAG524314 QKC524314 QTY524314 RDU524314 RNQ524314 RXM524314 SHI524314 SRE524314 TBA524314 TKW524314 TUS524314 UEO524314 UOK524314 UYG524314 VIC524314 VRY524314 WBU524314 WLQ524314 WVM524314 E589850 JA589850 SW589850 ACS589850 AMO589850 AWK589850 BGG589850 BQC589850 BZY589850 CJU589850 CTQ589850 DDM589850 DNI589850 DXE589850 EHA589850 EQW589850 FAS589850 FKO589850 FUK589850 GEG589850 GOC589850 GXY589850 HHU589850 HRQ589850 IBM589850 ILI589850 IVE589850 JFA589850 JOW589850 JYS589850 KIO589850 KSK589850 LCG589850 LMC589850 LVY589850 MFU589850 MPQ589850 MZM589850 NJI589850 NTE589850 ODA589850 OMW589850 OWS589850 PGO589850 PQK589850 QAG589850 QKC589850 QTY589850 RDU589850 RNQ589850 RXM589850 SHI589850 SRE589850 TBA589850 TKW589850 TUS589850 UEO589850 UOK589850 UYG589850 VIC589850 VRY589850 WBU589850 WLQ589850 WVM589850 E655386 JA655386 SW655386 ACS655386 AMO655386 AWK655386 BGG655386 BQC655386 BZY655386 CJU655386 CTQ655386 DDM655386 DNI655386 DXE655386 EHA655386 EQW655386 FAS655386 FKO655386 FUK655386 GEG655386 GOC655386 GXY655386 HHU655386 HRQ655386 IBM655386 ILI655386 IVE655386 JFA655386 JOW655386 JYS655386 KIO655386 KSK655386 LCG655386 LMC655386 LVY655386 MFU655386 MPQ655386 MZM655386 NJI655386 NTE655386 ODA655386 OMW655386 OWS655386 PGO655386 PQK655386 QAG655386 QKC655386 QTY655386 RDU655386 RNQ655386 RXM655386 SHI655386 SRE655386 TBA655386 TKW655386 TUS655386 UEO655386 UOK655386 UYG655386 VIC655386 VRY655386 WBU655386 WLQ655386 WVM655386 E720922 JA720922 SW720922 ACS720922 AMO720922 AWK720922 BGG720922 BQC720922 BZY720922 CJU720922 CTQ720922 DDM720922 DNI720922 DXE720922 EHA720922 EQW720922 FAS720922 FKO720922 FUK720922 GEG720922 GOC720922 GXY720922 HHU720922 HRQ720922 IBM720922 ILI720922 IVE720922 JFA720922 JOW720922 JYS720922 KIO720922 KSK720922 LCG720922 LMC720922 LVY720922 MFU720922 MPQ720922 MZM720922 NJI720922 NTE720922 ODA720922 OMW720922 OWS720922 PGO720922 PQK720922 QAG720922 QKC720922 QTY720922 RDU720922 RNQ720922 RXM720922 SHI720922 SRE720922 TBA720922 TKW720922 TUS720922 UEO720922 UOK720922 UYG720922 VIC720922 VRY720922 WBU720922 WLQ720922 WVM720922 E786458 JA786458 SW786458 ACS786458 AMO786458 AWK786458 BGG786458 BQC786458 BZY786458 CJU786458 CTQ786458 DDM786458 DNI786458 DXE786458 EHA786458 EQW786458 FAS786458 FKO786458 FUK786458 GEG786458 GOC786458 GXY786458 HHU786458 HRQ786458 IBM786458 ILI786458 IVE786458 JFA786458 JOW786458 JYS786458 KIO786458 KSK786458 LCG786458 LMC786458 LVY786458 MFU786458 MPQ786458 MZM786458 NJI786458 NTE786458 ODA786458 OMW786458 OWS786458 PGO786458 PQK786458 QAG786458 QKC786458 QTY786458 RDU786458 RNQ786458 RXM786458 SHI786458 SRE786458 TBA786458 TKW786458 TUS786458 UEO786458 UOK786458 UYG786458 VIC786458 VRY786458 WBU786458 WLQ786458 WVM786458 E851994 JA851994 SW851994 ACS851994 AMO851994 AWK851994 BGG851994 BQC851994 BZY851994 CJU851994 CTQ851994 DDM851994 DNI851994 DXE851994 EHA851994 EQW851994 FAS851994 FKO851994 FUK851994 GEG851994 GOC851994 GXY851994 HHU851994 HRQ851994 IBM851994 ILI851994 IVE851994 JFA851994 JOW851994 JYS851994 KIO851994 KSK851994 LCG851994 LMC851994 LVY851994 MFU851994 MPQ851994 MZM851994 NJI851994 NTE851994 ODA851994 OMW851994 OWS851994 PGO851994 PQK851994 QAG851994 QKC851994 QTY851994 RDU851994 RNQ851994 RXM851994 SHI851994 SRE851994 TBA851994 TKW851994 TUS851994 UEO851994 UOK851994 UYG851994 VIC851994 VRY851994 WBU851994 WLQ851994 WVM851994 E917530 JA917530 SW917530 ACS917530 AMO917530 AWK917530 BGG917530 BQC917530 BZY917530 CJU917530 CTQ917530 DDM917530 DNI917530 DXE917530 EHA917530 EQW917530 FAS917530 FKO917530 FUK917530 GEG917530 GOC917530 GXY917530 HHU917530 HRQ917530 IBM917530 ILI917530 IVE917530 JFA917530 JOW917530 JYS917530 KIO917530 KSK917530 LCG917530 LMC917530 LVY917530 MFU917530 MPQ917530 MZM917530 NJI917530 NTE917530 ODA917530 OMW917530 OWS917530 PGO917530 PQK917530 QAG917530 QKC917530 QTY917530 RDU917530 RNQ917530 RXM917530 SHI917530 SRE917530 TBA917530 TKW917530 TUS917530 UEO917530 UOK917530 UYG917530 VIC917530 VRY917530 WBU917530 WLQ917530 WVM917530 E983066 JA983066 SW983066 ACS983066 AMO983066 AWK983066 BGG983066 BQC983066 BZY983066 CJU983066 CTQ983066 DDM983066 DNI983066 DXE983066 EHA983066 EQW983066 FAS983066 FKO983066 FUK983066 GEG983066 GOC983066 GXY983066 HHU983066 HRQ983066 IBM983066 ILI983066 IVE983066 JFA983066 JOW983066 JYS983066 KIO983066 KSK983066 LCG983066 LMC983066 LVY983066 MFU983066 MPQ983066 MZM983066 NJI983066 NTE983066 ODA983066 OMW983066 OWS983066 PGO983066 PQK983066 QAG983066 QKC983066 QTY983066 RDU983066 RNQ983066 RXM983066 SHI983066 SRE983066 TBA983066 TKW983066 TUS983066 UEO983066 UOK983066 UYG983066 VIC983066 VRY983066 WBU983066 WLQ983066 WVM983066">
      <formula1>$O$26:$O$28</formula1>
    </dataValidation>
    <dataValidation type="list" allowBlank="1" showInputMessage="1" showErrorMessage="1" sqref="E65495:L65495 JA65495:JH65495 SW65495:TD65495 ACS65495:ACZ65495 AMO65495:AMV65495 AWK65495:AWR65495 BGG65495:BGN65495 BQC65495:BQJ65495 BZY65495:CAF65495 CJU65495:CKB65495 CTQ65495:CTX65495 DDM65495:DDT65495 DNI65495:DNP65495 DXE65495:DXL65495 EHA65495:EHH65495 EQW65495:ERD65495 FAS65495:FAZ65495 FKO65495:FKV65495 FUK65495:FUR65495 GEG65495:GEN65495 GOC65495:GOJ65495 GXY65495:GYF65495 HHU65495:HIB65495 HRQ65495:HRX65495 IBM65495:IBT65495 ILI65495:ILP65495 IVE65495:IVL65495 JFA65495:JFH65495 JOW65495:JPD65495 JYS65495:JYZ65495 KIO65495:KIV65495 KSK65495:KSR65495 LCG65495:LCN65495 LMC65495:LMJ65495 LVY65495:LWF65495 MFU65495:MGB65495 MPQ65495:MPX65495 MZM65495:MZT65495 NJI65495:NJP65495 NTE65495:NTL65495 ODA65495:ODH65495 OMW65495:OND65495 OWS65495:OWZ65495 PGO65495:PGV65495 PQK65495:PQR65495 QAG65495:QAN65495 QKC65495:QKJ65495 QTY65495:QUF65495 RDU65495:REB65495 RNQ65495:RNX65495 RXM65495:RXT65495 SHI65495:SHP65495 SRE65495:SRL65495 TBA65495:TBH65495 TKW65495:TLD65495 TUS65495:TUZ65495 UEO65495:UEV65495 UOK65495:UOR65495 UYG65495:UYN65495 VIC65495:VIJ65495 VRY65495:VSF65495 WBU65495:WCB65495 WLQ65495:WLX65495 WVM65495:WVT65495 E131031:L131031 JA131031:JH131031 SW131031:TD131031 ACS131031:ACZ131031 AMO131031:AMV131031 AWK131031:AWR131031 BGG131031:BGN131031 BQC131031:BQJ131031 BZY131031:CAF131031 CJU131031:CKB131031 CTQ131031:CTX131031 DDM131031:DDT131031 DNI131031:DNP131031 DXE131031:DXL131031 EHA131031:EHH131031 EQW131031:ERD131031 FAS131031:FAZ131031 FKO131031:FKV131031 FUK131031:FUR131031 GEG131031:GEN131031 GOC131031:GOJ131031 GXY131031:GYF131031 HHU131031:HIB131031 HRQ131031:HRX131031 IBM131031:IBT131031 ILI131031:ILP131031 IVE131031:IVL131031 JFA131031:JFH131031 JOW131031:JPD131031 JYS131031:JYZ131031 KIO131031:KIV131031 KSK131031:KSR131031 LCG131031:LCN131031 LMC131031:LMJ131031 LVY131031:LWF131031 MFU131031:MGB131031 MPQ131031:MPX131031 MZM131031:MZT131031 NJI131031:NJP131031 NTE131031:NTL131031 ODA131031:ODH131031 OMW131031:OND131031 OWS131031:OWZ131031 PGO131031:PGV131031 PQK131031:PQR131031 QAG131031:QAN131031 QKC131031:QKJ131031 QTY131031:QUF131031 RDU131031:REB131031 RNQ131031:RNX131031 RXM131031:RXT131031 SHI131031:SHP131031 SRE131031:SRL131031 TBA131031:TBH131031 TKW131031:TLD131031 TUS131031:TUZ131031 UEO131031:UEV131031 UOK131031:UOR131031 UYG131031:UYN131031 VIC131031:VIJ131031 VRY131031:VSF131031 WBU131031:WCB131031 WLQ131031:WLX131031 WVM131031:WVT131031 E196567:L196567 JA196567:JH196567 SW196567:TD196567 ACS196567:ACZ196567 AMO196567:AMV196567 AWK196567:AWR196567 BGG196567:BGN196567 BQC196567:BQJ196567 BZY196567:CAF196567 CJU196567:CKB196567 CTQ196567:CTX196567 DDM196567:DDT196567 DNI196567:DNP196567 DXE196567:DXL196567 EHA196567:EHH196567 EQW196567:ERD196567 FAS196567:FAZ196567 FKO196567:FKV196567 FUK196567:FUR196567 GEG196567:GEN196567 GOC196567:GOJ196567 GXY196567:GYF196567 HHU196567:HIB196567 HRQ196567:HRX196567 IBM196567:IBT196567 ILI196567:ILP196567 IVE196567:IVL196567 JFA196567:JFH196567 JOW196567:JPD196567 JYS196567:JYZ196567 KIO196567:KIV196567 KSK196567:KSR196567 LCG196567:LCN196567 LMC196567:LMJ196567 LVY196567:LWF196567 MFU196567:MGB196567 MPQ196567:MPX196567 MZM196567:MZT196567 NJI196567:NJP196567 NTE196567:NTL196567 ODA196567:ODH196567 OMW196567:OND196567 OWS196567:OWZ196567 PGO196567:PGV196567 PQK196567:PQR196567 QAG196567:QAN196567 QKC196567:QKJ196567 QTY196567:QUF196567 RDU196567:REB196567 RNQ196567:RNX196567 RXM196567:RXT196567 SHI196567:SHP196567 SRE196567:SRL196567 TBA196567:TBH196567 TKW196567:TLD196567 TUS196567:TUZ196567 UEO196567:UEV196567 UOK196567:UOR196567 UYG196567:UYN196567 VIC196567:VIJ196567 VRY196567:VSF196567 WBU196567:WCB196567 WLQ196567:WLX196567 WVM196567:WVT196567 E262103:L262103 JA262103:JH262103 SW262103:TD262103 ACS262103:ACZ262103 AMO262103:AMV262103 AWK262103:AWR262103 BGG262103:BGN262103 BQC262103:BQJ262103 BZY262103:CAF262103 CJU262103:CKB262103 CTQ262103:CTX262103 DDM262103:DDT262103 DNI262103:DNP262103 DXE262103:DXL262103 EHA262103:EHH262103 EQW262103:ERD262103 FAS262103:FAZ262103 FKO262103:FKV262103 FUK262103:FUR262103 GEG262103:GEN262103 GOC262103:GOJ262103 GXY262103:GYF262103 HHU262103:HIB262103 HRQ262103:HRX262103 IBM262103:IBT262103 ILI262103:ILP262103 IVE262103:IVL262103 JFA262103:JFH262103 JOW262103:JPD262103 JYS262103:JYZ262103 KIO262103:KIV262103 KSK262103:KSR262103 LCG262103:LCN262103 LMC262103:LMJ262103 LVY262103:LWF262103 MFU262103:MGB262103 MPQ262103:MPX262103 MZM262103:MZT262103 NJI262103:NJP262103 NTE262103:NTL262103 ODA262103:ODH262103 OMW262103:OND262103 OWS262103:OWZ262103 PGO262103:PGV262103 PQK262103:PQR262103 QAG262103:QAN262103 QKC262103:QKJ262103 QTY262103:QUF262103 RDU262103:REB262103 RNQ262103:RNX262103 RXM262103:RXT262103 SHI262103:SHP262103 SRE262103:SRL262103 TBA262103:TBH262103 TKW262103:TLD262103 TUS262103:TUZ262103 UEO262103:UEV262103 UOK262103:UOR262103 UYG262103:UYN262103 VIC262103:VIJ262103 VRY262103:VSF262103 WBU262103:WCB262103 WLQ262103:WLX262103 WVM262103:WVT262103 E327639:L327639 JA327639:JH327639 SW327639:TD327639 ACS327639:ACZ327639 AMO327639:AMV327639 AWK327639:AWR327639 BGG327639:BGN327639 BQC327639:BQJ327639 BZY327639:CAF327639 CJU327639:CKB327639 CTQ327639:CTX327639 DDM327639:DDT327639 DNI327639:DNP327639 DXE327639:DXL327639 EHA327639:EHH327639 EQW327639:ERD327639 FAS327639:FAZ327639 FKO327639:FKV327639 FUK327639:FUR327639 GEG327639:GEN327639 GOC327639:GOJ327639 GXY327639:GYF327639 HHU327639:HIB327639 HRQ327639:HRX327639 IBM327639:IBT327639 ILI327639:ILP327639 IVE327639:IVL327639 JFA327639:JFH327639 JOW327639:JPD327639 JYS327639:JYZ327639 KIO327639:KIV327639 KSK327639:KSR327639 LCG327639:LCN327639 LMC327639:LMJ327639 LVY327639:LWF327639 MFU327639:MGB327639 MPQ327639:MPX327639 MZM327639:MZT327639 NJI327639:NJP327639 NTE327639:NTL327639 ODA327639:ODH327639 OMW327639:OND327639 OWS327639:OWZ327639 PGO327639:PGV327639 PQK327639:PQR327639 QAG327639:QAN327639 QKC327639:QKJ327639 QTY327639:QUF327639 RDU327639:REB327639 RNQ327639:RNX327639 RXM327639:RXT327639 SHI327639:SHP327639 SRE327639:SRL327639 TBA327639:TBH327639 TKW327639:TLD327639 TUS327639:TUZ327639 UEO327639:UEV327639 UOK327639:UOR327639 UYG327639:UYN327639 VIC327639:VIJ327639 VRY327639:VSF327639 WBU327639:WCB327639 WLQ327639:WLX327639 WVM327639:WVT327639 E393175:L393175 JA393175:JH393175 SW393175:TD393175 ACS393175:ACZ393175 AMO393175:AMV393175 AWK393175:AWR393175 BGG393175:BGN393175 BQC393175:BQJ393175 BZY393175:CAF393175 CJU393175:CKB393175 CTQ393175:CTX393175 DDM393175:DDT393175 DNI393175:DNP393175 DXE393175:DXL393175 EHA393175:EHH393175 EQW393175:ERD393175 FAS393175:FAZ393175 FKO393175:FKV393175 FUK393175:FUR393175 GEG393175:GEN393175 GOC393175:GOJ393175 GXY393175:GYF393175 HHU393175:HIB393175 HRQ393175:HRX393175 IBM393175:IBT393175 ILI393175:ILP393175 IVE393175:IVL393175 JFA393175:JFH393175 JOW393175:JPD393175 JYS393175:JYZ393175 KIO393175:KIV393175 KSK393175:KSR393175 LCG393175:LCN393175 LMC393175:LMJ393175 LVY393175:LWF393175 MFU393175:MGB393175 MPQ393175:MPX393175 MZM393175:MZT393175 NJI393175:NJP393175 NTE393175:NTL393175 ODA393175:ODH393175 OMW393175:OND393175 OWS393175:OWZ393175 PGO393175:PGV393175 PQK393175:PQR393175 QAG393175:QAN393175 QKC393175:QKJ393175 QTY393175:QUF393175 RDU393175:REB393175 RNQ393175:RNX393175 RXM393175:RXT393175 SHI393175:SHP393175 SRE393175:SRL393175 TBA393175:TBH393175 TKW393175:TLD393175 TUS393175:TUZ393175 UEO393175:UEV393175 UOK393175:UOR393175 UYG393175:UYN393175 VIC393175:VIJ393175 VRY393175:VSF393175 WBU393175:WCB393175 WLQ393175:WLX393175 WVM393175:WVT393175 E458711:L458711 JA458711:JH458711 SW458711:TD458711 ACS458711:ACZ458711 AMO458711:AMV458711 AWK458711:AWR458711 BGG458711:BGN458711 BQC458711:BQJ458711 BZY458711:CAF458711 CJU458711:CKB458711 CTQ458711:CTX458711 DDM458711:DDT458711 DNI458711:DNP458711 DXE458711:DXL458711 EHA458711:EHH458711 EQW458711:ERD458711 FAS458711:FAZ458711 FKO458711:FKV458711 FUK458711:FUR458711 GEG458711:GEN458711 GOC458711:GOJ458711 GXY458711:GYF458711 HHU458711:HIB458711 HRQ458711:HRX458711 IBM458711:IBT458711 ILI458711:ILP458711 IVE458711:IVL458711 JFA458711:JFH458711 JOW458711:JPD458711 JYS458711:JYZ458711 KIO458711:KIV458711 KSK458711:KSR458711 LCG458711:LCN458711 LMC458711:LMJ458711 LVY458711:LWF458711 MFU458711:MGB458711 MPQ458711:MPX458711 MZM458711:MZT458711 NJI458711:NJP458711 NTE458711:NTL458711 ODA458711:ODH458711 OMW458711:OND458711 OWS458711:OWZ458711 PGO458711:PGV458711 PQK458711:PQR458711 QAG458711:QAN458711 QKC458711:QKJ458711 QTY458711:QUF458711 RDU458711:REB458711 RNQ458711:RNX458711 RXM458711:RXT458711 SHI458711:SHP458711 SRE458711:SRL458711 TBA458711:TBH458711 TKW458711:TLD458711 TUS458711:TUZ458711 UEO458711:UEV458711 UOK458711:UOR458711 UYG458711:UYN458711 VIC458711:VIJ458711 VRY458711:VSF458711 WBU458711:WCB458711 WLQ458711:WLX458711 WVM458711:WVT458711 E524247:L524247 JA524247:JH524247 SW524247:TD524247 ACS524247:ACZ524247 AMO524247:AMV524247 AWK524247:AWR524247 BGG524247:BGN524247 BQC524247:BQJ524247 BZY524247:CAF524247 CJU524247:CKB524247 CTQ524247:CTX524247 DDM524247:DDT524247 DNI524247:DNP524247 DXE524247:DXL524247 EHA524247:EHH524247 EQW524247:ERD524247 FAS524247:FAZ524247 FKO524247:FKV524247 FUK524247:FUR524247 GEG524247:GEN524247 GOC524247:GOJ524247 GXY524247:GYF524247 HHU524247:HIB524247 HRQ524247:HRX524247 IBM524247:IBT524247 ILI524247:ILP524247 IVE524247:IVL524247 JFA524247:JFH524247 JOW524247:JPD524247 JYS524247:JYZ524247 KIO524247:KIV524247 KSK524247:KSR524247 LCG524247:LCN524247 LMC524247:LMJ524247 LVY524247:LWF524247 MFU524247:MGB524247 MPQ524247:MPX524247 MZM524247:MZT524247 NJI524247:NJP524247 NTE524247:NTL524247 ODA524247:ODH524247 OMW524247:OND524247 OWS524247:OWZ524247 PGO524247:PGV524247 PQK524247:PQR524247 QAG524247:QAN524247 QKC524247:QKJ524247 QTY524247:QUF524247 RDU524247:REB524247 RNQ524247:RNX524247 RXM524247:RXT524247 SHI524247:SHP524247 SRE524247:SRL524247 TBA524247:TBH524247 TKW524247:TLD524247 TUS524247:TUZ524247 UEO524247:UEV524247 UOK524247:UOR524247 UYG524247:UYN524247 VIC524247:VIJ524247 VRY524247:VSF524247 WBU524247:WCB524247 WLQ524247:WLX524247 WVM524247:WVT524247 E589783:L589783 JA589783:JH589783 SW589783:TD589783 ACS589783:ACZ589783 AMO589783:AMV589783 AWK589783:AWR589783 BGG589783:BGN589783 BQC589783:BQJ589783 BZY589783:CAF589783 CJU589783:CKB589783 CTQ589783:CTX589783 DDM589783:DDT589783 DNI589783:DNP589783 DXE589783:DXL589783 EHA589783:EHH589783 EQW589783:ERD589783 FAS589783:FAZ589783 FKO589783:FKV589783 FUK589783:FUR589783 GEG589783:GEN589783 GOC589783:GOJ589783 GXY589783:GYF589783 HHU589783:HIB589783 HRQ589783:HRX589783 IBM589783:IBT589783 ILI589783:ILP589783 IVE589783:IVL589783 JFA589783:JFH589783 JOW589783:JPD589783 JYS589783:JYZ589783 KIO589783:KIV589783 KSK589783:KSR589783 LCG589783:LCN589783 LMC589783:LMJ589783 LVY589783:LWF589783 MFU589783:MGB589783 MPQ589783:MPX589783 MZM589783:MZT589783 NJI589783:NJP589783 NTE589783:NTL589783 ODA589783:ODH589783 OMW589783:OND589783 OWS589783:OWZ589783 PGO589783:PGV589783 PQK589783:PQR589783 QAG589783:QAN589783 QKC589783:QKJ589783 QTY589783:QUF589783 RDU589783:REB589783 RNQ589783:RNX589783 RXM589783:RXT589783 SHI589783:SHP589783 SRE589783:SRL589783 TBA589783:TBH589783 TKW589783:TLD589783 TUS589783:TUZ589783 UEO589783:UEV589783 UOK589783:UOR589783 UYG589783:UYN589783 VIC589783:VIJ589783 VRY589783:VSF589783 WBU589783:WCB589783 WLQ589783:WLX589783 WVM589783:WVT589783 E655319:L655319 JA655319:JH655319 SW655319:TD655319 ACS655319:ACZ655319 AMO655319:AMV655319 AWK655319:AWR655319 BGG655319:BGN655319 BQC655319:BQJ655319 BZY655319:CAF655319 CJU655319:CKB655319 CTQ655319:CTX655319 DDM655319:DDT655319 DNI655319:DNP655319 DXE655319:DXL655319 EHA655319:EHH655319 EQW655319:ERD655319 FAS655319:FAZ655319 FKO655319:FKV655319 FUK655319:FUR655319 GEG655319:GEN655319 GOC655319:GOJ655319 GXY655319:GYF655319 HHU655319:HIB655319 HRQ655319:HRX655319 IBM655319:IBT655319 ILI655319:ILP655319 IVE655319:IVL655319 JFA655319:JFH655319 JOW655319:JPD655319 JYS655319:JYZ655319 KIO655319:KIV655319 KSK655319:KSR655319 LCG655319:LCN655319 LMC655319:LMJ655319 LVY655319:LWF655319 MFU655319:MGB655319 MPQ655319:MPX655319 MZM655319:MZT655319 NJI655319:NJP655319 NTE655319:NTL655319 ODA655319:ODH655319 OMW655319:OND655319 OWS655319:OWZ655319 PGO655319:PGV655319 PQK655319:PQR655319 QAG655319:QAN655319 QKC655319:QKJ655319 QTY655319:QUF655319 RDU655319:REB655319 RNQ655319:RNX655319 RXM655319:RXT655319 SHI655319:SHP655319 SRE655319:SRL655319 TBA655319:TBH655319 TKW655319:TLD655319 TUS655319:TUZ655319 UEO655319:UEV655319 UOK655319:UOR655319 UYG655319:UYN655319 VIC655319:VIJ655319 VRY655319:VSF655319 WBU655319:WCB655319 WLQ655319:WLX655319 WVM655319:WVT655319 E720855:L720855 JA720855:JH720855 SW720855:TD720855 ACS720855:ACZ720855 AMO720855:AMV720855 AWK720855:AWR720855 BGG720855:BGN720855 BQC720855:BQJ720855 BZY720855:CAF720855 CJU720855:CKB720855 CTQ720855:CTX720855 DDM720855:DDT720855 DNI720855:DNP720855 DXE720855:DXL720855 EHA720855:EHH720855 EQW720855:ERD720855 FAS720855:FAZ720855 FKO720855:FKV720855 FUK720855:FUR720855 GEG720855:GEN720855 GOC720855:GOJ720855 GXY720855:GYF720855 HHU720855:HIB720855 HRQ720855:HRX720855 IBM720855:IBT720855 ILI720855:ILP720855 IVE720855:IVL720855 JFA720855:JFH720855 JOW720855:JPD720855 JYS720855:JYZ720855 KIO720855:KIV720855 KSK720855:KSR720855 LCG720855:LCN720855 LMC720855:LMJ720855 LVY720855:LWF720855 MFU720855:MGB720855 MPQ720855:MPX720855 MZM720855:MZT720855 NJI720855:NJP720855 NTE720855:NTL720855 ODA720855:ODH720855 OMW720855:OND720855 OWS720855:OWZ720855 PGO720855:PGV720855 PQK720855:PQR720855 QAG720855:QAN720855 QKC720855:QKJ720855 QTY720855:QUF720855 RDU720855:REB720855 RNQ720855:RNX720855 RXM720855:RXT720855 SHI720855:SHP720855 SRE720855:SRL720855 TBA720855:TBH720855 TKW720855:TLD720855 TUS720855:TUZ720855 UEO720855:UEV720855 UOK720855:UOR720855 UYG720855:UYN720855 VIC720855:VIJ720855 VRY720855:VSF720855 WBU720855:WCB720855 WLQ720855:WLX720855 WVM720855:WVT720855 E786391:L786391 JA786391:JH786391 SW786391:TD786391 ACS786391:ACZ786391 AMO786391:AMV786391 AWK786391:AWR786391 BGG786391:BGN786391 BQC786391:BQJ786391 BZY786391:CAF786391 CJU786391:CKB786391 CTQ786391:CTX786391 DDM786391:DDT786391 DNI786391:DNP786391 DXE786391:DXL786391 EHA786391:EHH786391 EQW786391:ERD786391 FAS786391:FAZ786391 FKO786391:FKV786391 FUK786391:FUR786391 GEG786391:GEN786391 GOC786391:GOJ786391 GXY786391:GYF786391 HHU786391:HIB786391 HRQ786391:HRX786391 IBM786391:IBT786391 ILI786391:ILP786391 IVE786391:IVL786391 JFA786391:JFH786391 JOW786391:JPD786391 JYS786391:JYZ786391 KIO786391:KIV786391 KSK786391:KSR786391 LCG786391:LCN786391 LMC786391:LMJ786391 LVY786391:LWF786391 MFU786391:MGB786391 MPQ786391:MPX786391 MZM786391:MZT786391 NJI786391:NJP786391 NTE786391:NTL786391 ODA786391:ODH786391 OMW786391:OND786391 OWS786391:OWZ786391 PGO786391:PGV786391 PQK786391:PQR786391 QAG786391:QAN786391 QKC786391:QKJ786391 QTY786391:QUF786391 RDU786391:REB786391 RNQ786391:RNX786391 RXM786391:RXT786391 SHI786391:SHP786391 SRE786391:SRL786391 TBA786391:TBH786391 TKW786391:TLD786391 TUS786391:TUZ786391 UEO786391:UEV786391 UOK786391:UOR786391 UYG786391:UYN786391 VIC786391:VIJ786391 VRY786391:VSF786391 WBU786391:WCB786391 WLQ786391:WLX786391 WVM786391:WVT786391 E851927:L851927 JA851927:JH851927 SW851927:TD851927 ACS851927:ACZ851927 AMO851927:AMV851927 AWK851927:AWR851927 BGG851927:BGN851927 BQC851927:BQJ851927 BZY851927:CAF851927 CJU851927:CKB851927 CTQ851927:CTX851927 DDM851927:DDT851927 DNI851927:DNP851927 DXE851927:DXL851927 EHA851927:EHH851927 EQW851927:ERD851927 FAS851927:FAZ851927 FKO851927:FKV851927 FUK851927:FUR851927 GEG851927:GEN851927 GOC851927:GOJ851927 GXY851927:GYF851927 HHU851927:HIB851927 HRQ851927:HRX851927 IBM851927:IBT851927 ILI851927:ILP851927 IVE851927:IVL851927 JFA851927:JFH851927 JOW851927:JPD851927 JYS851927:JYZ851927 KIO851927:KIV851927 KSK851927:KSR851927 LCG851927:LCN851927 LMC851927:LMJ851927 LVY851927:LWF851927 MFU851927:MGB851927 MPQ851927:MPX851927 MZM851927:MZT851927 NJI851927:NJP851927 NTE851927:NTL851927 ODA851927:ODH851927 OMW851927:OND851927 OWS851927:OWZ851927 PGO851927:PGV851927 PQK851927:PQR851927 QAG851927:QAN851927 QKC851927:QKJ851927 QTY851927:QUF851927 RDU851927:REB851927 RNQ851927:RNX851927 RXM851927:RXT851927 SHI851927:SHP851927 SRE851927:SRL851927 TBA851927:TBH851927 TKW851927:TLD851927 TUS851927:TUZ851927 UEO851927:UEV851927 UOK851927:UOR851927 UYG851927:UYN851927 VIC851927:VIJ851927 VRY851927:VSF851927 WBU851927:WCB851927 WLQ851927:WLX851927 WVM851927:WVT851927 E917463:L917463 JA917463:JH917463 SW917463:TD917463 ACS917463:ACZ917463 AMO917463:AMV917463 AWK917463:AWR917463 BGG917463:BGN917463 BQC917463:BQJ917463 BZY917463:CAF917463 CJU917463:CKB917463 CTQ917463:CTX917463 DDM917463:DDT917463 DNI917463:DNP917463 DXE917463:DXL917463 EHA917463:EHH917463 EQW917463:ERD917463 FAS917463:FAZ917463 FKO917463:FKV917463 FUK917463:FUR917463 GEG917463:GEN917463 GOC917463:GOJ917463 GXY917463:GYF917463 HHU917463:HIB917463 HRQ917463:HRX917463 IBM917463:IBT917463 ILI917463:ILP917463 IVE917463:IVL917463 JFA917463:JFH917463 JOW917463:JPD917463 JYS917463:JYZ917463 KIO917463:KIV917463 KSK917463:KSR917463 LCG917463:LCN917463 LMC917463:LMJ917463 LVY917463:LWF917463 MFU917463:MGB917463 MPQ917463:MPX917463 MZM917463:MZT917463 NJI917463:NJP917463 NTE917463:NTL917463 ODA917463:ODH917463 OMW917463:OND917463 OWS917463:OWZ917463 PGO917463:PGV917463 PQK917463:PQR917463 QAG917463:QAN917463 QKC917463:QKJ917463 QTY917463:QUF917463 RDU917463:REB917463 RNQ917463:RNX917463 RXM917463:RXT917463 SHI917463:SHP917463 SRE917463:SRL917463 TBA917463:TBH917463 TKW917463:TLD917463 TUS917463:TUZ917463 UEO917463:UEV917463 UOK917463:UOR917463 UYG917463:UYN917463 VIC917463:VIJ917463 VRY917463:VSF917463 WBU917463:WCB917463 WLQ917463:WLX917463 WVM917463:WVT917463 E982999:L982999 JA982999:JH982999 SW982999:TD982999 ACS982999:ACZ982999 AMO982999:AMV982999 AWK982999:AWR982999 BGG982999:BGN982999 BQC982999:BQJ982999 BZY982999:CAF982999 CJU982999:CKB982999 CTQ982999:CTX982999 DDM982999:DDT982999 DNI982999:DNP982999 DXE982999:DXL982999 EHA982999:EHH982999 EQW982999:ERD982999 FAS982999:FAZ982999 FKO982999:FKV982999 FUK982999:FUR982999 GEG982999:GEN982999 GOC982999:GOJ982999 GXY982999:GYF982999 HHU982999:HIB982999 HRQ982999:HRX982999 IBM982999:IBT982999 ILI982999:ILP982999 IVE982999:IVL982999 JFA982999:JFH982999 JOW982999:JPD982999 JYS982999:JYZ982999 KIO982999:KIV982999 KSK982999:KSR982999 LCG982999:LCN982999 LMC982999:LMJ982999 LVY982999:LWF982999 MFU982999:MGB982999 MPQ982999:MPX982999 MZM982999:MZT982999 NJI982999:NJP982999 NTE982999:NTL982999 ODA982999:ODH982999 OMW982999:OND982999 OWS982999:OWZ982999 PGO982999:PGV982999 PQK982999:PQR982999 QAG982999:QAN982999 QKC982999:QKJ982999 QTY982999:QUF982999 RDU982999:REB982999 RNQ982999:RNX982999 RXM982999:RXT982999 SHI982999:SHP982999 SRE982999:SRL982999 TBA982999:TBH982999 TKW982999:TLD982999 TUS982999:TUZ982999 UEO982999:UEV982999 UOK982999:UOR982999 UYG982999:UYN982999 VIC982999:VIJ982999 VRY982999:VSF982999 WBU982999:WCB982999 WLQ982999:WLX982999 WVM982999:WVT982999 E1048535:L1048535 JA1048535:JH1048535 SW1048535:TD1048535 ACS1048535:ACZ1048535 AMO1048535:AMV1048535 AWK1048535:AWR1048535 BGG1048535:BGN1048535 BQC1048535:BQJ1048535 BZY1048535:CAF1048535 CJU1048535:CKB1048535 CTQ1048535:CTX1048535 DDM1048535:DDT1048535 DNI1048535:DNP1048535 DXE1048535:DXL1048535 EHA1048535:EHH1048535 EQW1048535:ERD1048535 FAS1048535:FAZ1048535 FKO1048535:FKV1048535 FUK1048535:FUR1048535 GEG1048535:GEN1048535 GOC1048535:GOJ1048535 GXY1048535:GYF1048535 HHU1048535:HIB1048535 HRQ1048535:HRX1048535 IBM1048535:IBT1048535 ILI1048535:ILP1048535 IVE1048535:IVL1048535 JFA1048535:JFH1048535 JOW1048535:JPD1048535 JYS1048535:JYZ1048535 KIO1048535:KIV1048535 KSK1048535:KSR1048535 LCG1048535:LCN1048535 LMC1048535:LMJ1048535 LVY1048535:LWF1048535 MFU1048535:MGB1048535 MPQ1048535:MPX1048535 MZM1048535:MZT1048535 NJI1048535:NJP1048535 NTE1048535:NTL1048535 ODA1048535:ODH1048535 OMW1048535:OND1048535 OWS1048535:OWZ1048535 PGO1048535:PGV1048535 PQK1048535:PQR1048535 QAG1048535:QAN1048535 QKC1048535:QKJ1048535 QTY1048535:QUF1048535 RDU1048535:REB1048535 RNQ1048535:RNX1048535 RXM1048535:RXT1048535 SHI1048535:SHP1048535 SRE1048535:SRL1048535 TBA1048535:TBH1048535 TKW1048535:TLD1048535 TUS1048535:TUZ1048535 UEO1048535:UEV1048535 UOK1048535:UOR1048535 UYG1048535:UYN1048535 VIC1048535:VIJ1048535 VRY1048535:VSF1048535 WBU1048535:WCB1048535 WLQ1048535:WLX1048535 WVM1048535:WVT1048535">
      <formula1>$P$1:$P$8</formula1>
    </dataValidation>
  </dataValidation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89"/>
  <sheetViews>
    <sheetView topLeftCell="A62" zoomScale="91" zoomScaleNormal="91" workbookViewId="0">
      <selection activeCell="IX2" sqref="IX2"/>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24.5703125" customWidth="1"/>
    <col min="5" max="5" width="18.140625" customWidth="1"/>
    <col min="6" max="6" width="19.42578125" customWidth="1"/>
    <col min="7" max="7" width="16" customWidth="1"/>
    <col min="8" max="8" width="18.7109375" customWidth="1"/>
    <col min="9" max="9" width="16.71093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24.5703125" customWidth="1"/>
    <col min="261" max="261" width="18.140625" customWidth="1"/>
    <col min="262" max="262" width="17.285156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24.5703125" customWidth="1"/>
    <col min="517" max="517" width="18.140625" customWidth="1"/>
    <col min="518" max="518" width="17.285156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24.5703125" customWidth="1"/>
    <col min="773" max="773" width="18.140625" customWidth="1"/>
    <col min="774" max="774" width="17.285156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24.5703125" customWidth="1"/>
    <col min="1029" max="1029" width="18.140625" customWidth="1"/>
    <col min="1030" max="1030" width="17.285156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24.5703125" customWidth="1"/>
    <col min="1285" max="1285" width="18.140625" customWidth="1"/>
    <col min="1286" max="1286" width="17.285156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24.5703125" customWidth="1"/>
    <col min="1541" max="1541" width="18.140625" customWidth="1"/>
    <col min="1542" max="1542" width="17.285156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24.5703125" customWidth="1"/>
    <col min="1797" max="1797" width="18.140625" customWidth="1"/>
    <col min="1798" max="1798" width="17.285156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24.5703125" customWidth="1"/>
    <col min="2053" max="2053" width="18.140625" customWidth="1"/>
    <col min="2054" max="2054" width="17.285156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24.5703125" customWidth="1"/>
    <col min="2309" max="2309" width="18.140625" customWidth="1"/>
    <col min="2310" max="2310" width="17.285156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24.5703125" customWidth="1"/>
    <col min="2565" max="2565" width="18.140625" customWidth="1"/>
    <col min="2566" max="2566" width="17.285156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24.5703125" customWidth="1"/>
    <col min="2821" max="2821" width="18.140625" customWidth="1"/>
    <col min="2822" max="2822" width="17.285156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24.5703125" customWidth="1"/>
    <col min="3077" max="3077" width="18.140625" customWidth="1"/>
    <col min="3078" max="3078" width="17.285156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24.5703125" customWidth="1"/>
    <col min="3333" max="3333" width="18.140625" customWidth="1"/>
    <col min="3334" max="3334" width="17.285156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24.5703125" customWidth="1"/>
    <col min="3589" max="3589" width="18.140625" customWidth="1"/>
    <col min="3590" max="3590" width="17.285156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24.5703125" customWidth="1"/>
    <col min="3845" max="3845" width="18.140625" customWidth="1"/>
    <col min="3846" max="3846" width="17.285156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24.5703125" customWidth="1"/>
    <col min="4101" max="4101" width="18.140625" customWidth="1"/>
    <col min="4102" max="4102" width="17.285156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24.5703125" customWidth="1"/>
    <col min="4357" max="4357" width="18.140625" customWidth="1"/>
    <col min="4358" max="4358" width="17.285156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24.5703125" customWidth="1"/>
    <col min="4613" max="4613" width="18.140625" customWidth="1"/>
    <col min="4614" max="4614" width="17.285156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24.5703125" customWidth="1"/>
    <col min="4869" max="4869" width="18.140625" customWidth="1"/>
    <col min="4870" max="4870" width="17.285156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24.5703125" customWidth="1"/>
    <col min="5125" max="5125" width="18.140625" customWidth="1"/>
    <col min="5126" max="5126" width="17.285156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24.5703125" customWidth="1"/>
    <col min="5381" max="5381" width="18.140625" customWidth="1"/>
    <col min="5382" max="5382" width="17.285156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24.5703125" customWidth="1"/>
    <col min="5637" max="5637" width="18.140625" customWidth="1"/>
    <col min="5638" max="5638" width="17.285156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24.5703125" customWidth="1"/>
    <col min="5893" max="5893" width="18.140625" customWidth="1"/>
    <col min="5894" max="5894" width="17.285156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24.5703125" customWidth="1"/>
    <col min="6149" max="6149" width="18.140625" customWidth="1"/>
    <col min="6150" max="6150" width="17.285156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24.5703125" customWidth="1"/>
    <col min="6405" max="6405" width="18.140625" customWidth="1"/>
    <col min="6406" max="6406" width="17.285156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24.5703125" customWidth="1"/>
    <col min="6661" max="6661" width="18.140625" customWidth="1"/>
    <col min="6662" max="6662" width="17.285156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24.5703125" customWidth="1"/>
    <col min="6917" max="6917" width="18.140625" customWidth="1"/>
    <col min="6918" max="6918" width="17.285156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24.5703125" customWidth="1"/>
    <col min="7173" max="7173" width="18.140625" customWidth="1"/>
    <col min="7174" max="7174" width="17.285156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24.5703125" customWidth="1"/>
    <col min="7429" max="7429" width="18.140625" customWidth="1"/>
    <col min="7430" max="7430" width="17.285156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24.5703125" customWidth="1"/>
    <col min="7685" max="7685" width="18.140625" customWidth="1"/>
    <col min="7686" max="7686" width="17.285156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24.5703125" customWidth="1"/>
    <col min="7941" max="7941" width="18.140625" customWidth="1"/>
    <col min="7942" max="7942" width="17.285156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24.5703125" customWidth="1"/>
    <col min="8197" max="8197" width="18.140625" customWidth="1"/>
    <col min="8198" max="8198" width="17.285156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24.5703125" customWidth="1"/>
    <col min="8453" max="8453" width="18.140625" customWidth="1"/>
    <col min="8454" max="8454" width="17.285156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24.5703125" customWidth="1"/>
    <col min="8709" max="8709" width="18.140625" customWidth="1"/>
    <col min="8710" max="8710" width="17.285156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24.5703125" customWidth="1"/>
    <col min="8965" max="8965" width="18.140625" customWidth="1"/>
    <col min="8966" max="8966" width="17.285156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24.5703125" customWidth="1"/>
    <col min="9221" max="9221" width="18.140625" customWidth="1"/>
    <col min="9222" max="9222" width="17.285156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24.5703125" customWidth="1"/>
    <col min="9477" max="9477" width="18.140625" customWidth="1"/>
    <col min="9478" max="9478" width="17.285156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24.5703125" customWidth="1"/>
    <col min="9733" max="9733" width="18.140625" customWidth="1"/>
    <col min="9734" max="9734" width="17.285156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24.5703125" customWidth="1"/>
    <col min="9989" max="9989" width="18.140625" customWidth="1"/>
    <col min="9990" max="9990" width="17.285156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24.5703125" customWidth="1"/>
    <col min="10245" max="10245" width="18.140625" customWidth="1"/>
    <col min="10246" max="10246" width="17.285156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24.5703125" customWidth="1"/>
    <col min="10501" max="10501" width="18.140625" customWidth="1"/>
    <col min="10502" max="10502" width="17.285156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24.5703125" customWidth="1"/>
    <col min="10757" max="10757" width="18.140625" customWidth="1"/>
    <col min="10758" max="10758" width="17.285156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24.5703125" customWidth="1"/>
    <col min="11013" max="11013" width="18.140625" customWidth="1"/>
    <col min="11014" max="11014" width="17.285156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24.5703125" customWidth="1"/>
    <col min="11269" max="11269" width="18.140625" customWidth="1"/>
    <col min="11270" max="11270" width="17.285156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24.5703125" customWidth="1"/>
    <col min="11525" max="11525" width="18.140625" customWidth="1"/>
    <col min="11526" max="11526" width="17.285156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24.5703125" customWidth="1"/>
    <col min="11781" max="11781" width="18.140625" customWidth="1"/>
    <col min="11782" max="11782" width="17.285156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24.5703125" customWidth="1"/>
    <col min="12037" max="12037" width="18.140625" customWidth="1"/>
    <col min="12038" max="12038" width="17.285156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24.5703125" customWidth="1"/>
    <col min="12293" max="12293" width="18.140625" customWidth="1"/>
    <col min="12294" max="12294" width="17.285156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24.5703125" customWidth="1"/>
    <col min="12549" max="12549" width="18.140625" customWidth="1"/>
    <col min="12550" max="12550" width="17.285156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24.5703125" customWidth="1"/>
    <col min="12805" max="12805" width="18.140625" customWidth="1"/>
    <col min="12806" max="12806" width="17.285156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24.5703125" customWidth="1"/>
    <col min="13061" max="13061" width="18.140625" customWidth="1"/>
    <col min="13062" max="13062" width="17.285156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24.5703125" customWidth="1"/>
    <col min="13317" max="13317" width="18.140625" customWidth="1"/>
    <col min="13318" max="13318" width="17.285156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24.5703125" customWidth="1"/>
    <col min="13573" max="13573" width="18.140625" customWidth="1"/>
    <col min="13574" max="13574" width="17.285156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24.5703125" customWidth="1"/>
    <col min="13829" max="13829" width="18.140625" customWidth="1"/>
    <col min="13830" max="13830" width="17.285156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24.5703125" customWidth="1"/>
    <col min="14085" max="14085" width="18.140625" customWidth="1"/>
    <col min="14086" max="14086" width="17.285156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24.5703125" customWidth="1"/>
    <col min="14341" max="14341" width="18.140625" customWidth="1"/>
    <col min="14342" max="14342" width="17.285156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24.5703125" customWidth="1"/>
    <col min="14597" max="14597" width="18.140625" customWidth="1"/>
    <col min="14598" max="14598" width="17.285156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24.5703125" customWidth="1"/>
    <col min="14853" max="14853" width="18.140625" customWidth="1"/>
    <col min="14854" max="14854" width="17.285156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24.5703125" customWidth="1"/>
    <col min="15109" max="15109" width="18.140625" customWidth="1"/>
    <col min="15110" max="15110" width="17.285156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24.5703125" customWidth="1"/>
    <col min="15365" max="15365" width="18.140625" customWidth="1"/>
    <col min="15366" max="15366" width="17.285156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24.5703125" customWidth="1"/>
    <col min="15621" max="15621" width="18.140625" customWidth="1"/>
    <col min="15622" max="15622" width="17.285156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24.5703125" customWidth="1"/>
    <col min="15877" max="15877" width="18.140625" customWidth="1"/>
    <col min="15878" max="15878" width="17.285156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24.5703125" customWidth="1"/>
    <col min="16133" max="16133" width="18.140625" customWidth="1"/>
    <col min="16134" max="16134" width="17.285156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147"/>
      <c r="E2" s="149"/>
      <c r="F2" s="149"/>
      <c r="G2" s="149"/>
      <c r="H2" s="149"/>
      <c r="I2" s="149"/>
      <c r="J2" s="149"/>
      <c r="K2" s="150"/>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148"/>
      <c r="E3" s="151"/>
      <c r="F3" s="151"/>
      <c r="G3" s="151"/>
      <c r="H3" s="151"/>
      <c r="I3" s="151"/>
      <c r="J3" s="151"/>
      <c r="K3" s="152"/>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148"/>
      <c r="E4" s="153"/>
      <c r="F4" s="153"/>
      <c r="G4" s="153"/>
      <c r="H4" s="153"/>
      <c r="I4" s="154"/>
      <c r="J4" s="154"/>
      <c r="K4" s="155"/>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148"/>
      <c r="E5" s="153"/>
      <c r="F5" s="153"/>
      <c r="G5" s="153"/>
      <c r="H5" s="153"/>
      <c r="I5" s="153"/>
      <c r="J5" s="153"/>
      <c r="K5" s="156"/>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166" t="s">
        <v>19</v>
      </c>
      <c r="D7" s="167"/>
      <c r="E7" s="168" t="s">
        <v>20</v>
      </c>
      <c r="F7" s="169"/>
      <c r="G7" s="19" t="s">
        <v>21</v>
      </c>
      <c r="H7" s="20">
        <v>3</v>
      </c>
      <c r="I7" s="19" t="s">
        <v>22</v>
      </c>
      <c r="J7" s="170">
        <v>41337</v>
      </c>
      <c r="K7" s="17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172" t="s">
        <v>29</v>
      </c>
      <c r="C9" s="173"/>
      <c r="D9" s="173"/>
      <c r="E9" s="173"/>
      <c r="F9" s="173"/>
      <c r="G9" s="173"/>
      <c r="H9" s="173"/>
      <c r="I9" s="173"/>
      <c r="J9" s="173"/>
      <c r="K9" s="173"/>
      <c r="L9" s="17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175"/>
      <c r="C10" s="176" t="s">
        <v>33</v>
      </c>
      <c r="D10" s="176"/>
      <c r="E10" s="161" t="s">
        <v>111</v>
      </c>
      <c r="F10" s="161"/>
      <c r="G10" s="161"/>
      <c r="H10" s="161"/>
      <c r="I10" s="161"/>
      <c r="J10" s="21" t="s">
        <v>35</v>
      </c>
      <c r="K10" s="177" t="s">
        <v>112</v>
      </c>
      <c r="L10" s="17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175"/>
      <c r="C11" s="178" t="s">
        <v>39</v>
      </c>
      <c r="D11" s="178"/>
      <c r="E11" s="179">
        <v>40177</v>
      </c>
      <c r="F11" s="180"/>
      <c r="G11" s="180"/>
      <c r="H11" s="180"/>
      <c r="I11" s="180"/>
      <c r="J11" s="180"/>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175"/>
      <c r="C12" s="157" t="s">
        <v>43</v>
      </c>
      <c r="D12" s="157"/>
      <c r="E12" s="157"/>
      <c r="F12" s="158" t="s">
        <v>41</v>
      </c>
      <c r="G12" s="159"/>
      <c r="H12" s="159"/>
      <c r="I12" s="159"/>
      <c r="J12" s="159"/>
      <c r="K12" s="159"/>
      <c r="L12" s="159"/>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175"/>
      <c r="C13" s="157" t="s">
        <v>46</v>
      </c>
      <c r="D13" s="157"/>
      <c r="E13" s="160"/>
      <c r="F13" s="160"/>
      <c r="G13" s="160"/>
      <c r="H13" s="160"/>
      <c r="I13" s="21" t="s">
        <v>47</v>
      </c>
      <c r="J13" s="161" t="s">
        <v>6</v>
      </c>
      <c r="K13" s="159"/>
      <c r="L13" s="159"/>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175"/>
      <c r="C14" s="162" t="s">
        <v>49</v>
      </c>
      <c r="D14" s="157"/>
      <c r="E14" s="163" t="s">
        <v>50</v>
      </c>
      <c r="F14" s="164"/>
      <c r="G14" s="164"/>
      <c r="H14" s="164"/>
      <c r="I14" s="164"/>
      <c r="J14" s="164"/>
      <c r="K14" s="164"/>
      <c r="L14" s="16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183"/>
      <c r="C15" s="183"/>
      <c r="D15" s="183"/>
      <c r="E15" s="183"/>
      <c r="F15" s="183"/>
      <c r="G15" s="183"/>
      <c r="H15" s="183"/>
      <c r="I15" s="183"/>
      <c r="J15" s="183"/>
      <c r="K15" s="183"/>
      <c r="L15" s="183"/>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184" t="s">
        <v>53</v>
      </c>
      <c r="C16" s="185"/>
      <c r="D16" s="185"/>
      <c r="E16" s="185"/>
      <c r="F16" s="185"/>
      <c r="G16" s="185"/>
      <c r="H16" s="185"/>
      <c r="I16" s="185"/>
      <c r="J16" s="185"/>
      <c r="K16" s="185"/>
      <c r="L16" s="186"/>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178" t="s">
        <v>55</v>
      </c>
      <c r="D17" s="178"/>
      <c r="E17" s="241" t="s">
        <v>113</v>
      </c>
      <c r="F17" s="241"/>
      <c r="G17" s="241"/>
      <c r="H17" s="241"/>
      <c r="I17" s="241"/>
      <c r="J17" s="241"/>
      <c r="K17" s="241"/>
      <c r="L17" s="241"/>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178" t="s">
        <v>57</v>
      </c>
      <c r="D18" s="178"/>
      <c r="E18" s="241" t="s">
        <v>114</v>
      </c>
      <c r="F18" s="241"/>
      <c r="G18" s="241"/>
      <c r="H18" s="241"/>
      <c r="I18" s="241"/>
      <c r="J18" s="241"/>
      <c r="K18" s="241"/>
      <c r="L18" s="241"/>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178" t="s">
        <v>58</v>
      </c>
      <c r="D19" s="178"/>
      <c r="E19" s="240" t="s">
        <v>114</v>
      </c>
      <c r="F19" s="240"/>
      <c r="G19" s="240"/>
      <c r="H19" s="240"/>
      <c r="I19" s="240"/>
      <c r="J19" s="240"/>
      <c r="K19" s="240"/>
      <c r="L19" s="240"/>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157" t="s">
        <v>60</v>
      </c>
      <c r="D20" s="157"/>
      <c r="E20" s="240" t="s">
        <v>115</v>
      </c>
      <c r="F20" s="240"/>
      <c r="G20" s="240"/>
      <c r="H20" s="240"/>
      <c r="I20" s="240"/>
      <c r="J20" s="240"/>
      <c r="K20" s="240"/>
      <c r="L20" s="240"/>
      <c r="M20" s="34"/>
      <c r="O20" s="31"/>
      <c r="P20" s="32"/>
      <c r="Q20" s="28"/>
      <c r="R20" s="2"/>
      <c r="S20" s="28"/>
      <c r="T20" s="28"/>
      <c r="U20" s="8"/>
      <c r="V20" s="8"/>
      <c r="W20" s="8"/>
      <c r="X20" s="9"/>
      <c r="Y20" s="10"/>
      <c r="Z20" s="10"/>
      <c r="AA20" s="10"/>
      <c r="AB20" s="10"/>
      <c r="AC20" s="10"/>
      <c r="AD20" s="10"/>
      <c r="AE20" s="10"/>
      <c r="AF20" s="10"/>
    </row>
    <row r="21" spans="2:32" ht="8.25" customHeight="1" x14ac:dyDescent="0.25">
      <c r="B21" s="183"/>
      <c r="C21" s="183"/>
      <c r="D21" s="183"/>
      <c r="E21" s="183"/>
      <c r="F21" s="183"/>
      <c r="G21" s="183"/>
      <c r="H21" s="183"/>
      <c r="I21" s="183"/>
      <c r="J21" s="183"/>
      <c r="K21" s="183"/>
      <c r="L21" s="183"/>
      <c r="M21" s="22"/>
      <c r="O21" s="6"/>
      <c r="P21" s="32"/>
      <c r="Q21" s="8"/>
      <c r="R21" s="7"/>
      <c r="S21" s="8"/>
      <c r="T21" s="8"/>
      <c r="U21" s="8"/>
      <c r="V21" s="8"/>
      <c r="W21" s="8"/>
      <c r="X21" s="9"/>
      <c r="Y21" s="10"/>
      <c r="Z21" s="10"/>
      <c r="AA21" s="10"/>
      <c r="AB21" s="10"/>
      <c r="AC21" s="10"/>
      <c r="AD21" s="10"/>
      <c r="AE21" s="10"/>
      <c r="AF21" s="10"/>
    </row>
    <row r="22" spans="2:32" ht="15.75" customHeight="1" x14ac:dyDescent="0.25">
      <c r="B22" s="184" t="s">
        <v>62</v>
      </c>
      <c r="C22" s="185"/>
      <c r="D22" s="185"/>
      <c r="E22" s="185"/>
      <c r="F22" s="185"/>
      <c r="G22" s="185"/>
      <c r="H22" s="185"/>
      <c r="I22" s="185"/>
      <c r="J22" s="185"/>
      <c r="K22" s="185"/>
      <c r="L22" s="186"/>
      <c r="M22" s="22"/>
      <c r="O22" s="6"/>
      <c r="P22" s="32"/>
      <c r="Q22" s="8"/>
      <c r="R22" s="7"/>
      <c r="S22" s="8"/>
      <c r="T22" s="8"/>
      <c r="U22" s="8"/>
      <c r="V22" s="8"/>
      <c r="W22" s="8"/>
      <c r="X22" s="9"/>
      <c r="Y22" s="10"/>
      <c r="Z22" s="10"/>
      <c r="AA22" s="10"/>
      <c r="AB22" s="10"/>
      <c r="AC22" s="10"/>
      <c r="AD22" s="10"/>
      <c r="AE22" s="10"/>
      <c r="AF22" s="10"/>
    </row>
    <row r="23" spans="2:32" x14ac:dyDescent="0.25">
      <c r="B23" s="11"/>
      <c r="C23" s="157" t="s">
        <v>63</v>
      </c>
      <c r="D23" s="157"/>
      <c r="E23" s="182" t="s">
        <v>116</v>
      </c>
      <c r="F23" s="182"/>
      <c r="G23" s="182"/>
      <c r="H23" s="182"/>
      <c r="I23" s="182"/>
      <c r="J23" s="182"/>
      <c r="K23" s="182"/>
      <c r="L23" s="182"/>
      <c r="M23" s="35"/>
      <c r="N23" s="36"/>
      <c r="O23" s="36"/>
      <c r="P23" s="36"/>
      <c r="Q23" s="36"/>
      <c r="R23" s="37"/>
      <c r="S23" s="38"/>
      <c r="T23" s="28"/>
      <c r="U23" s="28"/>
      <c r="V23" s="28"/>
      <c r="W23" s="28"/>
    </row>
    <row r="24" spans="2:32" x14ac:dyDescent="0.25">
      <c r="B24" s="11"/>
      <c r="C24" s="157"/>
      <c r="D24" s="157"/>
      <c r="E24" s="182"/>
      <c r="F24" s="182"/>
      <c r="G24" s="182"/>
      <c r="H24" s="182"/>
      <c r="I24" s="182"/>
      <c r="J24" s="182"/>
      <c r="K24" s="182"/>
      <c r="L24" s="182"/>
      <c r="M24" s="22"/>
      <c r="N24" s="36"/>
      <c r="O24" s="36"/>
      <c r="P24" s="36"/>
      <c r="Q24" s="36"/>
      <c r="R24" s="37"/>
      <c r="S24" s="38"/>
      <c r="T24" s="28"/>
      <c r="U24" s="28"/>
      <c r="V24" s="28"/>
      <c r="W24" s="28"/>
    </row>
    <row r="25" spans="2:32" ht="7.5" customHeight="1" x14ac:dyDescent="0.25">
      <c r="B25" s="11"/>
      <c r="C25" s="157"/>
      <c r="D25" s="157"/>
      <c r="E25" s="182"/>
      <c r="F25" s="182"/>
      <c r="G25" s="182"/>
      <c r="H25" s="182"/>
      <c r="I25" s="182"/>
      <c r="J25" s="182"/>
      <c r="K25" s="182"/>
      <c r="L25" s="182"/>
      <c r="M25" s="30"/>
      <c r="N25" s="36"/>
      <c r="O25" s="36"/>
      <c r="P25" s="36"/>
      <c r="Q25" s="36"/>
      <c r="R25" s="37"/>
      <c r="S25" s="38"/>
      <c r="T25" s="28"/>
      <c r="U25" s="28"/>
      <c r="V25" s="28"/>
      <c r="W25" s="28"/>
    </row>
    <row r="26" spans="2:32" ht="12" customHeight="1" x14ac:dyDescent="0.25">
      <c r="B26" s="11"/>
      <c r="C26" s="199" t="s">
        <v>65</v>
      </c>
      <c r="D26" s="200"/>
      <c r="E26" s="205" t="s">
        <v>68</v>
      </c>
      <c r="F26" s="205"/>
      <c r="G26" s="205"/>
      <c r="H26" s="205"/>
      <c r="I26" s="205"/>
      <c r="J26" s="205"/>
      <c r="K26" s="205"/>
      <c r="L26" s="205"/>
      <c r="M26" s="30"/>
      <c r="N26" s="36"/>
      <c r="O26" s="39" t="s">
        <v>67</v>
      </c>
      <c r="P26" s="36"/>
      <c r="Q26" s="36"/>
      <c r="R26" s="37"/>
      <c r="S26" s="38"/>
      <c r="T26" s="28"/>
      <c r="U26" s="28"/>
      <c r="V26" s="28"/>
      <c r="W26" s="28"/>
    </row>
    <row r="27" spans="2:32" ht="12.75" customHeight="1" x14ac:dyDescent="0.25">
      <c r="B27" s="11"/>
      <c r="C27" s="201"/>
      <c r="D27" s="202"/>
      <c r="E27" s="205"/>
      <c r="F27" s="205"/>
      <c r="G27" s="205"/>
      <c r="H27" s="205"/>
      <c r="I27" s="205"/>
      <c r="J27" s="205"/>
      <c r="K27" s="205"/>
      <c r="L27" s="205"/>
      <c r="M27" s="30"/>
      <c r="N27" s="36"/>
      <c r="O27" s="39" t="s">
        <v>68</v>
      </c>
      <c r="P27" s="36"/>
      <c r="Q27" s="36"/>
      <c r="R27" s="37"/>
      <c r="S27" s="38"/>
      <c r="T27" s="28"/>
      <c r="U27" s="28"/>
      <c r="V27" s="28"/>
      <c r="W27" s="28"/>
    </row>
    <row r="28" spans="2:32" ht="12.75" customHeight="1" x14ac:dyDescent="0.25">
      <c r="B28" s="11"/>
      <c r="C28" s="203"/>
      <c r="D28" s="204"/>
      <c r="E28" s="205"/>
      <c r="F28" s="205"/>
      <c r="G28" s="205"/>
      <c r="H28" s="205"/>
      <c r="I28" s="205"/>
      <c r="J28" s="205"/>
      <c r="K28" s="205"/>
      <c r="L28" s="205"/>
      <c r="M28" s="13"/>
      <c r="N28" s="40" t="s">
        <v>69</v>
      </c>
      <c r="O28" s="40" t="s">
        <v>66</v>
      </c>
      <c r="P28" s="38"/>
      <c r="Q28" s="38"/>
      <c r="R28" s="13"/>
      <c r="S28" s="38"/>
      <c r="T28" s="28"/>
      <c r="U28" s="28"/>
      <c r="V28" s="28"/>
      <c r="W28" s="28"/>
    </row>
    <row r="29" spans="2:32" ht="21.75" customHeight="1" x14ac:dyDescent="0.25">
      <c r="B29" s="16"/>
      <c r="C29" s="176" t="s">
        <v>70</v>
      </c>
      <c r="D29" s="176"/>
      <c r="E29" s="206" t="s">
        <v>71</v>
      </c>
      <c r="F29" s="206"/>
      <c r="G29" s="206"/>
      <c r="H29" s="206"/>
      <c r="I29" s="206"/>
      <c r="J29" s="206"/>
      <c r="K29" s="206"/>
      <c r="L29" s="206"/>
      <c r="M29" s="13"/>
      <c r="N29" s="40" t="s">
        <v>71</v>
      </c>
      <c r="O29" s="38"/>
      <c r="P29" s="38"/>
      <c r="Q29" s="38"/>
      <c r="R29" s="13"/>
      <c r="S29" s="38"/>
      <c r="T29" s="28"/>
      <c r="U29" s="28"/>
      <c r="V29" s="28"/>
      <c r="W29" s="28"/>
    </row>
    <row r="30" spans="2:32" ht="9.75" customHeight="1" x14ac:dyDescent="0.25">
      <c r="B30" s="183"/>
      <c r="C30" s="183"/>
      <c r="D30" s="183"/>
      <c r="E30" s="183"/>
      <c r="F30" s="183"/>
      <c r="G30" s="183"/>
      <c r="H30" s="183"/>
      <c r="I30" s="183"/>
      <c r="J30" s="183"/>
      <c r="K30" s="183"/>
      <c r="L30" s="183"/>
      <c r="M30" s="22"/>
      <c r="N30" s="41"/>
      <c r="O30" s="41"/>
      <c r="P30" s="41"/>
      <c r="Q30" s="41"/>
      <c r="R30" s="22"/>
      <c r="S30" s="38"/>
      <c r="T30" s="28"/>
      <c r="U30" s="28"/>
      <c r="V30" s="28"/>
      <c r="W30" s="28"/>
    </row>
    <row r="31" spans="2:32" ht="17.25" customHeight="1" x14ac:dyDescent="0.25">
      <c r="B31" s="184" t="s">
        <v>72</v>
      </c>
      <c r="C31" s="185"/>
      <c r="D31" s="185"/>
      <c r="E31" s="185"/>
      <c r="F31" s="185"/>
      <c r="G31" s="187"/>
      <c r="H31" s="187"/>
      <c r="I31" s="187"/>
      <c r="J31" s="187"/>
      <c r="K31" s="187"/>
      <c r="L31" s="188"/>
      <c r="M31" s="22"/>
      <c r="N31" s="41"/>
      <c r="O31" s="41"/>
      <c r="P31" s="41"/>
      <c r="Q31" s="41"/>
      <c r="R31" s="22"/>
      <c r="S31" s="38"/>
      <c r="T31" s="28"/>
      <c r="U31" s="28"/>
      <c r="V31" s="28"/>
      <c r="W31" s="28"/>
    </row>
    <row r="32" spans="2:32" ht="24" customHeight="1" x14ac:dyDescent="0.25">
      <c r="B32" s="11"/>
      <c r="C32" s="178" t="s">
        <v>73</v>
      </c>
      <c r="D32" s="178"/>
      <c r="E32" s="189" t="s">
        <v>74</v>
      </c>
      <c r="F32" s="190"/>
      <c r="G32" s="191" t="s">
        <v>117</v>
      </c>
      <c r="H32" s="192"/>
      <c r="I32" s="192"/>
      <c r="J32" s="192"/>
      <c r="K32" s="192"/>
      <c r="L32" s="193"/>
      <c r="M32" s="22"/>
      <c r="N32" s="42" t="s">
        <v>76</v>
      </c>
      <c r="O32" s="43"/>
      <c r="P32" s="28"/>
      <c r="Q32" s="43"/>
      <c r="R32" s="44"/>
      <c r="S32" s="38"/>
      <c r="T32" s="28"/>
      <c r="U32" s="28"/>
      <c r="V32" s="28"/>
      <c r="W32" s="28"/>
    </row>
    <row r="33" spans="2:23" ht="23.25" customHeight="1" x14ac:dyDescent="0.25">
      <c r="B33" s="11"/>
      <c r="C33" s="178"/>
      <c r="D33" s="178"/>
      <c r="E33" s="194" t="s">
        <v>77</v>
      </c>
      <c r="F33" s="195"/>
      <c r="G33" s="196" t="s">
        <v>118</v>
      </c>
      <c r="H33" s="197"/>
      <c r="I33" s="197"/>
      <c r="J33" s="197"/>
      <c r="K33" s="197"/>
      <c r="L33" s="198"/>
      <c r="M33" s="35"/>
      <c r="N33" s="45" t="s">
        <v>79</v>
      </c>
      <c r="O33" s="46"/>
      <c r="P33" s="28"/>
      <c r="Q33" s="46"/>
      <c r="R33" s="44"/>
      <c r="S33" s="38"/>
      <c r="T33" s="28"/>
      <c r="U33" s="28"/>
      <c r="V33" s="28"/>
      <c r="W33" s="28"/>
    </row>
    <row r="34" spans="2:23" ht="36" customHeight="1" x14ac:dyDescent="0.25">
      <c r="B34" s="11"/>
      <c r="C34" s="157" t="s">
        <v>80</v>
      </c>
      <c r="D34" s="157"/>
      <c r="E34" s="160" t="s">
        <v>76</v>
      </c>
      <c r="F34" s="160"/>
      <c r="G34" s="160"/>
      <c r="H34" s="157" t="s">
        <v>82</v>
      </c>
      <c r="I34" s="157"/>
      <c r="J34" s="206" t="s">
        <v>76</v>
      </c>
      <c r="K34" s="206"/>
      <c r="L34" s="206"/>
      <c r="M34" s="30"/>
      <c r="N34" s="47" t="s">
        <v>83</v>
      </c>
      <c r="O34" s="48"/>
      <c r="P34" s="42"/>
      <c r="Q34" s="48"/>
      <c r="R34" s="49"/>
      <c r="S34" s="38"/>
      <c r="T34" s="28"/>
      <c r="U34" s="28"/>
      <c r="V34" s="28"/>
      <c r="W34" s="28"/>
    </row>
    <row r="35" spans="2:23" ht="35.25" customHeight="1" x14ac:dyDescent="0.25">
      <c r="B35" s="16"/>
      <c r="C35" s="209" t="s">
        <v>84</v>
      </c>
      <c r="D35" s="210"/>
      <c r="E35" s="160" t="s">
        <v>119</v>
      </c>
      <c r="F35" s="160"/>
      <c r="G35" s="160"/>
      <c r="H35" s="160"/>
      <c r="I35" s="160"/>
      <c r="J35" s="50" t="s">
        <v>86</v>
      </c>
      <c r="K35" s="160" t="s">
        <v>87</v>
      </c>
      <c r="L35" s="160"/>
      <c r="M35" s="30"/>
      <c r="N35" s="47" t="s">
        <v>88</v>
      </c>
      <c r="O35" s="47"/>
      <c r="P35" s="51"/>
      <c r="Q35" s="47"/>
      <c r="R35" s="52"/>
      <c r="S35" s="38"/>
      <c r="T35" s="28"/>
      <c r="U35" s="28"/>
      <c r="V35" s="28"/>
      <c r="W35" s="28"/>
    </row>
    <row r="36" spans="2:23" ht="8.25" customHeight="1" x14ac:dyDescent="0.25">
      <c r="B36" s="183"/>
      <c r="C36" s="183"/>
      <c r="D36" s="183"/>
      <c r="E36" s="183"/>
      <c r="F36" s="183"/>
      <c r="G36" s="183"/>
      <c r="H36" s="183"/>
      <c r="I36" s="183"/>
      <c r="J36" s="183"/>
      <c r="K36" s="183"/>
      <c r="L36" s="183"/>
      <c r="M36" s="13"/>
      <c r="N36" s="47" t="s">
        <v>89</v>
      </c>
      <c r="O36" s="38"/>
      <c r="P36" s="53"/>
      <c r="Q36" s="28"/>
      <c r="R36" s="2"/>
      <c r="S36" s="28"/>
      <c r="T36" s="28"/>
      <c r="U36" s="28"/>
      <c r="V36" s="28"/>
      <c r="W36" s="28"/>
    </row>
    <row r="37" spans="2:23" ht="54.75" hidden="1" customHeight="1" x14ac:dyDescent="0.25">
      <c r="B37" s="11"/>
      <c r="C37" s="54">
        <v>11</v>
      </c>
      <c r="D37" s="55"/>
      <c r="E37" s="56"/>
      <c r="F37" s="207"/>
      <c r="G37" s="207"/>
      <c r="H37" s="57" t="e">
        <f>VLOOKUP(E37,#REF!,2)</f>
        <v>#REF!</v>
      </c>
      <c r="I37" s="208"/>
      <c r="J37" s="208"/>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07"/>
      <c r="G38" s="207"/>
      <c r="H38" s="57" t="e">
        <f>VLOOKUP(E38,#REF!,2)</f>
        <v>#REF!</v>
      </c>
      <c r="I38" s="208"/>
      <c r="J38" s="208"/>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07"/>
      <c r="G39" s="207"/>
      <c r="H39" s="57" t="e">
        <f>VLOOKUP(E39,#REF!,2)</f>
        <v>#REF!</v>
      </c>
      <c r="I39" s="208"/>
      <c r="J39" s="208"/>
      <c r="K39" s="58" t="e">
        <f>#REF!</f>
        <v>#REF!</v>
      </c>
      <c r="L39" s="58" t="e">
        <f>#REF!</f>
        <v>#REF!</v>
      </c>
      <c r="N39" s="61"/>
      <c r="O39" s="61"/>
      <c r="P39" s="61"/>
      <c r="Q39" s="61"/>
      <c r="R39" s="62"/>
      <c r="S39" s="63"/>
      <c r="T39" s="63"/>
      <c r="U39" s="63"/>
    </row>
    <row r="40" spans="2:23" ht="54.75" hidden="1" customHeight="1" x14ac:dyDescent="0.25">
      <c r="B40" s="11"/>
      <c r="C40" s="54">
        <v>14</v>
      </c>
      <c r="D40" s="55"/>
      <c r="E40" s="56"/>
      <c r="F40" s="207"/>
      <c r="G40" s="207"/>
      <c r="H40" s="57" t="e">
        <f>VLOOKUP(E40,#REF!,2)</f>
        <v>#REF!</v>
      </c>
      <c r="I40" s="208"/>
      <c r="J40" s="208"/>
      <c r="K40" s="58" t="e">
        <f>#REF!</f>
        <v>#REF!</v>
      </c>
      <c r="L40" s="58" t="e">
        <f>#REF!</f>
        <v>#REF!</v>
      </c>
      <c r="N40" s="61"/>
      <c r="O40" s="61"/>
      <c r="P40" s="61"/>
      <c r="Q40" s="61"/>
      <c r="R40" s="62"/>
      <c r="S40" s="63"/>
      <c r="T40" s="63"/>
      <c r="U40" s="63"/>
    </row>
    <row r="41" spans="2:23" ht="54.75" hidden="1" customHeight="1" x14ac:dyDescent="0.25">
      <c r="B41" s="11"/>
      <c r="C41" s="54">
        <v>15</v>
      </c>
      <c r="D41" s="55"/>
      <c r="E41" s="56"/>
      <c r="F41" s="207"/>
      <c r="G41" s="207"/>
      <c r="H41" s="57" t="e">
        <f>VLOOKUP(E41,#REF!,2)</f>
        <v>#REF!</v>
      </c>
      <c r="I41" s="208"/>
      <c r="J41" s="208"/>
      <c r="K41" s="58" t="e">
        <f>#REF!</f>
        <v>#REF!</v>
      </c>
      <c r="L41" s="58" t="e">
        <f>#REF!</f>
        <v>#REF!</v>
      </c>
      <c r="N41" s="61"/>
      <c r="O41" s="61"/>
      <c r="P41" s="61"/>
      <c r="Q41" s="61"/>
      <c r="R41" s="62"/>
      <c r="S41" s="63"/>
      <c r="T41" s="63"/>
      <c r="U41" s="63"/>
    </row>
    <row r="42" spans="2:23" ht="54.75" hidden="1" customHeight="1" x14ac:dyDescent="0.25">
      <c r="B42" s="11"/>
      <c r="C42" s="54">
        <v>16</v>
      </c>
      <c r="D42" s="55"/>
      <c r="E42" s="56"/>
      <c r="F42" s="207"/>
      <c r="G42" s="207"/>
      <c r="H42" s="57" t="e">
        <f>VLOOKUP(E42,#REF!,2)</f>
        <v>#REF!</v>
      </c>
      <c r="I42" s="208"/>
      <c r="J42" s="208"/>
      <c r="K42" s="58" t="e">
        <f>#REF!</f>
        <v>#REF!</v>
      </c>
      <c r="L42" s="58" t="e">
        <f>#REF!</f>
        <v>#REF!</v>
      </c>
      <c r="N42" s="61"/>
      <c r="O42" s="61"/>
      <c r="P42" s="61"/>
      <c r="Q42" s="61"/>
      <c r="R42" s="62"/>
      <c r="S42" s="63"/>
      <c r="T42" s="63"/>
      <c r="U42" s="63"/>
    </row>
    <row r="43" spans="2:23" ht="54.75" hidden="1" customHeight="1" x14ac:dyDescent="0.25">
      <c r="B43" s="11"/>
      <c r="C43" s="54">
        <v>17</v>
      </c>
      <c r="D43" s="55"/>
      <c r="E43" s="56"/>
      <c r="F43" s="207"/>
      <c r="G43" s="207"/>
      <c r="H43" s="57" t="e">
        <f>VLOOKUP(E43,#REF!,2)</f>
        <v>#REF!</v>
      </c>
      <c r="I43" s="208"/>
      <c r="J43" s="208"/>
      <c r="K43" s="58" t="e">
        <f>#REF!</f>
        <v>#REF!</v>
      </c>
      <c r="L43" s="58" t="e">
        <f>#REF!</f>
        <v>#REF!</v>
      </c>
      <c r="N43" s="61"/>
      <c r="O43" s="61"/>
      <c r="P43" s="61"/>
      <c r="Q43" s="61"/>
      <c r="R43" s="62"/>
      <c r="S43" s="63"/>
      <c r="T43" s="63"/>
      <c r="U43" s="63"/>
    </row>
    <row r="44" spans="2:23" ht="54.75" hidden="1" customHeight="1" x14ac:dyDescent="0.25">
      <c r="B44" s="11"/>
      <c r="C44" s="54">
        <v>18</v>
      </c>
      <c r="D44" s="55"/>
      <c r="E44" s="56"/>
      <c r="F44" s="207"/>
      <c r="G44" s="207"/>
      <c r="H44" s="57" t="e">
        <f>VLOOKUP(E44,#REF!,2)</f>
        <v>#REF!</v>
      </c>
      <c r="I44" s="208"/>
      <c r="J44" s="208"/>
      <c r="K44" s="58" t="e">
        <f>#REF!</f>
        <v>#REF!</v>
      </c>
      <c r="L44" s="58" t="e">
        <f>#REF!</f>
        <v>#REF!</v>
      </c>
      <c r="N44" s="61"/>
      <c r="O44" s="61"/>
      <c r="P44" s="61"/>
      <c r="Q44" s="61"/>
      <c r="R44" s="62"/>
      <c r="S44" s="63"/>
      <c r="T44" s="63"/>
      <c r="U44" s="63"/>
    </row>
    <row r="45" spans="2:23" ht="54.75" hidden="1" customHeight="1" x14ac:dyDescent="0.25">
      <c r="B45" s="11"/>
      <c r="C45" s="54">
        <v>19</v>
      </c>
      <c r="D45" s="55"/>
      <c r="E45" s="56"/>
      <c r="F45" s="207"/>
      <c r="G45" s="207"/>
      <c r="H45" s="57" t="e">
        <f>VLOOKUP(E45,#REF!,2)</f>
        <v>#REF!</v>
      </c>
      <c r="I45" s="208"/>
      <c r="J45" s="208"/>
      <c r="K45" s="58" t="e">
        <f>#REF!</f>
        <v>#REF!</v>
      </c>
      <c r="L45" s="58" t="e">
        <f>#REF!</f>
        <v>#REF!</v>
      </c>
      <c r="N45" s="61"/>
      <c r="O45" s="61"/>
      <c r="P45" s="61"/>
      <c r="Q45" s="61"/>
      <c r="R45" s="62"/>
      <c r="S45" s="63"/>
      <c r="T45" s="63"/>
      <c r="U45" s="63"/>
    </row>
    <row r="46" spans="2:23" ht="54.75" hidden="1" customHeight="1" x14ac:dyDescent="0.25">
      <c r="B46" s="11"/>
      <c r="C46" s="54">
        <v>20</v>
      </c>
      <c r="D46" s="55"/>
      <c r="E46" s="56"/>
      <c r="F46" s="207"/>
      <c r="G46" s="207"/>
      <c r="H46" s="57" t="e">
        <f>VLOOKUP(E46,#REF!,2)</f>
        <v>#REF!</v>
      </c>
      <c r="I46" s="208"/>
      <c r="J46" s="208"/>
      <c r="K46" s="58" t="e">
        <f>#REF!</f>
        <v>#REF!</v>
      </c>
      <c r="L46" s="58" t="e">
        <f>#REF!</f>
        <v>#REF!</v>
      </c>
      <c r="N46" s="61"/>
      <c r="O46" s="61"/>
      <c r="P46" s="61"/>
      <c r="Q46" s="61"/>
      <c r="R46" s="62"/>
      <c r="S46" s="63"/>
      <c r="T46" s="63"/>
      <c r="U46" s="63"/>
    </row>
    <row r="47" spans="2:23" ht="54.75" hidden="1" customHeight="1" x14ac:dyDescent="0.25">
      <c r="B47" s="11"/>
      <c r="C47" s="54">
        <v>21</v>
      </c>
      <c r="D47" s="55"/>
      <c r="E47" s="56"/>
      <c r="F47" s="207"/>
      <c r="G47" s="207"/>
      <c r="H47" s="57" t="e">
        <f>VLOOKUP(E47,#REF!,2)</f>
        <v>#REF!</v>
      </c>
      <c r="I47" s="208"/>
      <c r="J47" s="208"/>
      <c r="K47" s="58" t="e">
        <f>#REF!</f>
        <v>#REF!</v>
      </c>
      <c r="L47" s="58" t="e">
        <f>#REF!</f>
        <v>#REF!</v>
      </c>
      <c r="N47" s="61"/>
      <c r="O47" s="61"/>
      <c r="P47" s="61"/>
      <c r="Q47" s="61"/>
      <c r="R47" s="62"/>
      <c r="S47" s="63"/>
      <c r="T47" s="63"/>
      <c r="U47" s="63"/>
    </row>
    <row r="48" spans="2:23" ht="54.75" hidden="1" customHeight="1" x14ac:dyDescent="0.25">
      <c r="B48" s="11"/>
      <c r="C48" s="54">
        <v>22</v>
      </c>
      <c r="D48" s="55"/>
      <c r="E48" s="56"/>
      <c r="F48" s="207"/>
      <c r="G48" s="207"/>
      <c r="H48" s="57" t="e">
        <f>VLOOKUP(E48,#REF!,2)</f>
        <v>#REF!</v>
      </c>
      <c r="I48" s="208"/>
      <c r="J48" s="208"/>
      <c r="K48" s="58" t="e">
        <f>#REF!</f>
        <v>#REF!</v>
      </c>
      <c r="L48" s="58" t="e">
        <f>#REF!</f>
        <v>#REF!</v>
      </c>
      <c r="N48" s="61"/>
      <c r="O48" s="61"/>
      <c r="P48" s="61"/>
      <c r="Q48" s="61"/>
      <c r="R48" s="62"/>
      <c r="S48" s="63"/>
      <c r="T48" s="63"/>
      <c r="U48" s="63"/>
    </row>
    <row r="49" spans="1:23" ht="54.75" hidden="1" customHeight="1" x14ac:dyDescent="0.25">
      <c r="B49" s="11"/>
      <c r="C49" s="54">
        <v>23</v>
      </c>
      <c r="D49" s="55"/>
      <c r="E49" s="56"/>
      <c r="F49" s="207"/>
      <c r="G49" s="207"/>
      <c r="H49" s="57" t="e">
        <f>VLOOKUP(E49,#REF!,2)</f>
        <v>#REF!</v>
      </c>
      <c r="I49" s="208"/>
      <c r="J49" s="208"/>
      <c r="K49" s="58" t="e">
        <f>#REF!</f>
        <v>#REF!</v>
      </c>
      <c r="L49" s="58" t="e">
        <f>#REF!</f>
        <v>#REF!</v>
      </c>
      <c r="N49" s="61"/>
      <c r="O49" s="61"/>
      <c r="P49" s="61"/>
      <c r="Q49" s="61"/>
      <c r="R49" s="62"/>
    </row>
    <row r="50" spans="1:23" ht="54.75" hidden="1" customHeight="1" x14ac:dyDescent="0.25">
      <c r="B50" s="11"/>
      <c r="C50" s="54">
        <v>24</v>
      </c>
      <c r="D50" s="55"/>
      <c r="E50" s="56"/>
      <c r="F50" s="207"/>
      <c r="G50" s="207"/>
      <c r="H50" s="57" t="e">
        <f>VLOOKUP(E50,#REF!,2)</f>
        <v>#REF!</v>
      </c>
      <c r="I50" s="208"/>
      <c r="J50" s="208"/>
      <c r="K50" s="58" t="e">
        <f>#REF!</f>
        <v>#REF!</v>
      </c>
      <c r="L50" s="58" t="e">
        <f>#REF!</f>
        <v>#REF!</v>
      </c>
      <c r="N50" s="61"/>
      <c r="O50" s="61"/>
      <c r="P50" s="61"/>
      <c r="Q50" s="61"/>
      <c r="R50" s="62"/>
    </row>
    <row r="51" spans="1:23" ht="54.75" hidden="1" customHeight="1" x14ac:dyDescent="0.25">
      <c r="B51" s="11"/>
      <c r="C51" s="54">
        <v>25</v>
      </c>
      <c r="D51" s="55"/>
      <c r="E51" s="56"/>
      <c r="F51" s="207"/>
      <c r="G51" s="207"/>
      <c r="H51" s="57" t="e">
        <f>VLOOKUP(E51,#REF!,2)</f>
        <v>#REF!</v>
      </c>
      <c r="I51" s="208"/>
      <c r="J51" s="208"/>
      <c r="K51" s="58" t="e">
        <f>#REF!</f>
        <v>#REF!</v>
      </c>
      <c r="L51" s="58" t="e">
        <f>#REF!</f>
        <v>#REF!</v>
      </c>
      <c r="N51" s="61"/>
      <c r="O51" s="61"/>
      <c r="P51" s="61"/>
      <c r="Q51" s="61"/>
      <c r="R51" s="62"/>
    </row>
    <row r="52" spans="1:23" x14ac:dyDescent="0.25">
      <c r="A52" s="64"/>
      <c r="B52" s="211" t="s">
        <v>90</v>
      </c>
      <c r="C52" s="211"/>
      <c r="D52" s="211"/>
      <c r="E52" s="211"/>
      <c r="F52" s="211"/>
      <c r="G52" s="211"/>
      <c r="H52" s="211"/>
      <c r="I52" s="211"/>
      <c r="J52" s="211"/>
      <c r="K52" s="211"/>
      <c r="L52" s="212"/>
    </row>
    <row r="53" spans="1:23" ht="217.5" customHeight="1" x14ac:dyDescent="0.25">
      <c r="B53" s="1"/>
      <c r="C53" s="1"/>
      <c r="D53" s="1"/>
      <c r="E53" s="1"/>
      <c r="F53" s="1"/>
      <c r="G53" s="1"/>
      <c r="H53" s="1"/>
      <c r="I53" s="1"/>
      <c r="J53" s="1"/>
      <c r="K53" s="1"/>
      <c r="L53" s="18"/>
    </row>
    <row r="54" spans="1:23" ht="45" x14ac:dyDescent="0.25">
      <c r="A54" s="65" t="s">
        <v>91</v>
      </c>
      <c r="B54" s="66" t="s">
        <v>92</v>
      </c>
      <c r="C54" s="66" t="s">
        <v>93</v>
      </c>
      <c r="D54" s="66" t="s">
        <v>94</v>
      </c>
      <c r="E54" s="66" t="s">
        <v>95</v>
      </c>
      <c r="F54" s="66" t="s">
        <v>96</v>
      </c>
      <c r="G54" s="66" t="s">
        <v>97</v>
      </c>
      <c r="H54" s="213" t="s">
        <v>98</v>
      </c>
      <c r="I54" s="213"/>
      <c r="J54" s="213" t="s">
        <v>99</v>
      </c>
      <c r="K54" s="213"/>
      <c r="L54" s="213"/>
    </row>
    <row r="55" spans="1:23" ht="112.5" customHeight="1" x14ac:dyDescent="0.25">
      <c r="A55" s="78">
        <v>1</v>
      </c>
      <c r="B55" s="80">
        <v>39813</v>
      </c>
      <c r="C55" s="81"/>
      <c r="D55" s="70"/>
      <c r="E55" s="82">
        <v>59529467847.720001</v>
      </c>
      <c r="F55" s="82">
        <v>60219254227.779999</v>
      </c>
      <c r="G55" s="83">
        <v>0.98850000000000005</v>
      </c>
      <c r="H55" s="214"/>
      <c r="I55" s="214"/>
      <c r="J55" s="214"/>
      <c r="K55" s="214"/>
      <c r="L55" s="214"/>
    </row>
    <row r="56" spans="1:23" ht="114" customHeight="1" x14ac:dyDescent="0.25">
      <c r="A56" s="67">
        <v>2</v>
      </c>
      <c r="B56" s="68">
        <v>40178</v>
      </c>
      <c r="C56" s="84">
        <v>0.98</v>
      </c>
      <c r="D56" s="70"/>
      <c r="E56" s="85">
        <v>675630157.86979997</v>
      </c>
      <c r="F56" s="85">
        <v>66768302277</v>
      </c>
      <c r="G56" s="84">
        <v>1.01</v>
      </c>
      <c r="H56" s="214" t="s">
        <v>120</v>
      </c>
      <c r="I56" s="214"/>
      <c r="J56" s="214"/>
      <c r="K56" s="214"/>
      <c r="L56" s="214"/>
    </row>
    <row r="57" spans="1:23" ht="120" customHeight="1" x14ac:dyDescent="0.25">
      <c r="A57" s="78">
        <v>3</v>
      </c>
      <c r="B57" s="68">
        <v>40543</v>
      </c>
      <c r="C57" s="84">
        <v>0.98</v>
      </c>
      <c r="D57" s="70"/>
      <c r="E57" s="85">
        <v>72042070291</v>
      </c>
      <c r="F57" s="85">
        <v>72973351110</v>
      </c>
      <c r="G57" s="84">
        <v>0.98723806972213191</v>
      </c>
      <c r="H57" s="189" t="s">
        <v>121</v>
      </c>
      <c r="I57" s="242"/>
      <c r="J57" s="214"/>
      <c r="K57" s="214"/>
      <c r="L57" s="214"/>
    </row>
    <row r="58" spans="1:23" ht="287.25" customHeight="1" x14ac:dyDescent="0.25">
      <c r="A58" s="67">
        <v>4</v>
      </c>
      <c r="B58" s="68">
        <v>40908</v>
      </c>
      <c r="C58" s="69">
        <f>AVERAGE(G55:G57)</f>
        <v>0.99524602324071054</v>
      </c>
      <c r="D58" s="70"/>
      <c r="E58" s="85">
        <v>75143226393.369995</v>
      </c>
      <c r="F58" s="85">
        <v>77609990152.600006</v>
      </c>
      <c r="G58" s="73">
        <f t="shared" ref="G58:G63" si="0">IF(AND(ISNUMBER(E58),ISNUMBER(F58)),E58/F58,"")</f>
        <v>0.96821589908232486</v>
      </c>
      <c r="H58" s="189" t="s">
        <v>122</v>
      </c>
      <c r="I58" s="242"/>
      <c r="J58" s="214" t="s">
        <v>123</v>
      </c>
      <c r="K58" s="214"/>
      <c r="L58" s="214"/>
    </row>
    <row r="59" spans="1:23" ht="409.6" customHeight="1" x14ac:dyDescent="0.25">
      <c r="A59" s="78">
        <v>5</v>
      </c>
      <c r="B59" s="68">
        <v>41274</v>
      </c>
      <c r="C59" s="79">
        <v>0.98850000000000005</v>
      </c>
      <c r="D59" s="70"/>
      <c r="E59" s="85">
        <v>83620903794.820007</v>
      </c>
      <c r="F59" s="85">
        <v>88301635801.75</v>
      </c>
      <c r="G59" s="86">
        <f t="shared" si="0"/>
        <v>0.94699155950588598</v>
      </c>
      <c r="H59" s="243" t="s">
        <v>124</v>
      </c>
      <c r="I59" s="244"/>
      <c r="J59" s="214" t="s">
        <v>125</v>
      </c>
      <c r="K59" s="214"/>
      <c r="L59" s="214"/>
    </row>
    <row r="60" spans="1:23" ht="243" customHeight="1" x14ac:dyDescent="0.25">
      <c r="A60" s="67">
        <v>6</v>
      </c>
      <c r="B60" s="68">
        <v>41639</v>
      </c>
      <c r="C60" s="79">
        <f>AVERAGE(G55:G59)</f>
        <v>0.98018910566206841</v>
      </c>
      <c r="D60" s="70"/>
      <c r="E60" s="85">
        <v>102083421401.77</v>
      </c>
      <c r="F60" s="85">
        <v>103370024166.87</v>
      </c>
      <c r="G60" s="86">
        <f t="shared" si="0"/>
        <v>0.98755342493658482</v>
      </c>
      <c r="H60" s="163" t="s">
        <v>126</v>
      </c>
      <c r="I60" s="165"/>
      <c r="J60" s="214"/>
      <c r="K60" s="214"/>
      <c r="L60" s="214"/>
    </row>
    <row r="61" spans="1:23" ht="189" customHeight="1" x14ac:dyDescent="0.25">
      <c r="A61" s="78">
        <v>7</v>
      </c>
      <c r="B61" s="68">
        <v>42004</v>
      </c>
      <c r="C61" s="79">
        <f>AVERAGE(C59:C60)</f>
        <v>0.98434455283103417</v>
      </c>
      <c r="D61" s="72"/>
      <c r="E61" s="85">
        <v>125340713835.07001</v>
      </c>
      <c r="F61" s="85">
        <v>126842132500.94</v>
      </c>
      <c r="G61" s="87">
        <f t="shared" si="0"/>
        <v>0.98816309189804208</v>
      </c>
      <c r="H61" s="160" t="s">
        <v>127</v>
      </c>
      <c r="I61" s="160"/>
      <c r="J61" s="214"/>
      <c r="K61" s="214"/>
      <c r="L61" s="214"/>
    </row>
    <row r="62" spans="1:23" ht="347.25" customHeight="1" x14ac:dyDescent="0.25">
      <c r="A62" s="67">
        <v>8</v>
      </c>
      <c r="B62" s="68">
        <v>42369</v>
      </c>
      <c r="C62" s="79">
        <v>0.98</v>
      </c>
      <c r="D62" s="72"/>
      <c r="E62" s="85">
        <v>135678596724.45</v>
      </c>
      <c r="F62" s="85">
        <v>136482306456.77</v>
      </c>
      <c r="G62" s="87">
        <f t="shared" si="0"/>
        <v>0.99411125329586525</v>
      </c>
      <c r="H62" s="214" t="s">
        <v>271</v>
      </c>
      <c r="I62" s="214"/>
      <c r="J62" s="214"/>
      <c r="K62" s="214"/>
      <c r="L62" s="214"/>
    </row>
    <row r="63" spans="1:23" ht="261.75" customHeight="1" x14ac:dyDescent="0.25">
      <c r="A63" s="78">
        <v>9</v>
      </c>
      <c r="B63" s="68">
        <v>42735</v>
      </c>
      <c r="C63" s="79">
        <v>0.98</v>
      </c>
      <c r="D63" s="72"/>
      <c r="E63" s="85">
        <v>139249492956.63</v>
      </c>
      <c r="F63" s="85">
        <v>142183477478.12</v>
      </c>
      <c r="G63" s="87">
        <f t="shared" si="0"/>
        <v>0.97936479980986901</v>
      </c>
      <c r="H63" s="160" t="s">
        <v>281</v>
      </c>
      <c r="I63" s="160"/>
      <c r="J63" s="214"/>
      <c r="K63" s="214"/>
      <c r="L63" s="214"/>
    </row>
    <row r="64" spans="1:23" ht="15" customHeight="1" x14ac:dyDescent="0.25">
      <c r="B64" s="1"/>
      <c r="C64" s="1"/>
      <c r="D64" s="1"/>
      <c r="E64" s="1"/>
      <c r="F64" s="1"/>
      <c r="G64" s="1"/>
      <c r="H64" s="1"/>
      <c r="I64" s="1"/>
      <c r="J64" s="1"/>
      <c r="K64" s="1"/>
      <c r="L64" s="1"/>
      <c r="N64" s="1"/>
      <c r="O64" s="1"/>
      <c r="P64" s="1"/>
      <c r="Q64" s="1"/>
      <c r="S64" s="1"/>
      <c r="T64" s="1"/>
      <c r="U64" s="1"/>
      <c r="V64" s="1"/>
      <c r="W64" s="1"/>
    </row>
    <row r="65" spans="2:23" ht="15" customHeight="1" x14ac:dyDescent="0.25">
      <c r="B65" s="225" t="s">
        <v>110</v>
      </c>
      <c r="C65" s="226"/>
      <c r="D65" s="226"/>
      <c r="E65" s="226"/>
      <c r="F65" s="226"/>
      <c r="G65" s="226"/>
      <c r="H65" s="226"/>
      <c r="I65" s="226"/>
      <c r="J65" s="226"/>
      <c r="K65" s="226"/>
      <c r="L65" s="227"/>
      <c r="N65" s="1"/>
      <c r="O65" s="1"/>
      <c r="P65" s="1"/>
      <c r="Q65" s="1"/>
      <c r="S65" s="1"/>
      <c r="T65" s="1"/>
      <c r="U65" s="1"/>
      <c r="V65" s="1"/>
      <c r="W65" s="1"/>
    </row>
    <row r="66" spans="2:23" ht="15" customHeight="1" x14ac:dyDescent="0.25">
      <c r="B66" s="228"/>
      <c r="C66" s="229"/>
      <c r="D66" s="229"/>
      <c r="E66" s="229"/>
      <c r="F66" s="229"/>
      <c r="G66" s="229"/>
      <c r="H66" s="229"/>
      <c r="I66" s="229"/>
      <c r="J66" s="229"/>
      <c r="K66" s="229"/>
      <c r="L66" s="230"/>
      <c r="N66" s="1"/>
      <c r="O66" s="1"/>
      <c r="P66" s="1"/>
      <c r="Q66" s="1"/>
      <c r="S66" s="1"/>
      <c r="T66" s="1"/>
      <c r="U66" s="1"/>
      <c r="V66" s="1"/>
      <c r="W66" s="1"/>
    </row>
    <row r="67" spans="2:23" ht="15" customHeight="1" x14ac:dyDescent="0.25">
      <c r="B67" s="231"/>
      <c r="C67" s="232"/>
      <c r="D67" s="232"/>
      <c r="E67" s="232"/>
      <c r="F67" s="232"/>
      <c r="G67" s="232"/>
      <c r="H67" s="232"/>
      <c r="I67" s="232"/>
      <c r="J67" s="232"/>
      <c r="K67" s="232"/>
      <c r="L67" s="233"/>
      <c r="N67" s="1"/>
      <c r="O67" s="1"/>
      <c r="P67" s="1"/>
      <c r="Q67" s="1"/>
      <c r="S67" s="1"/>
      <c r="T67" s="1"/>
      <c r="U67" s="1"/>
      <c r="V67" s="1"/>
      <c r="W67" s="1"/>
    </row>
    <row r="68" spans="2:23" ht="15" customHeight="1" x14ac:dyDescent="0.25">
      <c r="B68" s="1"/>
      <c r="C68" s="1"/>
      <c r="D68" s="1"/>
      <c r="E68" s="1"/>
      <c r="F68" s="1"/>
      <c r="G68" s="1"/>
      <c r="H68" s="1"/>
      <c r="I68" s="1"/>
      <c r="J68" s="1"/>
      <c r="K68" s="1"/>
      <c r="L68" s="1"/>
      <c r="N68" s="1"/>
      <c r="O68" s="1"/>
      <c r="P68" s="1"/>
      <c r="Q68" s="1"/>
      <c r="S68" s="1"/>
      <c r="T68" s="1"/>
      <c r="U68" s="1"/>
      <c r="V68" s="1"/>
      <c r="W68" s="1"/>
    </row>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customHeight="1" x14ac:dyDescent="0.25"/>
  </sheetData>
  <mergeCells count="108">
    <mergeCell ref="H63:I63"/>
    <mergeCell ref="J63:L63"/>
    <mergeCell ref="B65:L67"/>
    <mergeCell ref="H60:I60"/>
    <mergeCell ref="J60:L60"/>
    <mergeCell ref="H61:I61"/>
    <mergeCell ref="J61:L61"/>
    <mergeCell ref="H62:I62"/>
    <mergeCell ref="J62:L62"/>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B15:L15"/>
    <mergeCell ref="B16:L16"/>
    <mergeCell ref="C17:D17"/>
    <mergeCell ref="E17:L17"/>
    <mergeCell ref="C18:D18"/>
    <mergeCell ref="E18:L18"/>
    <mergeCell ref="C14:D14"/>
    <mergeCell ref="E14:L14"/>
    <mergeCell ref="C7:D7"/>
    <mergeCell ref="E7:F7"/>
    <mergeCell ref="J7:K7"/>
    <mergeCell ref="B9:L9"/>
    <mergeCell ref="B10:B14"/>
    <mergeCell ref="C10:D10"/>
    <mergeCell ref="E10:I10"/>
    <mergeCell ref="K10:L10"/>
    <mergeCell ref="C11:D11"/>
    <mergeCell ref="E11:J11"/>
    <mergeCell ref="D2:D5"/>
    <mergeCell ref="E2:K3"/>
    <mergeCell ref="E4:F4"/>
    <mergeCell ref="G4:H4"/>
    <mergeCell ref="I4:K4"/>
    <mergeCell ref="E5:K5"/>
    <mergeCell ref="C12:E12"/>
    <mergeCell ref="F12:L12"/>
    <mergeCell ref="C13:D13"/>
    <mergeCell ref="E13:H13"/>
    <mergeCell ref="J13:L13"/>
  </mergeCells>
  <conditionalFormatting sqref="H37:H51">
    <cfRule type="containsText" dxfId="26" priority="1" operator="containsText" text="ü">
      <formula>NOT(ISERROR(SEARCH("ü",H37)))</formula>
    </cfRule>
    <cfRule type="containsText" dxfId="25" priority="2" operator="containsText" text="%">
      <formula>NOT(ISERROR(SEARCH("%",H37)))</formula>
    </cfRule>
    <cfRule type="containsText" dxfId="24" priority="3" operator="containsText" text="M">
      <formula>NOT(ISERROR(SEARCH("M",H37)))</formula>
    </cfRule>
  </conditionalFormatting>
  <dataValidations count="7">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$N$2:$N$16</formula1>
    </dataValidation>
    <dataValidation type="whole" allowBlank="1" showInputMessage="1" showErrorMessage="1" sqref="WVO983102:WVO983103 JC62:JC63 SY62:SY63 ACU62:ACU63 AMQ62:AMQ63 AWM62:AWM63 BGI62:BGI63 BQE62:BQE63 CAA62:CAA63 CJW62:CJW63 CTS62:CTS63 DDO62:DDO63 DNK62:DNK63 DXG62:DXG63 EHC62:EHC63 EQY62:EQY63 FAU62:FAU63 FKQ62:FKQ63 FUM62:FUM63 GEI62:GEI63 GOE62:GOE63 GYA62:GYA63 HHW62:HHW63 HRS62:HRS63 IBO62:IBO63 ILK62:ILK63 IVG62:IVG63 JFC62:JFC63 JOY62:JOY63 JYU62:JYU63 KIQ62:KIQ63 KSM62:KSM63 LCI62:LCI63 LME62:LME63 LWA62:LWA63 MFW62:MFW63 MPS62:MPS63 MZO62:MZO63 NJK62:NJK63 NTG62:NTG63 ODC62:ODC63 OMY62:OMY63 OWU62:OWU63 PGQ62:PGQ63 PQM62:PQM63 QAI62:QAI63 QKE62:QKE63 QUA62:QUA63 RDW62:RDW63 RNS62:RNS63 RXO62:RXO63 SHK62:SHK63 SRG62:SRG63 TBC62:TBC63 TKY62:TKY63 TUU62:TUU63 UEQ62:UEQ63 UOM62:UOM63 UYI62:UYI63 VIE62:VIE63 VSA62:VSA63 WBW62:WBW63 WLS62:WLS63 WVO62:WVO63 G65598:G65599 JC65598:JC65599 SY65598:SY65599 ACU65598:ACU65599 AMQ65598:AMQ65599 AWM65598:AWM65599 BGI65598:BGI65599 BQE65598:BQE65599 CAA65598:CAA65599 CJW65598:CJW65599 CTS65598:CTS65599 DDO65598:DDO65599 DNK65598:DNK65599 DXG65598:DXG65599 EHC65598:EHC65599 EQY65598:EQY65599 FAU65598:FAU65599 FKQ65598:FKQ65599 FUM65598:FUM65599 GEI65598:GEI65599 GOE65598:GOE65599 GYA65598:GYA65599 HHW65598:HHW65599 HRS65598:HRS65599 IBO65598:IBO65599 ILK65598:ILK65599 IVG65598:IVG65599 JFC65598:JFC65599 JOY65598:JOY65599 JYU65598:JYU65599 KIQ65598:KIQ65599 KSM65598:KSM65599 LCI65598:LCI65599 LME65598:LME65599 LWA65598:LWA65599 MFW65598:MFW65599 MPS65598:MPS65599 MZO65598:MZO65599 NJK65598:NJK65599 NTG65598:NTG65599 ODC65598:ODC65599 OMY65598:OMY65599 OWU65598:OWU65599 PGQ65598:PGQ65599 PQM65598:PQM65599 QAI65598:QAI65599 QKE65598:QKE65599 QUA65598:QUA65599 RDW65598:RDW65599 RNS65598:RNS65599 RXO65598:RXO65599 SHK65598:SHK65599 SRG65598:SRG65599 TBC65598:TBC65599 TKY65598:TKY65599 TUU65598:TUU65599 UEQ65598:UEQ65599 UOM65598:UOM65599 UYI65598:UYI65599 VIE65598:VIE65599 VSA65598:VSA65599 WBW65598:WBW65599 WLS65598:WLS65599 WVO65598:WVO65599 G131134:G131135 JC131134:JC131135 SY131134:SY131135 ACU131134:ACU131135 AMQ131134:AMQ131135 AWM131134:AWM131135 BGI131134:BGI131135 BQE131134:BQE131135 CAA131134:CAA131135 CJW131134:CJW131135 CTS131134:CTS131135 DDO131134:DDO131135 DNK131134:DNK131135 DXG131134:DXG131135 EHC131134:EHC131135 EQY131134:EQY131135 FAU131134:FAU131135 FKQ131134:FKQ131135 FUM131134:FUM131135 GEI131134:GEI131135 GOE131134:GOE131135 GYA131134:GYA131135 HHW131134:HHW131135 HRS131134:HRS131135 IBO131134:IBO131135 ILK131134:ILK131135 IVG131134:IVG131135 JFC131134:JFC131135 JOY131134:JOY131135 JYU131134:JYU131135 KIQ131134:KIQ131135 KSM131134:KSM131135 LCI131134:LCI131135 LME131134:LME131135 LWA131134:LWA131135 MFW131134:MFW131135 MPS131134:MPS131135 MZO131134:MZO131135 NJK131134:NJK131135 NTG131134:NTG131135 ODC131134:ODC131135 OMY131134:OMY131135 OWU131134:OWU131135 PGQ131134:PGQ131135 PQM131134:PQM131135 QAI131134:QAI131135 QKE131134:QKE131135 QUA131134:QUA131135 RDW131134:RDW131135 RNS131134:RNS131135 RXO131134:RXO131135 SHK131134:SHK131135 SRG131134:SRG131135 TBC131134:TBC131135 TKY131134:TKY131135 TUU131134:TUU131135 UEQ131134:UEQ131135 UOM131134:UOM131135 UYI131134:UYI131135 VIE131134:VIE131135 VSA131134:VSA131135 WBW131134:WBW131135 WLS131134:WLS131135 WVO131134:WVO131135 G196670:G196671 JC196670:JC196671 SY196670:SY196671 ACU196670:ACU196671 AMQ196670:AMQ196671 AWM196670:AWM196671 BGI196670:BGI196671 BQE196670:BQE196671 CAA196670:CAA196671 CJW196670:CJW196671 CTS196670:CTS196671 DDO196670:DDO196671 DNK196670:DNK196671 DXG196670:DXG196671 EHC196670:EHC196671 EQY196670:EQY196671 FAU196670:FAU196671 FKQ196670:FKQ196671 FUM196670:FUM196671 GEI196670:GEI196671 GOE196670:GOE196671 GYA196670:GYA196671 HHW196670:HHW196671 HRS196670:HRS196671 IBO196670:IBO196671 ILK196670:ILK196671 IVG196670:IVG196671 JFC196670:JFC196671 JOY196670:JOY196671 JYU196670:JYU196671 KIQ196670:KIQ196671 KSM196670:KSM196671 LCI196670:LCI196671 LME196670:LME196671 LWA196670:LWA196671 MFW196670:MFW196671 MPS196670:MPS196671 MZO196670:MZO196671 NJK196670:NJK196671 NTG196670:NTG196671 ODC196670:ODC196671 OMY196670:OMY196671 OWU196670:OWU196671 PGQ196670:PGQ196671 PQM196670:PQM196671 QAI196670:QAI196671 QKE196670:QKE196671 QUA196670:QUA196671 RDW196670:RDW196671 RNS196670:RNS196671 RXO196670:RXO196671 SHK196670:SHK196671 SRG196670:SRG196671 TBC196670:TBC196671 TKY196670:TKY196671 TUU196670:TUU196671 UEQ196670:UEQ196671 UOM196670:UOM196671 UYI196670:UYI196671 VIE196670:VIE196671 VSA196670:VSA196671 WBW196670:WBW196671 WLS196670:WLS196671 WVO196670:WVO196671 G262206:G262207 JC262206:JC262207 SY262206:SY262207 ACU262206:ACU262207 AMQ262206:AMQ262207 AWM262206:AWM262207 BGI262206:BGI262207 BQE262206:BQE262207 CAA262206:CAA262207 CJW262206:CJW262207 CTS262206:CTS262207 DDO262206:DDO262207 DNK262206:DNK262207 DXG262206:DXG262207 EHC262206:EHC262207 EQY262206:EQY262207 FAU262206:FAU262207 FKQ262206:FKQ262207 FUM262206:FUM262207 GEI262206:GEI262207 GOE262206:GOE262207 GYA262206:GYA262207 HHW262206:HHW262207 HRS262206:HRS262207 IBO262206:IBO262207 ILK262206:ILK262207 IVG262206:IVG262207 JFC262206:JFC262207 JOY262206:JOY262207 JYU262206:JYU262207 KIQ262206:KIQ262207 KSM262206:KSM262207 LCI262206:LCI262207 LME262206:LME262207 LWA262206:LWA262207 MFW262206:MFW262207 MPS262206:MPS262207 MZO262206:MZO262207 NJK262206:NJK262207 NTG262206:NTG262207 ODC262206:ODC262207 OMY262206:OMY262207 OWU262206:OWU262207 PGQ262206:PGQ262207 PQM262206:PQM262207 QAI262206:QAI262207 QKE262206:QKE262207 QUA262206:QUA262207 RDW262206:RDW262207 RNS262206:RNS262207 RXO262206:RXO262207 SHK262206:SHK262207 SRG262206:SRG262207 TBC262206:TBC262207 TKY262206:TKY262207 TUU262206:TUU262207 UEQ262206:UEQ262207 UOM262206:UOM262207 UYI262206:UYI262207 VIE262206:VIE262207 VSA262206:VSA262207 WBW262206:WBW262207 WLS262206:WLS262207 WVO262206:WVO262207 G327742:G327743 JC327742:JC327743 SY327742:SY327743 ACU327742:ACU327743 AMQ327742:AMQ327743 AWM327742:AWM327743 BGI327742:BGI327743 BQE327742:BQE327743 CAA327742:CAA327743 CJW327742:CJW327743 CTS327742:CTS327743 DDO327742:DDO327743 DNK327742:DNK327743 DXG327742:DXG327743 EHC327742:EHC327743 EQY327742:EQY327743 FAU327742:FAU327743 FKQ327742:FKQ327743 FUM327742:FUM327743 GEI327742:GEI327743 GOE327742:GOE327743 GYA327742:GYA327743 HHW327742:HHW327743 HRS327742:HRS327743 IBO327742:IBO327743 ILK327742:ILK327743 IVG327742:IVG327743 JFC327742:JFC327743 JOY327742:JOY327743 JYU327742:JYU327743 KIQ327742:KIQ327743 KSM327742:KSM327743 LCI327742:LCI327743 LME327742:LME327743 LWA327742:LWA327743 MFW327742:MFW327743 MPS327742:MPS327743 MZO327742:MZO327743 NJK327742:NJK327743 NTG327742:NTG327743 ODC327742:ODC327743 OMY327742:OMY327743 OWU327742:OWU327743 PGQ327742:PGQ327743 PQM327742:PQM327743 QAI327742:QAI327743 QKE327742:QKE327743 QUA327742:QUA327743 RDW327742:RDW327743 RNS327742:RNS327743 RXO327742:RXO327743 SHK327742:SHK327743 SRG327742:SRG327743 TBC327742:TBC327743 TKY327742:TKY327743 TUU327742:TUU327743 UEQ327742:UEQ327743 UOM327742:UOM327743 UYI327742:UYI327743 VIE327742:VIE327743 VSA327742:VSA327743 WBW327742:WBW327743 WLS327742:WLS327743 WVO327742:WVO327743 G393278:G393279 JC393278:JC393279 SY393278:SY393279 ACU393278:ACU393279 AMQ393278:AMQ393279 AWM393278:AWM393279 BGI393278:BGI393279 BQE393278:BQE393279 CAA393278:CAA393279 CJW393278:CJW393279 CTS393278:CTS393279 DDO393278:DDO393279 DNK393278:DNK393279 DXG393278:DXG393279 EHC393278:EHC393279 EQY393278:EQY393279 FAU393278:FAU393279 FKQ393278:FKQ393279 FUM393278:FUM393279 GEI393278:GEI393279 GOE393278:GOE393279 GYA393278:GYA393279 HHW393278:HHW393279 HRS393278:HRS393279 IBO393278:IBO393279 ILK393278:ILK393279 IVG393278:IVG393279 JFC393278:JFC393279 JOY393278:JOY393279 JYU393278:JYU393279 KIQ393278:KIQ393279 KSM393278:KSM393279 LCI393278:LCI393279 LME393278:LME393279 LWA393278:LWA393279 MFW393278:MFW393279 MPS393278:MPS393279 MZO393278:MZO393279 NJK393278:NJK393279 NTG393278:NTG393279 ODC393278:ODC393279 OMY393278:OMY393279 OWU393278:OWU393279 PGQ393278:PGQ393279 PQM393278:PQM393279 QAI393278:QAI393279 QKE393278:QKE393279 QUA393278:QUA393279 RDW393278:RDW393279 RNS393278:RNS393279 RXO393278:RXO393279 SHK393278:SHK393279 SRG393278:SRG393279 TBC393278:TBC393279 TKY393278:TKY393279 TUU393278:TUU393279 UEQ393278:UEQ393279 UOM393278:UOM393279 UYI393278:UYI393279 VIE393278:VIE393279 VSA393278:VSA393279 WBW393278:WBW393279 WLS393278:WLS393279 WVO393278:WVO393279 G458814:G458815 JC458814:JC458815 SY458814:SY458815 ACU458814:ACU458815 AMQ458814:AMQ458815 AWM458814:AWM458815 BGI458814:BGI458815 BQE458814:BQE458815 CAA458814:CAA458815 CJW458814:CJW458815 CTS458814:CTS458815 DDO458814:DDO458815 DNK458814:DNK458815 DXG458814:DXG458815 EHC458814:EHC458815 EQY458814:EQY458815 FAU458814:FAU458815 FKQ458814:FKQ458815 FUM458814:FUM458815 GEI458814:GEI458815 GOE458814:GOE458815 GYA458814:GYA458815 HHW458814:HHW458815 HRS458814:HRS458815 IBO458814:IBO458815 ILK458814:ILK458815 IVG458814:IVG458815 JFC458814:JFC458815 JOY458814:JOY458815 JYU458814:JYU458815 KIQ458814:KIQ458815 KSM458814:KSM458815 LCI458814:LCI458815 LME458814:LME458815 LWA458814:LWA458815 MFW458814:MFW458815 MPS458814:MPS458815 MZO458814:MZO458815 NJK458814:NJK458815 NTG458814:NTG458815 ODC458814:ODC458815 OMY458814:OMY458815 OWU458814:OWU458815 PGQ458814:PGQ458815 PQM458814:PQM458815 QAI458814:QAI458815 QKE458814:QKE458815 QUA458814:QUA458815 RDW458814:RDW458815 RNS458814:RNS458815 RXO458814:RXO458815 SHK458814:SHK458815 SRG458814:SRG458815 TBC458814:TBC458815 TKY458814:TKY458815 TUU458814:TUU458815 UEQ458814:UEQ458815 UOM458814:UOM458815 UYI458814:UYI458815 VIE458814:VIE458815 VSA458814:VSA458815 WBW458814:WBW458815 WLS458814:WLS458815 WVO458814:WVO458815 G524350:G524351 JC524350:JC524351 SY524350:SY524351 ACU524350:ACU524351 AMQ524350:AMQ524351 AWM524350:AWM524351 BGI524350:BGI524351 BQE524350:BQE524351 CAA524350:CAA524351 CJW524350:CJW524351 CTS524350:CTS524351 DDO524350:DDO524351 DNK524350:DNK524351 DXG524350:DXG524351 EHC524350:EHC524351 EQY524350:EQY524351 FAU524350:FAU524351 FKQ524350:FKQ524351 FUM524350:FUM524351 GEI524350:GEI524351 GOE524350:GOE524351 GYA524350:GYA524351 HHW524350:HHW524351 HRS524350:HRS524351 IBO524350:IBO524351 ILK524350:ILK524351 IVG524350:IVG524351 JFC524350:JFC524351 JOY524350:JOY524351 JYU524350:JYU524351 KIQ524350:KIQ524351 KSM524350:KSM524351 LCI524350:LCI524351 LME524350:LME524351 LWA524350:LWA524351 MFW524350:MFW524351 MPS524350:MPS524351 MZO524350:MZO524351 NJK524350:NJK524351 NTG524350:NTG524351 ODC524350:ODC524351 OMY524350:OMY524351 OWU524350:OWU524351 PGQ524350:PGQ524351 PQM524350:PQM524351 QAI524350:QAI524351 QKE524350:QKE524351 QUA524350:QUA524351 RDW524350:RDW524351 RNS524350:RNS524351 RXO524350:RXO524351 SHK524350:SHK524351 SRG524350:SRG524351 TBC524350:TBC524351 TKY524350:TKY524351 TUU524350:TUU524351 UEQ524350:UEQ524351 UOM524350:UOM524351 UYI524350:UYI524351 VIE524350:VIE524351 VSA524350:VSA524351 WBW524350:WBW524351 WLS524350:WLS524351 WVO524350:WVO524351 G589886:G589887 JC589886:JC589887 SY589886:SY589887 ACU589886:ACU589887 AMQ589886:AMQ589887 AWM589886:AWM589887 BGI589886:BGI589887 BQE589886:BQE589887 CAA589886:CAA589887 CJW589886:CJW589887 CTS589886:CTS589887 DDO589886:DDO589887 DNK589886:DNK589887 DXG589886:DXG589887 EHC589886:EHC589887 EQY589886:EQY589887 FAU589886:FAU589887 FKQ589886:FKQ589887 FUM589886:FUM589887 GEI589886:GEI589887 GOE589886:GOE589887 GYA589886:GYA589887 HHW589886:HHW589887 HRS589886:HRS589887 IBO589886:IBO589887 ILK589886:ILK589887 IVG589886:IVG589887 JFC589886:JFC589887 JOY589886:JOY589887 JYU589886:JYU589887 KIQ589886:KIQ589887 KSM589886:KSM589887 LCI589886:LCI589887 LME589886:LME589887 LWA589886:LWA589887 MFW589886:MFW589887 MPS589886:MPS589887 MZO589886:MZO589887 NJK589886:NJK589887 NTG589886:NTG589887 ODC589886:ODC589887 OMY589886:OMY589887 OWU589886:OWU589887 PGQ589886:PGQ589887 PQM589886:PQM589887 QAI589886:QAI589887 QKE589886:QKE589887 QUA589886:QUA589887 RDW589886:RDW589887 RNS589886:RNS589887 RXO589886:RXO589887 SHK589886:SHK589887 SRG589886:SRG589887 TBC589886:TBC589887 TKY589886:TKY589887 TUU589886:TUU589887 UEQ589886:UEQ589887 UOM589886:UOM589887 UYI589886:UYI589887 VIE589886:VIE589887 VSA589886:VSA589887 WBW589886:WBW589887 WLS589886:WLS589887 WVO589886:WVO589887 G655422:G655423 JC655422:JC655423 SY655422:SY655423 ACU655422:ACU655423 AMQ655422:AMQ655423 AWM655422:AWM655423 BGI655422:BGI655423 BQE655422:BQE655423 CAA655422:CAA655423 CJW655422:CJW655423 CTS655422:CTS655423 DDO655422:DDO655423 DNK655422:DNK655423 DXG655422:DXG655423 EHC655422:EHC655423 EQY655422:EQY655423 FAU655422:FAU655423 FKQ655422:FKQ655423 FUM655422:FUM655423 GEI655422:GEI655423 GOE655422:GOE655423 GYA655422:GYA655423 HHW655422:HHW655423 HRS655422:HRS655423 IBO655422:IBO655423 ILK655422:ILK655423 IVG655422:IVG655423 JFC655422:JFC655423 JOY655422:JOY655423 JYU655422:JYU655423 KIQ655422:KIQ655423 KSM655422:KSM655423 LCI655422:LCI655423 LME655422:LME655423 LWA655422:LWA655423 MFW655422:MFW655423 MPS655422:MPS655423 MZO655422:MZO655423 NJK655422:NJK655423 NTG655422:NTG655423 ODC655422:ODC655423 OMY655422:OMY655423 OWU655422:OWU655423 PGQ655422:PGQ655423 PQM655422:PQM655423 QAI655422:QAI655423 QKE655422:QKE655423 QUA655422:QUA655423 RDW655422:RDW655423 RNS655422:RNS655423 RXO655422:RXO655423 SHK655422:SHK655423 SRG655422:SRG655423 TBC655422:TBC655423 TKY655422:TKY655423 TUU655422:TUU655423 UEQ655422:UEQ655423 UOM655422:UOM655423 UYI655422:UYI655423 VIE655422:VIE655423 VSA655422:VSA655423 WBW655422:WBW655423 WLS655422:WLS655423 WVO655422:WVO655423 G720958:G720959 JC720958:JC720959 SY720958:SY720959 ACU720958:ACU720959 AMQ720958:AMQ720959 AWM720958:AWM720959 BGI720958:BGI720959 BQE720958:BQE720959 CAA720958:CAA720959 CJW720958:CJW720959 CTS720958:CTS720959 DDO720958:DDO720959 DNK720958:DNK720959 DXG720958:DXG720959 EHC720958:EHC720959 EQY720958:EQY720959 FAU720958:FAU720959 FKQ720958:FKQ720959 FUM720958:FUM720959 GEI720958:GEI720959 GOE720958:GOE720959 GYA720958:GYA720959 HHW720958:HHW720959 HRS720958:HRS720959 IBO720958:IBO720959 ILK720958:ILK720959 IVG720958:IVG720959 JFC720958:JFC720959 JOY720958:JOY720959 JYU720958:JYU720959 KIQ720958:KIQ720959 KSM720958:KSM720959 LCI720958:LCI720959 LME720958:LME720959 LWA720958:LWA720959 MFW720958:MFW720959 MPS720958:MPS720959 MZO720958:MZO720959 NJK720958:NJK720959 NTG720958:NTG720959 ODC720958:ODC720959 OMY720958:OMY720959 OWU720958:OWU720959 PGQ720958:PGQ720959 PQM720958:PQM720959 QAI720958:QAI720959 QKE720958:QKE720959 QUA720958:QUA720959 RDW720958:RDW720959 RNS720958:RNS720959 RXO720958:RXO720959 SHK720958:SHK720959 SRG720958:SRG720959 TBC720958:TBC720959 TKY720958:TKY720959 TUU720958:TUU720959 UEQ720958:UEQ720959 UOM720958:UOM720959 UYI720958:UYI720959 VIE720958:VIE720959 VSA720958:VSA720959 WBW720958:WBW720959 WLS720958:WLS720959 WVO720958:WVO720959 G786494:G786495 JC786494:JC786495 SY786494:SY786495 ACU786494:ACU786495 AMQ786494:AMQ786495 AWM786494:AWM786495 BGI786494:BGI786495 BQE786494:BQE786495 CAA786494:CAA786495 CJW786494:CJW786495 CTS786494:CTS786495 DDO786494:DDO786495 DNK786494:DNK786495 DXG786494:DXG786495 EHC786494:EHC786495 EQY786494:EQY786495 FAU786494:FAU786495 FKQ786494:FKQ786495 FUM786494:FUM786495 GEI786494:GEI786495 GOE786494:GOE786495 GYA786494:GYA786495 HHW786494:HHW786495 HRS786494:HRS786495 IBO786494:IBO786495 ILK786494:ILK786495 IVG786494:IVG786495 JFC786494:JFC786495 JOY786494:JOY786495 JYU786494:JYU786495 KIQ786494:KIQ786495 KSM786494:KSM786495 LCI786494:LCI786495 LME786494:LME786495 LWA786494:LWA786495 MFW786494:MFW786495 MPS786494:MPS786495 MZO786494:MZO786495 NJK786494:NJK786495 NTG786494:NTG786495 ODC786494:ODC786495 OMY786494:OMY786495 OWU786494:OWU786495 PGQ786494:PGQ786495 PQM786494:PQM786495 QAI786494:QAI786495 QKE786494:QKE786495 QUA786494:QUA786495 RDW786494:RDW786495 RNS786494:RNS786495 RXO786494:RXO786495 SHK786494:SHK786495 SRG786494:SRG786495 TBC786494:TBC786495 TKY786494:TKY786495 TUU786494:TUU786495 UEQ786494:UEQ786495 UOM786494:UOM786495 UYI786494:UYI786495 VIE786494:VIE786495 VSA786494:VSA786495 WBW786494:WBW786495 WLS786494:WLS786495 WVO786494:WVO786495 G852030:G852031 JC852030:JC852031 SY852030:SY852031 ACU852030:ACU852031 AMQ852030:AMQ852031 AWM852030:AWM852031 BGI852030:BGI852031 BQE852030:BQE852031 CAA852030:CAA852031 CJW852030:CJW852031 CTS852030:CTS852031 DDO852030:DDO852031 DNK852030:DNK852031 DXG852030:DXG852031 EHC852030:EHC852031 EQY852030:EQY852031 FAU852030:FAU852031 FKQ852030:FKQ852031 FUM852030:FUM852031 GEI852030:GEI852031 GOE852030:GOE852031 GYA852030:GYA852031 HHW852030:HHW852031 HRS852030:HRS852031 IBO852030:IBO852031 ILK852030:ILK852031 IVG852030:IVG852031 JFC852030:JFC852031 JOY852030:JOY852031 JYU852030:JYU852031 KIQ852030:KIQ852031 KSM852030:KSM852031 LCI852030:LCI852031 LME852030:LME852031 LWA852030:LWA852031 MFW852030:MFW852031 MPS852030:MPS852031 MZO852030:MZO852031 NJK852030:NJK852031 NTG852030:NTG852031 ODC852030:ODC852031 OMY852030:OMY852031 OWU852030:OWU852031 PGQ852030:PGQ852031 PQM852030:PQM852031 QAI852030:QAI852031 QKE852030:QKE852031 QUA852030:QUA852031 RDW852030:RDW852031 RNS852030:RNS852031 RXO852030:RXO852031 SHK852030:SHK852031 SRG852030:SRG852031 TBC852030:TBC852031 TKY852030:TKY852031 TUU852030:TUU852031 UEQ852030:UEQ852031 UOM852030:UOM852031 UYI852030:UYI852031 VIE852030:VIE852031 VSA852030:VSA852031 WBW852030:WBW852031 WLS852030:WLS852031 WVO852030:WVO852031 G917566:G917567 JC917566:JC917567 SY917566:SY917567 ACU917566:ACU917567 AMQ917566:AMQ917567 AWM917566:AWM917567 BGI917566:BGI917567 BQE917566:BQE917567 CAA917566:CAA917567 CJW917566:CJW917567 CTS917566:CTS917567 DDO917566:DDO917567 DNK917566:DNK917567 DXG917566:DXG917567 EHC917566:EHC917567 EQY917566:EQY917567 FAU917566:FAU917567 FKQ917566:FKQ917567 FUM917566:FUM917567 GEI917566:GEI917567 GOE917566:GOE917567 GYA917566:GYA917567 HHW917566:HHW917567 HRS917566:HRS917567 IBO917566:IBO917567 ILK917566:ILK917567 IVG917566:IVG917567 JFC917566:JFC917567 JOY917566:JOY917567 JYU917566:JYU917567 KIQ917566:KIQ917567 KSM917566:KSM917567 LCI917566:LCI917567 LME917566:LME917567 LWA917566:LWA917567 MFW917566:MFW917567 MPS917566:MPS917567 MZO917566:MZO917567 NJK917566:NJK917567 NTG917566:NTG917567 ODC917566:ODC917567 OMY917566:OMY917567 OWU917566:OWU917567 PGQ917566:PGQ917567 PQM917566:PQM917567 QAI917566:QAI917567 QKE917566:QKE917567 QUA917566:QUA917567 RDW917566:RDW917567 RNS917566:RNS917567 RXO917566:RXO917567 SHK917566:SHK917567 SRG917566:SRG917567 TBC917566:TBC917567 TKY917566:TKY917567 TUU917566:TUU917567 UEQ917566:UEQ917567 UOM917566:UOM917567 UYI917566:UYI917567 VIE917566:VIE917567 VSA917566:VSA917567 WBW917566:WBW917567 WLS917566:WLS917567 WVO917566:WVO917567 G983102:G983103 JC983102:JC983103 SY983102:SY983103 ACU983102:ACU983103 AMQ983102:AMQ983103 AWM983102:AWM983103 BGI983102:BGI983103 BQE983102:BQE983103 CAA983102:CAA983103 CJW983102:CJW983103 CTS983102:CTS983103 DDO983102:DDO983103 DNK983102:DNK983103 DXG983102:DXG983103 EHC983102:EHC983103 EQY983102:EQY983103 FAU983102:FAU983103 FKQ983102:FKQ983103 FUM983102:FUM983103 GEI983102:GEI983103 GOE983102:GOE983103 GYA983102:GYA983103 HHW983102:HHW983103 HRS983102:HRS983103 IBO983102:IBO983103 ILK983102:ILK983103 IVG983102:IVG983103 JFC983102:JFC983103 JOY983102:JOY983103 JYU983102:JYU983103 KIQ983102:KIQ983103 KSM983102:KSM983103 LCI983102:LCI983103 LME983102:LME983103 LWA983102:LWA983103 MFW983102:MFW983103 MPS983102:MPS983103 MZO983102:MZO983103 NJK983102:NJK983103 NTG983102:NTG983103 ODC983102:ODC983103 OMY983102:OMY983103 OWU983102:OWU983103 PGQ983102:PGQ983103 PQM983102:PQM983103 QAI983102:QAI983103 QKE983102:QKE983103 QUA983102:QUA983103 RDW983102:RDW983103 RNS983102:RNS983103 RXO983102:RXO983103 SHK983102:SHK983103 SRG983102:SRG983103 TBC983102:TBC983103 TKY983102:TKY983103 TUU983102:TUU983103 UEQ983102:UEQ983103 UOM983102:UOM983103 UYI983102:UYI983103 VIE983102:VIE983103 VSA983102:VSA983103 WBW983102:WBW983103 WLS983102:WLS983103 G63">
      <formula1>1</formula1>
      <formula2>100</formula2>
    </dataValidation>
    <dataValidation type="list" allowBlank="1" showInputMessage="1" showErrorMessage="1" sqref="E65496:L65496 JA65496:JH65496 SW65496:TD65496 ACS65496:ACZ65496 AMO65496:AMV65496 AWK65496:AWR65496 BGG65496:BGN65496 BQC65496:BQJ65496 BZY65496:CAF65496 CJU65496:CKB65496 CTQ65496:CTX65496 DDM65496:DDT65496 DNI65496:DNP65496 DXE65496:DXL65496 EHA65496:EHH65496 EQW65496:ERD65496 FAS65496:FAZ65496 FKO65496:FKV65496 FUK65496:FUR65496 GEG65496:GEN65496 GOC65496:GOJ65496 GXY65496:GYF65496 HHU65496:HIB65496 HRQ65496:HRX65496 IBM65496:IBT65496 ILI65496:ILP65496 IVE65496:IVL65496 JFA65496:JFH65496 JOW65496:JPD65496 JYS65496:JYZ65496 KIO65496:KIV65496 KSK65496:KSR65496 LCG65496:LCN65496 LMC65496:LMJ65496 LVY65496:LWF65496 MFU65496:MGB65496 MPQ65496:MPX65496 MZM65496:MZT65496 NJI65496:NJP65496 NTE65496:NTL65496 ODA65496:ODH65496 OMW65496:OND65496 OWS65496:OWZ65496 PGO65496:PGV65496 PQK65496:PQR65496 QAG65496:QAN65496 QKC65496:QKJ65496 QTY65496:QUF65496 RDU65496:REB65496 RNQ65496:RNX65496 RXM65496:RXT65496 SHI65496:SHP65496 SRE65496:SRL65496 TBA65496:TBH65496 TKW65496:TLD65496 TUS65496:TUZ65496 UEO65496:UEV65496 UOK65496:UOR65496 UYG65496:UYN65496 VIC65496:VIJ65496 VRY65496:VSF65496 WBU65496:WCB65496 WLQ65496:WLX65496 WVM65496:WVT65496 E131032:L131032 JA131032:JH131032 SW131032:TD131032 ACS131032:ACZ131032 AMO131032:AMV131032 AWK131032:AWR131032 BGG131032:BGN131032 BQC131032:BQJ131032 BZY131032:CAF131032 CJU131032:CKB131032 CTQ131032:CTX131032 DDM131032:DDT131032 DNI131032:DNP131032 DXE131032:DXL131032 EHA131032:EHH131032 EQW131032:ERD131032 FAS131032:FAZ131032 FKO131032:FKV131032 FUK131032:FUR131032 GEG131032:GEN131032 GOC131032:GOJ131032 GXY131032:GYF131032 HHU131032:HIB131032 HRQ131032:HRX131032 IBM131032:IBT131032 ILI131032:ILP131032 IVE131032:IVL131032 JFA131032:JFH131032 JOW131032:JPD131032 JYS131032:JYZ131032 KIO131032:KIV131032 KSK131032:KSR131032 LCG131032:LCN131032 LMC131032:LMJ131032 LVY131032:LWF131032 MFU131032:MGB131032 MPQ131032:MPX131032 MZM131032:MZT131032 NJI131032:NJP131032 NTE131032:NTL131032 ODA131032:ODH131032 OMW131032:OND131032 OWS131032:OWZ131032 PGO131032:PGV131032 PQK131032:PQR131032 QAG131032:QAN131032 QKC131032:QKJ131032 QTY131032:QUF131032 RDU131032:REB131032 RNQ131032:RNX131032 RXM131032:RXT131032 SHI131032:SHP131032 SRE131032:SRL131032 TBA131032:TBH131032 TKW131032:TLD131032 TUS131032:TUZ131032 UEO131032:UEV131032 UOK131032:UOR131032 UYG131032:UYN131032 VIC131032:VIJ131032 VRY131032:VSF131032 WBU131032:WCB131032 WLQ131032:WLX131032 WVM131032:WVT131032 E196568:L196568 JA196568:JH196568 SW196568:TD196568 ACS196568:ACZ196568 AMO196568:AMV196568 AWK196568:AWR196568 BGG196568:BGN196568 BQC196568:BQJ196568 BZY196568:CAF196568 CJU196568:CKB196568 CTQ196568:CTX196568 DDM196568:DDT196568 DNI196568:DNP196568 DXE196568:DXL196568 EHA196568:EHH196568 EQW196568:ERD196568 FAS196568:FAZ196568 FKO196568:FKV196568 FUK196568:FUR196568 GEG196568:GEN196568 GOC196568:GOJ196568 GXY196568:GYF196568 HHU196568:HIB196568 HRQ196568:HRX196568 IBM196568:IBT196568 ILI196568:ILP196568 IVE196568:IVL196568 JFA196568:JFH196568 JOW196568:JPD196568 JYS196568:JYZ196568 KIO196568:KIV196568 KSK196568:KSR196568 LCG196568:LCN196568 LMC196568:LMJ196568 LVY196568:LWF196568 MFU196568:MGB196568 MPQ196568:MPX196568 MZM196568:MZT196568 NJI196568:NJP196568 NTE196568:NTL196568 ODA196568:ODH196568 OMW196568:OND196568 OWS196568:OWZ196568 PGO196568:PGV196568 PQK196568:PQR196568 QAG196568:QAN196568 QKC196568:QKJ196568 QTY196568:QUF196568 RDU196568:REB196568 RNQ196568:RNX196568 RXM196568:RXT196568 SHI196568:SHP196568 SRE196568:SRL196568 TBA196568:TBH196568 TKW196568:TLD196568 TUS196568:TUZ196568 UEO196568:UEV196568 UOK196568:UOR196568 UYG196568:UYN196568 VIC196568:VIJ196568 VRY196568:VSF196568 WBU196568:WCB196568 WLQ196568:WLX196568 WVM196568:WVT196568 E262104:L262104 JA262104:JH262104 SW262104:TD262104 ACS262104:ACZ262104 AMO262104:AMV262104 AWK262104:AWR262104 BGG262104:BGN262104 BQC262104:BQJ262104 BZY262104:CAF262104 CJU262104:CKB262104 CTQ262104:CTX262104 DDM262104:DDT262104 DNI262104:DNP262104 DXE262104:DXL262104 EHA262104:EHH262104 EQW262104:ERD262104 FAS262104:FAZ262104 FKO262104:FKV262104 FUK262104:FUR262104 GEG262104:GEN262104 GOC262104:GOJ262104 GXY262104:GYF262104 HHU262104:HIB262104 HRQ262104:HRX262104 IBM262104:IBT262104 ILI262104:ILP262104 IVE262104:IVL262104 JFA262104:JFH262104 JOW262104:JPD262104 JYS262104:JYZ262104 KIO262104:KIV262104 KSK262104:KSR262104 LCG262104:LCN262104 LMC262104:LMJ262104 LVY262104:LWF262104 MFU262104:MGB262104 MPQ262104:MPX262104 MZM262104:MZT262104 NJI262104:NJP262104 NTE262104:NTL262104 ODA262104:ODH262104 OMW262104:OND262104 OWS262104:OWZ262104 PGO262104:PGV262104 PQK262104:PQR262104 QAG262104:QAN262104 QKC262104:QKJ262104 QTY262104:QUF262104 RDU262104:REB262104 RNQ262104:RNX262104 RXM262104:RXT262104 SHI262104:SHP262104 SRE262104:SRL262104 TBA262104:TBH262104 TKW262104:TLD262104 TUS262104:TUZ262104 UEO262104:UEV262104 UOK262104:UOR262104 UYG262104:UYN262104 VIC262104:VIJ262104 VRY262104:VSF262104 WBU262104:WCB262104 WLQ262104:WLX262104 WVM262104:WVT262104 E327640:L327640 JA327640:JH327640 SW327640:TD327640 ACS327640:ACZ327640 AMO327640:AMV327640 AWK327640:AWR327640 BGG327640:BGN327640 BQC327640:BQJ327640 BZY327640:CAF327640 CJU327640:CKB327640 CTQ327640:CTX327640 DDM327640:DDT327640 DNI327640:DNP327640 DXE327640:DXL327640 EHA327640:EHH327640 EQW327640:ERD327640 FAS327640:FAZ327640 FKO327640:FKV327640 FUK327640:FUR327640 GEG327640:GEN327640 GOC327640:GOJ327640 GXY327640:GYF327640 HHU327640:HIB327640 HRQ327640:HRX327640 IBM327640:IBT327640 ILI327640:ILP327640 IVE327640:IVL327640 JFA327640:JFH327640 JOW327640:JPD327640 JYS327640:JYZ327640 KIO327640:KIV327640 KSK327640:KSR327640 LCG327640:LCN327640 LMC327640:LMJ327640 LVY327640:LWF327640 MFU327640:MGB327640 MPQ327640:MPX327640 MZM327640:MZT327640 NJI327640:NJP327640 NTE327640:NTL327640 ODA327640:ODH327640 OMW327640:OND327640 OWS327640:OWZ327640 PGO327640:PGV327640 PQK327640:PQR327640 QAG327640:QAN327640 QKC327640:QKJ327640 QTY327640:QUF327640 RDU327640:REB327640 RNQ327640:RNX327640 RXM327640:RXT327640 SHI327640:SHP327640 SRE327640:SRL327640 TBA327640:TBH327640 TKW327640:TLD327640 TUS327640:TUZ327640 UEO327640:UEV327640 UOK327640:UOR327640 UYG327640:UYN327640 VIC327640:VIJ327640 VRY327640:VSF327640 WBU327640:WCB327640 WLQ327640:WLX327640 WVM327640:WVT327640 E393176:L393176 JA393176:JH393176 SW393176:TD393176 ACS393176:ACZ393176 AMO393176:AMV393176 AWK393176:AWR393176 BGG393176:BGN393176 BQC393176:BQJ393176 BZY393176:CAF393176 CJU393176:CKB393176 CTQ393176:CTX393176 DDM393176:DDT393176 DNI393176:DNP393176 DXE393176:DXL393176 EHA393176:EHH393176 EQW393176:ERD393176 FAS393176:FAZ393176 FKO393176:FKV393176 FUK393176:FUR393176 GEG393176:GEN393176 GOC393176:GOJ393176 GXY393176:GYF393176 HHU393176:HIB393176 HRQ393176:HRX393176 IBM393176:IBT393176 ILI393176:ILP393176 IVE393176:IVL393176 JFA393176:JFH393176 JOW393176:JPD393176 JYS393176:JYZ393176 KIO393176:KIV393176 KSK393176:KSR393176 LCG393176:LCN393176 LMC393176:LMJ393176 LVY393176:LWF393176 MFU393176:MGB393176 MPQ393176:MPX393176 MZM393176:MZT393176 NJI393176:NJP393176 NTE393176:NTL393176 ODA393176:ODH393176 OMW393176:OND393176 OWS393176:OWZ393176 PGO393176:PGV393176 PQK393176:PQR393176 QAG393176:QAN393176 QKC393176:QKJ393176 QTY393176:QUF393176 RDU393176:REB393176 RNQ393176:RNX393176 RXM393176:RXT393176 SHI393176:SHP393176 SRE393176:SRL393176 TBA393176:TBH393176 TKW393176:TLD393176 TUS393176:TUZ393176 UEO393176:UEV393176 UOK393176:UOR393176 UYG393176:UYN393176 VIC393176:VIJ393176 VRY393176:VSF393176 WBU393176:WCB393176 WLQ393176:WLX393176 WVM393176:WVT393176 E458712:L458712 JA458712:JH458712 SW458712:TD458712 ACS458712:ACZ458712 AMO458712:AMV458712 AWK458712:AWR458712 BGG458712:BGN458712 BQC458712:BQJ458712 BZY458712:CAF458712 CJU458712:CKB458712 CTQ458712:CTX458712 DDM458712:DDT458712 DNI458712:DNP458712 DXE458712:DXL458712 EHA458712:EHH458712 EQW458712:ERD458712 FAS458712:FAZ458712 FKO458712:FKV458712 FUK458712:FUR458712 GEG458712:GEN458712 GOC458712:GOJ458712 GXY458712:GYF458712 HHU458712:HIB458712 HRQ458712:HRX458712 IBM458712:IBT458712 ILI458712:ILP458712 IVE458712:IVL458712 JFA458712:JFH458712 JOW458712:JPD458712 JYS458712:JYZ458712 KIO458712:KIV458712 KSK458712:KSR458712 LCG458712:LCN458712 LMC458712:LMJ458712 LVY458712:LWF458712 MFU458712:MGB458712 MPQ458712:MPX458712 MZM458712:MZT458712 NJI458712:NJP458712 NTE458712:NTL458712 ODA458712:ODH458712 OMW458712:OND458712 OWS458712:OWZ458712 PGO458712:PGV458712 PQK458712:PQR458712 QAG458712:QAN458712 QKC458712:QKJ458712 QTY458712:QUF458712 RDU458712:REB458712 RNQ458712:RNX458712 RXM458712:RXT458712 SHI458712:SHP458712 SRE458712:SRL458712 TBA458712:TBH458712 TKW458712:TLD458712 TUS458712:TUZ458712 UEO458712:UEV458712 UOK458712:UOR458712 UYG458712:UYN458712 VIC458712:VIJ458712 VRY458712:VSF458712 WBU458712:WCB458712 WLQ458712:WLX458712 WVM458712:WVT458712 E524248:L524248 JA524248:JH524248 SW524248:TD524248 ACS524248:ACZ524248 AMO524248:AMV524248 AWK524248:AWR524248 BGG524248:BGN524248 BQC524248:BQJ524248 BZY524248:CAF524248 CJU524248:CKB524248 CTQ524248:CTX524248 DDM524248:DDT524248 DNI524248:DNP524248 DXE524248:DXL524248 EHA524248:EHH524248 EQW524248:ERD524248 FAS524248:FAZ524248 FKO524248:FKV524248 FUK524248:FUR524248 GEG524248:GEN524248 GOC524248:GOJ524248 GXY524248:GYF524248 HHU524248:HIB524248 HRQ524248:HRX524248 IBM524248:IBT524248 ILI524248:ILP524248 IVE524248:IVL524248 JFA524248:JFH524248 JOW524248:JPD524248 JYS524248:JYZ524248 KIO524248:KIV524248 KSK524248:KSR524248 LCG524248:LCN524248 LMC524248:LMJ524248 LVY524248:LWF524248 MFU524248:MGB524248 MPQ524248:MPX524248 MZM524248:MZT524248 NJI524248:NJP524248 NTE524248:NTL524248 ODA524248:ODH524248 OMW524248:OND524248 OWS524248:OWZ524248 PGO524248:PGV524248 PQK524248:PQR524248 QAG524248:QAN524248 QKC524248:QKJ524248 QTY524248:QUF524248 RDU524248:REB524248 RNQ524248:RNX524248 RXM524248:RXT524248 SHI524248:SHP524248 SRE524248:SRL524248 TBA524248:TBH524248 TKW524248:TLD524248 TUS524248:TUZ524248 UEO524248:UEV524248 UOK524248:UOR524248 UYG524248:UYN524248 VIC524248:VIJ524248 VRY524248:VSF524248 WBU524248:WCB524248 WLQ524248:WLX524248 WVM524248:WVT524248 E589784:L589784 JA589784:JH589784 SW589784:TD589784 ACS589784:ACZ589784 AMO589784:AMV589784 AWK589784:AWR589784 BGG589784:BGN589784 BQC589784:BQJ589784 BZY589784:CAF589784 CJU589784:CKB589784 CTQ589784:CTX589784 DDM589784:DDT589784 DNI589784:DNP589784 DXE589784:DXL589784 EHA589784:EHH589784 EQW589784:ERD589784 FAS589784:FAZ589784 FKO589784:FKV589784 FUK589784:FUR589784 GEG589784:GEN589784 GOC589784:GOJ589784 GXY589784:GYF589784 HHU589784:HIB589784 HRQ589784:HRX589784 IBM589784:IBT589784 ILI589784:ILP589784 IVE589784:IVL589784 JFA589784:JFH589784 JOW589784:JPD589784 JYS589784:JYZ589784 KIO589784:KIV589784 KSK589784:KSR589784 LCG589784:LCN589784 LMC589784:LMJ589784 LVY589784:LWF589784 MFU589784:MGB589784 MPQ589784:MPX589784 MZM589784:MZT589784 NJI589784:NJP589784 NTE589784:NTL589784 ODA589784:ODH589784 OMW589784:OND589784 OWS589784:OWZ589784 PGO589784:PGV589784 PQK589784:PQR589784 QAG589784:QAN589784 QKC589784:QKJ589784 QTY589784:QUF589784 RDU589784:REB589784 RNQ589784:RNX589784 RXM589784:RXT589784 SHI589784:SHP589784 SRE589784:SRL589784 TBA589784:TBH589784 TKW589784:TLD589784 TUS589784:TUZ589784 UEO589784:UEV589784 UOK589784:UOR589784 UYG589784:UYN589784 VIC589784:VIJ589784 VRY589784:VSF589784 WBU589784:WCB589784 WLQ589784:WLX589784 WVM589784:WVT589784 E655320:L655320 JA655320:JH655320 SW655320:TD655320 ACS655320:ACZ655320 AMO655320:AMV655320 AWK655320:AWR655320 BGG655320:BGN655320 BQC655320:BQJ655320 BZY655320:CAF655320 CJU655320:CKB655320 CTQ655320:CTX655320 DDM655320:DDT655320 DNI655320:DNP655320 DXE655320:DXL655320 EHA655320:EHH655320 EQW655320:ERD655320 FAS655320:FAZ655320 FKO655320:FKV655320 FUK655320:FUR655320 GEG655320:GEN655320 GOC655320:GOJ655320 GXY655320:GYF655320 HHU655320:HIB655320 HRQ655320:HRX655320 IBM655320:IBT655320 ILI655320:ILP655320 IVE655320:IVL655320 JFA655320:JFH655320 JOW655320:JPD655320 JYS655320:JYZ655320 KIO655320:KIV655320 KSK655320:KSR655320 LCG655320:LCN655320 LMC655320:LMJ655320 LVY655320:LWF655320 MFU655320:MGB655320 MPQ655320:MPX655320 MZM655320:MZT655320 NJI655320:NJP655320 NTE655320:NTL655320 ODA655320:ODH655320 OMW655320:OND655320 OWS655320:OWZ655320 PGO655320:PGV655320 PQK655320:PQR655320 QAG655320:QAN655320 QKC655320:QKJ655320 QTY655320:QUF655320 RDU655320:REB655320 RNQ655320:RNX655320 RXM655320:RXT655320 SHI655320:SHP655320 SRE655320:SRL655320 TBA655320:TBH655320 TKW655320:TLD655320 TUS655320:TUZ655320 UEO655320:UEV655320 UOK655320:UOR655320 UYG655320:UYN655320 VIC655320:VIJ655320 VRY655320:VSF655320 WBU655320:WCB655320 WLQ655320:WLX655320 WVM655320:WVT655320 E720856:L720856 JA720856:JH720856 SW720856:TD720856 ACS720856:ACZ720856 AMO720856:AMV720856 AWK720856:AWR720856 BGG720856:BGN720856 BQC720856:BQJ720856 BZY720856:CAF720856 CJU720856:CKB720856 CTQ720856:CTX720856 DDM720856:DDT720856 DNI720856:DNP720856 DXE720856:DXL720856 EHA720856:EHH720856 EQW720856:ERD720856 FAS720856:FAZ720856 FKO720856:FKV720856 FUK720856:FUR720856 GEG720856:GEN720856 GOC720856:GOJ720856 GXY720856:GYF720856 HHU720856:HIB720856 HRQ720856:HRX720856 IBM720856:IBT720856 ILI720856:ILP720856 IVE720856:IVL720856 JFA720856:JFH720856 JOW720856:JPD720856 JYS720856:JYZ720856 KIO720856:KIV720856 KSK720856:KSR720856 LCG720856:LCN720856 LMC720856:LMJ720856 LVY720856:LWF720856 MFU720856:MGB720856 MPQ720856:MPX720856 MZM720856:MZT720856 NJI720856:NJP720856 NTE720856:NTL720856 ODA720856:ODH720856 OMW720856:OND720856 OWS720856:OWZ720856 PGO720856:PGV720856 PQK720856:PQR720856 QAG720856:QAN720856 QKC720856:QKJ720856 QTY720856:QUF720856 RDU720856:REB720856 RNQ720856:RNX720856 RXM720856:RXT720856 SHI720856:SHP720856 SRE720856:SRL720856 TBA720856:TBH720856 TKW720856:TLD720856 TUS720856:TUZ720856 UEO720856:UEV720856 UOK720856:UOR720856 UYG720856:UYN720856 VIC720856:VIJ720856 VRY720856:VSF720856 WBU720856:WCB720856 WLQ720856:WLX720856 WVM720856:WVT720856 E786392:L786392 JA786392:JH786392 SW786392:TD786392 ACS786392:ACZ786392 AMO786392:AMV786392 AWK786392:AWR786392 BGG786392:BGN786392 BQC786392:BQJ786392 BZY786392:CAF786392 CJU786392:CKB786392 CTQ786392:CTX786392 DDM786392:DDT786392 DNI786392:DNP786392 DXE786392:DXL786392 EHA786392:EHH786392 EQW786392:ERD786392 FAS786392:FAZ786392 FKO786392:FKV786392 FUK786392:FUR786392 GEG786392:GEN786392 GOC786392:GOJ786392 GXY786392:GYF786392 HHU786392:HIB786392 HRQ786392:HRX786392 IBM786392:IBT786392 ILI786392:ILP786392 IVE786392:IVL786392 JFA786392:JFH786392 JOW786392:JPD786392 JYS786392:JYZ786392 KIO786392:KIV786392 KSK786392:KSR786392 LCG786392:LCN786392 LMC786392:LMJ786392 LVY786392:LWF786392 MFU786392:MGB786392 MPQ786392:MPX786392 MZM786392:MZT786392 NJI786392:NJP786392 NTE786392:NTL786392 ODA786392:ODH786392 OMW786392:OND786392 OWS786392:OWZ786392 PGO786392:PGV786392 PQK786392:PQR786392 QAG786392:QAN786392 QKC786392:QKJ786392 QTY786392:QUF786392 RDU786392:REB786392 RNQ786392:RNX786392 RXM786392:RXT786392 SHI786392:SHP786392 SRE786392:SRL786392 TBA786392:TBH786392 TKW786392:TLD786392 TUS786392:TUZ786392 UEO786392:UEV786392 UOK786392:UOR786392 UYG786392:UYN786392 VIC786392:VIJ786392 VRY786392:VSF786392 WBU786392:WCB786392 WLQ786392:WLX786392 WVM786392:WVT786392 E851928:L851928 JA851928:JH851928 SW851928:TD851928 ACS851928:ACZ851928 AMO851928:AMV851928 AWK851928:AWR851928 BGG851928:BGN851928 BQC851928:BQJ851928 BZY851928:CAF851928 CJU851928:CKB851928 CTQ851928:CTX851928 DDM851928:DDT851928 DNI851928:DNP851928 DXE851928:DXL851928 EHA851928:EHH851928 EQW851928:ERD851928 FAS851928:FAZ851928 FKO851928:FKV851928 FUK851928:FUR851928 GEG851928:GEN851928 GOC851928:GOJ851928 GXY851928:GYF851928 HHU851928:HIB851928 HRQ851928:HRX851928 IBM851928:IBT851928 ILI851928:ILP851928 IVE851928:IVL851928 JFA851928:JFH851928 JOW851928:JPD851928 JYS851928:JYZ851928 KIO851928:KIV851928 KSK851928:KSR851928 LCG851928:LCN851928 LMC851928:LMJ851928 LVY851928:LWF851928 MFU851928:MGB851928 MPQ851928:MPX851928 MZM851928:MZT851928 NJI851928:NJP851928 NTE851928:NTL851928 ODA851928:ODH851928 OMW851928:OND851928 OWS851928:OWZ851928 PGO851928:PGV851928 PQK851928:PQR851928 QAG851928:QAN851928 QKC851928:QKJ851928 QTY851928:QUF851928 RDU851928:REB851928 RNQ851928:RNX851928 RXM851928:RXT851928 SHI851928:SHP851928 SRE851928:SRL851928 TBA851928:TBH851928 TKW851928:TLD851928 TUS851928:TUZ851928 UEO851928:UEV851928 UOK851928:UOR851928 UYG851928:UYN851928 VIC851928:VIJ851928 VRY851928:VSF851928 WBU851928:WCB851928 WLQ851928:WLX851928 WVM851928:WVT851928 E917464:L917464 JA917464:JH917464 SW917464:TD917464 ACS917464:ACZ917464 AMO917464:AMV917464 AWK917464:AWR917464 BGG917464:BGN917464 BQC917464:BQJ917464 BZY917464:CAF917464 CJU917464:CKB917464 CTQ917464:CTX917464 DDM917464:DDT917464 DNI917464:DNP917464 DXE917464:DXL917464 EHA917464:EHH917464 EQW917464:ERD917464 FAS917464:FAZ917464 FKO917464:FKV917464 FUK917464:FUR917464 GEG917464:GEN917464 GOC917464:GOJ917464 GXY917464:GYF917464 HHU917464:HIB917464 HRQ917464:HRX917464 IBM917464:IBT917464 ILI917464:ILP917464 IVE917464:IVL917464 JFA917464:JFH917464 JOW917464:JPD917464 JYS917464:JYZ917464 KIO917464:KIV917464 KSK917464:KSR917464 LCG917464:LCN917464 LMC917464:LMJ917464 LVY917464:LWF917464 MFU917464:MGB917464 MPQ917464:MPX917464 MZM917464:MZT917464 NJI917464:NJP917464 NTE917464:NTL917464 ODA917464:ODH917464 OMW917464:OND917464 OWS917464:OWZ917464 PGO917464:PGV917464 PQK917464:PQR917464 QAG917464:QAN917464 QKC917464:QKJ917464 QTY917464:QUF917464 RDU917464:REB917464 RNQ917464:RNX917464 RXM917464:RXT917464 SHI917464:SHP917464 SRE917464:SRL917464 TBA917464:TBH917464 TKW917464:TLD917464 TUS917464:TUZ917464 UEO917464:UEV917464 UOK917464:UOR917464 UYG917464:UYN917464 VIC917464:VIJ917464 VRY917464:VSF917464 WBU917464:WCB917464 WLQ917464:WLX917464 WVM917464:WVT917464 E983000:L983000 JA983000:JH983000 SW983000:TD983000 ACS983000:ACZ983000 AMO983000:AMV983000 AWK983000:AWR983000 BGG983000:BGN983000 BQC983000:BQJ983000 BZY983000:CAF983000 CJU983000:CKB983000 CTQ983000:CTX983000 DDM983000:DDT983000 DNI983000:DNP983000 DXE983000:DXL983000 EHA983000:EHH983000 EQW983000:ERD983000 FAS983000:FAZ983000 FKO983000:FKV983000 FUK983000:FUR983000 GEG983000:GEN983000 GOC983000:GOJ983000 GXY983000:GYF983000 HHU983000:HIB983000 HRQ983000:HRX983000 IBM983000:IBT983000 ILI983000:ILP983000 IVE983000:IVL983000 JFA983000:JFH983000 JOW983000:JPD983000 JYS983000:JYZ983000 KIO983000:KIV983000 KSK983000:KSR983000 LCG983000:LCN983000 LMC983000:LMJ983000 LVY983000:LWF983000 MFU983000:MGB983000 MPQ983000:MPX983000 MZM983000:MZT983000 NJI983000:NJP983000 NTE983000:NTL983000 ODA983000:ODH983000 OMW983000:OND983000 OWS983000:OWZ983000 PGO983000:PGV983000 PQK983000:PQR983000 QAG983000:QAN983000 QKC983000:QKJ983000 QTY983000:QUF983000 RDU983000:REB983000 RNQ983000:RNX983000 RXM983000:RXT983000 SHI983000:SHP983000 SRE983000:SRL983000 TBA983000:TBH983000 TKW983000:TLD983000 TUS983000:TUZ983000 UEO983000:UEV983000 UOK983000:UOR983000 UYG983000:UYN983000 VIC983000:VIJ983000 VRY983000:VSF983000 WBU983000:WCB983000 WLQ983000:WLX983000 WVM983000:WVT983000 E1048536:L1048536 JA1048536:JH1048536 SW1048536:TD1048536 ACS1048536:ACZ1048536 AMO1048536:AMV1048536 AWK1048536:AWR1048536 BGG1048536:BGN1048536 BQC1048536:BQJ1048536 BZY1048536:CAF1048536 CJU1048536:CKB1048536 CTQ1048536:CTX1048536 DDM1048536:DDT1048536 DNI1048536:DNP1048536 DXE1048536:DXL1048536 EHA1048536:EHH1048536 EQW1048536:ERD1048536 FAS1048536:FAZ1048536 FKO1048536:FKV1048536 FUK1048536:FUR1048536 GEG1048536:GEN1048536 GOC1048536:GOJ1048536 GXY1048536:GYF1048536 HHU1048536:HIB1048536 HRQ1048536:HRX1048536 IBM1048536:IBT1048536 ILI1048536:ILP1048536 IVE1048536:IVL1048536 JFA1048536:JFH1048536 JOW1048536:JPD1048536 JYS1048536:JYZ1048536 KIO1048536:KIV1048536 KSK1048536:KSR1048536 LCG1048536:LCN1048536 LMC1048536:LMJ1048536 LVY1048536:LWF1048536 MFU1048536:MGB1048536 MPQ1048536:MPX1048536 MZM1048536:MZT1048536 NJI1048536:NJP1048536 NTE1048536:NTL1048536 ODA1048536:ODH1048536 OMW1048536:OND1048536 OWS1048536:OWZ1048536 PGO1048536:PGV1048536 PQK1048536:PQR1048536 QAG1048536:QAN1048536 QKC1048536:QKJ1048536 QTY1048536:QUF1048536 RDU1048536:REB1048536 RNQ1048536:RNX1048536 RXM1048536:RXT1048536 SHI1048536:SHP1048536 SRE1048536:SRL1048536 TBA1048536:TBH1048536 TKW1048536:TLD1048536 TUS1048536:TUZ1048536 UEO1048536:UEV1048536 UOK1048536:UOR1048536 UYG1048536:UYN1048536 VIC1048536:VIJ1048536 VRY1048536:VSF1048536 WBU1048536:WCB1048536 WLQ1048536:WLX1048536 WVM1048536:WVT1048536">
      <formula1>$P$1:$P$8</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2 JA65562 SW65562 ACS65562 AMO65562 AWK65562 BGG65562 BQC65562 BZY65562 CJU65562 CTQ65562 DDM65562 DNI65562 DXE65562 EHA65562 EQW65562 FAS65562 FKO65562 FUK65562 GEG65562 GOC65562 GXY65562 HHU65562 HRQ65562 IBM65562 ILI65562 IVE65562 JFA65562 JOW65562 JYS65562 KIO65562 KSK65562 LCG65562 LMC65562 LVY65562 MFU65562 MPQ65562 MZM65562 NJI65562 NTE65562 ODA65562 OMW65562 OWS65562 PGO65562 PQK65562 QAG65562 QKC65562 QTY65562 RDU65562 RNQ65562 RXM65562 SHI65562 SRE65562 TBA65562 TKW65562 TUS65562 UEO65562 UOK65562 UYG65562 VIC65562 VRY65562 WBU65562 WLQ65562 WVM65562 E131098 JA131098 SW131098 ACS131098 AMO131098 AWK131098 BGG131098 BQC131098 BZY131098 CJU131098 CTQ131098 DDM131098 DNI131098 DXE131098 EHA131098 EQW131098 FAS131098 FKO131098 FUK131098 GEG131098 GOC131098 GXY131098 HHU131098 HRQ131098 IBM131098 ILI131098 IVE131098 JFA131098 JOW131098 JYS131098 KIO131098 KSK131098 LCG131098 LMC131098 LVY131098 MFU131098 MPQ131098 MZM131098 NJI131098 NTE131098 ODA131098 OMW131098 OWS131098 PGO131098 PQK131098 QAG131098 QKC131098 QTY131098 RDU131098 RNQ131098 RXM131098 SHI131098 SRE131098 TBA131098 TKW131098 TUS131098 UEO131098 UOK131098 UYG131098 VIC131098 VRY131098 WBU131098 WLQ131098 WVM131098 E196634 JA196634 SW196634 ACS196634 AMO196634 AWK196634 BGG196634 BQC196634 BZY196634 CJU196634 CTQ196634 DDM196634 DNI196634 DXE196634 EHA196634 EQW196634 FAS196634 FKO196634 FUK196634 GEG196634 GOC196634 GXY196634 HHU196634 HRQ196634 IBM196634 ILI196634 IVE196634 JFA196634 JOW196634 JYS196634 KIO196634 KSK196634 LCG196634 LMC196634 LVY196634 MFU196634 MPQ196634 MZM196634 NJI196634 NTE196634 ODA196634 OMW196634 OWS196634 PGO196634 PQK196634 QAG196634 QKC196634 QTY196634 RDU196634 RNQ196634 RXM196634 SHI196634 SRE196634 TBA196634 TKW196634 TUS196634 UEO196634 UOK196634 UYG196634 VIC196634 VRY196634 WBU196634 WLQ196634 WVM196634 E262170 JA262170 SW262170 ACS262170 AMO262170 AWK262170 BGG262170 BQC262170 BZY262170 CJU262170 CTQ262170 DDM262170 DNI262170 DXE262170 EHA262170 EQW262170 FAS262170 FKO262170 FUK262170 GEG262170 GOC262170 GXY262170 HHU262170 HRQ262170 IBM262170 ILI262170 IVE262170 JFA262170 JOW262170 JYS262170 KIO262170 KSK262170 LCG262170 LMC262170 LVY262170 MFU262170 MPQ262170 MZM262170 NJI262170 NTE262170 ODA262170 OMW262170 OWS262170 PGO262170 PQK262170 QAG262170 QKC262170 QTY262170 RDU262170 RNQ262170 RXM262170 SHI262170 SRE262170 TBA262170 TKW262170 TUS262170 UEO262170 UOK262170 UYG262170 VIC262170 VRY262170 WBU262170 WLQ262170 WVM262170 E327706 JA327706 SW327706 ACS327706 AMO327706 AWK327706 BGG327706 BQC327706 BZY327706 CJU327706 CTQ327706 DDM327706 DNI327706 DXE327706 EHA327706 EQW327706 FAS327706 FKO327706 FUK327706 GEG327706 GOC327706 GXY327706 HHU327706 HRQ327706 IBM327706 ILI327706 IVE327706 JFA327706 JOW327706 JYS327706 KIO327706 KSK327706 LCG327706 LMC327706 LVY327706 MFU327706 MPQ327706 MZM327706 NJI327706 NTE327706 ODA327706 OMW327706 OWS327706 PGO327706 PQK327706 QAG327706 QKC327706 QTY327706 RDU327706 RNQ327706 RXM327706 SHI327706 SRE327706 TBA327706 TKW327706 TUS327706 UEO327706 UOK327706 UYG327706 VIC327706 VRY327706 WBU327706 WLQ327706 WVM327706 E393242 JA393242 SW393242 ACS393242 AMO393242 AWK393242 BGG393242 BQC393242 BZY393242 CJU393242 CTQ393242 DDM393242 DNI393242 DXE393242 EHA393242 EQW393242 FAS393242 FKO393242 FUK393242 GEG393242 GOC393242 GXY393242 HHU393242 HRQ393242 IBM393242 ILI393242 IVE393242 JFA393242 JOW393242 JYS393242 KIO393242 KSK393242 LCG393242 LMC393242 LVY393242 MFU393242 MPQ393242 MZM393242 NJI393242 NTE393242 ODA393242 OMW393242 OWS393242 PGO393242 PQK393242 QAG393242 QKC393242 QTY393242 RDU393242 RNQ393242 RXM393242 SHI393242 SRE393242 TBA393242 TKW393242 TUS393242 UEO393242 UOK393242 UYG393242 VIC393242 VRY393242 WBU393242 WLQ393242 WVM393242 E458778 JA458778 SW458778 ACS458778 AMO458778 AWK458778 BGG458778 BQC458778 BZY458778 CJU458778 CTQ458778 DDM458778 DNI458778 DXE458778 EHA458778 EQW458778 FAS458778 FKO458778 FUK458778 GEG458778 GOC458778 GXY458778 HHU458778 HRQ458778 IBM458778 ILI458778 IVE458778 JFA458778 JOW458778 JYS458778 KIO458778 KSK458778 LCG458778 LMC458778 LVY458778 MFU458778 MPQ458778 MZM458778 NJI458778 NTE458778 ODA458778 OMW458778 OWS458778 PGO458778 PQK458778 QAG458778 QKC458778 QTY458778 RDU458778 RNQ458778 RXM458778 SHI458778 SRE458778 TBA458778 TKW458778 TUS458778 UEO458778 UOK458778 UYG458778 VIC458778 VRY458778 WBU458778 WLQ458778 WVM458778 E524314 JA524314 SW524314 ACS524314 AMO524314 AWK524314 BGG524314 BQC524314 BZY524314 CJU524314 CTQ524314 DDM524314 DNI524314 DXE524314 EHA524314 EQW524314 FAS524314 FKO524314 FUK524314 GEG524314 GOC524314 GXY524314 HHU524314 HRQ524314 IBM524314 ILI524314 IVE524314 JFA524314 JOW524314 JYS524314 KIO524314 KSK524314 LCG524314 LMC524314 LVY524314 MFU524314 MPQ524314 MZM524314 NJI524314 NTE524314 ODA524314 OMW524314 OWS524314 PGO524314 PQK524314 QAG524314 QKC524314 QTY524314 RDU524314 RNQ524314 RXM524314 SHI524314 SRE524314 TBA524314 TKW524314 TUS524314 UEO524314 UOK524314 UYG524314 VIC524314 VRY524314 WBU524314 WLQ524314 WVM524314 E589850 JA589850 SW589850 ACS589850 AMO589850 AWK589850 BGG589850 BQC589850 BZY589850 CJU589850 CTQ589850 DDM589850 DNI589850 DXE589850 EHA589850 EQW589850 FAS589850 FKO589850 FUK589850 GEG589850 GOC589850 GXY589850 HHU589850 HRQ589850 IBM589850 ILI589850 IVE589850 JFA589850 JOW589850 JYS589850 KIO589850 KSK589850 LCG589850 LMC589850 LVY589850 MFU589850 MPQ589850 MZM589850 NJI589850 NTE589850 ODA589850 OMW589850 OWS589850 PGO589850 PQK589850 QAG589850 QKC589850 QTY589850 RDU589850 RNQ589850 RXM589850 SHI589850 SRE589850 TBA589850 TKW589850 TUS589850 UEO589850 UOK589850 UYG589850 VIC589850 VRY589850 WBU589850 WLQ589850 WVM589850 E655386 JA655386 SW655386 ACS655386 AMO655386 AWK655386 BGG655386 BQC655386 BZY655386 CJU655386 CTQ655386 DDM655386 DNI655386 DXE655386 EHA655386 EQW655386 FAS655386 FKO655386 FUK655386 GEG655386 GOC655386 GXY655386 HHU655386 HRQ655386 IBM655386 ILI655386 IVE655386 JFA655386 JOW655386 JYS655386 KIO655386 KSK655386 LCG655386 LMC655386 LVY655386 MFU655386 MPQ655386 MZM655386 NJI655386 NTE655386 ODA655386 OMW655386 OWS655386 PGO655386 PQK655386 QAG655386 QKC655386 QTY655386 RDU655386 RNQ655386 RXM655386 SHI655386 SRE655386 TBA655386 TKW655386 TUS655386 UEO655386 UOK655386 UYG655386 VIC655386 VRY655386 WBU655386 WLQ655386 WVM655386 E720922 JA720922 SW720922 ACS720922 AMO720922 AWK720922 BGG720922 BQC720922 BZY720922 CJU720922 CTQ720922 DDM720922 DNI720922 DXE720922 EHA720922 EQW720922 FAS720922 FKO720922 FUK720922 GEG720922 GOC720922 GXY720922 HHU720922 HRQ720922 IBM720922 ILI720922 IVE720922 JFA720922 JOW720922 JYS720922 KIO720922 KSK720922 LCG720922 LMC720922 LVY720922 MFU720922 MPQ720922 MZM720922 NJI720922 NTE720922 ODA720922 OMW720922 OWS720922 PGO720922 PQK720922 QAG720922 QKC720922 QTY720922 RDU720922 RNQ720922 RXM720922 SHI720922 SRE720922 TBA720922 TKW720922 TUS720922 UEO720922 UOK720922 UYG720922 VIC720922 VRY720922 WBU720922 WLQ720922 WVM720922 E786458 JA786458 SW786458 ACS786458 AMO786458 AWK786458 BGG786458 BQC786458 BZY786458 CJU786458 CTQ786458 DDM786458 DNI786458 DXE786458 EHA786458 EQW786458 FAS786458 FKO786458 FUK786458 GEG786458 GOC786458 GXY786458 HHU786458 HRQ786458 IBM786458 ILI786458 IVE786458 JFA786458 JOW786458 JYS786458 KIO786458 KSK786458 LCG786458 LMC786458 LVY786458 MFU786458 MPQ786458 MZM786458 NJI786458 NTE786458 ODA786458 OMW786458 OWS786458 PGO786458 PQK786458 QAG786458 QKC786458 QTY786458 RDU786458 RNQ786458 RXM786458 SHI786458 SRE786458 TBA786458 TKW786458 TUS786458 UEO786458 UOK786458 UYG786458 VIC786458 VRY786458 WBU786458 WLQ786458 WVM786458 E851994 JA851994 SW851994 ACS851994 AMO851994 AWK851994 BGG851994 BQC851994 BZY851994 CJU851994 CTQ851994 DDM851994 DNI851994 DXE851994 EHA851994 EQW851994 FAS851994 FKO851994 FUK851994 GEG851994 GOC851994 GXY851994 HHU851994 HRQ851994 IBM851994 ILI851994 IVE851994 JFA851994 JOW851994 JYS851994 KIO851994 KSK851994 LCG851994 LMC851994 LVY851994 MFU851994 MPQ851994 MZM851994 NJI851994 NTE851994 ODA851994 OMW851994 OWS851994 PGO851994 PQK851994 QAG851994 QKC851994 QTY851994 RDU851994 RNQ851994 RXM851994 SHI851994 SRE851994 TBA851994 TKW851994 TUS851994 UEO851994 UOK851994 UYG851994 VIC851994 VRY851994 WBU851994 WLQ851994 WVM851994 E917530 JA917530 SW917530 ACS917530 AMO917530 AWK917530 BGG917530 BQC917530 BZY917530 CJU917530 CTQ917530 DDM917530 DNI917530 DXE917530 EHA917530 EQW917530 FAS917530 FKO917530 FUK917530 GEG917530 GOC917530 GXY917530 HHU917530 HRQ917530 IBM917530 ILI917530 IVE917530 JFA917530 JOW917530 JYS917530 KIO917530 KSK917530 LCG917530 LMC917530 LVY917530 MFU917530 MPQ917530 MZM917530 NJI917530 NTE917530 ODA917530 OMW917530 OWS917530 PGO917530 PQK917530 QAG917530 QKC917530 QTY917530 RDU917530 RNQ917530 RXM917530 SHI917530 SRE917530 TBA917530 TKW917530 TUS917530 UEO917530 UOK917530 UYG917530 VIC917530 VRY917530 WBU917530 WLQ917530 WVM917530 E983066 JA983066 SW983066 ACS983066 AMO983066 AWK983066 BGG983066 BQC983066 BZY983066 CJU983066 CTQ983066 DDM983066 DNI983066 DXE983066 EHA983066 EQW983066 FAS983066 FKO983066 FUK983066 GEG983066 GOC983066 GXY983066 HHU983066 HRQ983066 IBM983066 ILI983066 IVE983066 JFA983066 JOW983066 JYS983066 KIO983066 KSK983066 LCG983066 LMC983066 LVY983066 MFU983066 MPQ983066 MZM983066 NJI983066 NTE983066 ODA983066 OMW983066 OWS983066 PGO983066 PQK983066 QAG983066 QKC983066 QTY983066 RDU983066 RNQ983066 RXM983066 SHI983066 SRE983066 TBA983066 TKW983066 TUS983066 UEO983066 UOK983066 UYG983066 VIC983066 VRY983066 WBU983066 WLQ983066 WVM983066">
      <formula1>$O$26:$O$28</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5:L65565 JA65565:JH65565 SW65565:TD65565 ACS65565:ACZ65565 AMO65565:AMV65565 AWK65565:AWR65565 BGG65565:BGN65565 BQC65565:BQJ65565 BZY65565:CAF65565 CJU65565:CKB65565 CTQ65565:CTX65565 DDM65565:DDT65565 DNI65565:DNP65565 DXE65565:DXL65565 EHA65565:EHH65565 EQW65565:ERD65565 FAS65565:FAZ65565 FKO65565:FKV65565 FUK65565:FUR65565 GEG65565:GEN65565 GOC65565:GOJ65565 GXY65565:GYF65565 HHU65565:HIB65565 HRQ65565:HRX65565 IBM65565:IBT65565 ILI65565:ILP65565 IVE65565:IVL65565 JFA65565:JFH65565 JOW65565:JPD65565 JYS65565:JYZ65565 KIO65565:KIV65565 KSK65565:KSR65565 LCG65565:LCN65565 LMC65565:LMJ65565 LVY65565:LWF65565 MFU65565:MGB65565 MPQ65565:MPX65565 MZM65565:MZT65565 NJI65565:NJP65565 NTE65565:NTL65565 ODA65565:ODH65565 OMW65565:OND65565 OWS65565:OWZ65565 PGO65565:PGV65565 PQK65565:PQR65565 QAG65565:QAN65565 QKC65565:QKJ65565 QTY65565:QUF65565 RDU65565:REB65565 RNQ65565:RNX65565 RXM65565:RXT65565 SHI65565:SHP65565 SRE65565:SRL65565 TBA65565:TBH65565 TKW65565:TLD65565 TUS65565:TUZ65565 UEO65565:UEV65565 UOK65565:UOR65565 UYG65565:UYN65565 VIC65565:VIJ65565 VRY65565:VSF65565 WBU65565:WCB65565 WLQ65565:WLX65565 WVM65565:WVT65565 E131101:L131101 JA131101:JH131101 SW131101:TD131101 ACS131101:ACZ131101 AMO131101:AMV131101 AWK131101:AWR131101 BGG131101:BGN131101 BQC131101:BQJ131101 BZY131101:CAF131101 CJU131101:CKB131101 CTQ131101:CTX131101 DDM131101:DDT131101 DNI131101:DNP131101 DXE131101:DXL131101 EHA131101:EHH131101 EQW131101:ERD131101 FAS131101:FAZ131101 FKO131101:FKV131101 FUK131101:FUR131101 GEG131101:GEN131101 GOC131101:GOJ131101 GXY131101:GYF131101 HHU131101:HIB131101 HRQ131101:HRX131101 IBM131101:IBT131101 ILI131101:ILP131101 IVE131101:IVL131101 JFA131101:JFH131101 JOW131101:JPD131101 JYS131101:JYZ131101 KIO131101:KIV131101 KSK131101:KSR131101 LCG131101:LCN131101 LMC131101:LMJ131101 LVY131101:LWF131101 MFU131101:MGB131101 MPQ131101:MPX131101 MZM131101:MZT131101 NJI131101:NJP131101 NTE131101:NTL131101 ODA131101:ODH131101 OMW131101:OND131101 OWS131101:OWZ131101 PGO131101:PGV131101 PQK131101:PQR131101 QAG131101:QAN131101 QKC131101:QKJ131101 QTY131101:QUF131101 RDU131101:REB131101 RNQ131101:RNX131101 RXM131101:RXT131101 SHI131101:SHP131101 SRE131101:SRL131101 TBA131101:TBH131101 TKW131101:TLD131101 TUS131101:TUZ131101 UEO131101:UEV131101 UOK131101:UOR131101 UYG131101:UYN131101 VIC131101:VIJ131101 VRY131101:VSF131101 WBU131101:WCB131101 WLQ131101:WLX131101 WVM131101:WVT131101 E196637:L196637 JA196637:JH196637 SW196637:TD196637 ACS196637:ACZ196637 AMO196637:AMV196637 AWK196637:AWR196637 BGG196637:BGN196637 BQC196637:BQJ196637 BZY196637:CAF196637 CJU196637:CKB196637 CTQ196637:CTX196637 DDM196637:DDT196637 DNI196637:DNP196637 DXE196637:DXL196637 EHA196637:EHH196637 EQW196637:ERD196637 FAS196637:FAZ196637 FKO196637:FKV196637 FUK196637:FUR196637 GEG196637:GEN196637 GOC196637:GOJ196637 GXY196637:GYF196637 HHU196637:HIB196637 HRQ196637:HRX196637 IBM196637:IBT196637 ILI196637:ILP196637 IVE196637:IVL196637 JFA196637:JFH196637 JOW196637:JPD196637 JYS196637:JYZ196637 KIO196637:KIV196637 KSK196637:KSR196637 LCG196637:LCN196637 LMC196637:LMJ196637 LVY196637:LWF196637 MFU196637:MGB196637 MPQ196637:MPX196637 MZM196637:MZT196637 NJI196637:NJP196637 NTE196637:NTL196637 ODA196637:ODH196637 OMW196637:OND196637 OWS196637:OWZ196637 PGO196637:PGV196637 PQK196637:PQR196637 QAG196637:QAN196637 QKC196637:QKJ196637 QTY196637:QUF196637 RDU196637:REB196637 RNQ196637:RNX196637 RXM196637:RXT196637 SHI196637:SHP196637 SRE196637:SRL196637 TBA196637:TBH196637 TKW196637:TLD196637 TUS196637:TUZ196637 UEO196637:UEV196637 UOK196637:UOR196637 UYG196637:UYN196637 VIC196637:VIJ196637 VRY196637:VSF196637 WBU196637:WCB196637 WLQ196637:WLX196637 WVM196637:WVT196637 E262173:L262173 JA262173:JH262173 SW262173:TD262173 ACS262173:ACZ262173 AMO262173:AMV262173 AWK262173:AWR262173 BGG262173:BGN262173 BQC262173:BQJ262173 BZY262173:CAF262173 CJU262173:CKB262173 CTQ262173:CTX262173 DDM262173:DDT262173 DNI262173:DNP262173 DXE262173:DXL262173 EHA262173:EHH262173 EQW262173:ERD262173 FAS262173:FAZ262173 FKO262173:FKV262173 FUK262173:FUR262173 GEG262173:GEN262173 GOC262173:GOJ262173 GXY262173:GYF262173 HHU262173:HIB262173 HRQ262173:HRX262173 IBM262173:IBT262173 ILI262173:ILP262173 IVE262173:IVL262173 JFA262173:JFH262173 JOW262173:JPD262173 JYS262173:JYZ262173 KIO262173:KIV262173 KSK262173:KSR262173 LCG262173:LCN262173 LMC262173:LMJ262173 LVY262173:LWF262173 MFU262173:MGB262173 MPQ262173:MPX262173 MZM262173:MZT262173 NJI262173:NJP262173 NTE262173:NTL262173 ODA262173:ODH262173 OMW262173:OND262173 OWS262173:OWZ262173 PGO262173:PGV262173 PQK262173:PQR262173 QAG262173:QAN262173 QKC262173:QKJ262173 QTY262173:QUF262173 RDU262173:REB262173 RNQ262173:RNX262173 RXM262173:RXT262173 SHI262173:SHP262173 SRE262173:SRL262173 TBA262173:TBH262173 TKW262173:TLD262173 TUS262173:TUZ262173 UEO262173:UEV262173 UOK262173:UOR262173 UYG262173:UYN262173 VIC262173:VIJ262173 VRY262173:VSF262173 WBU262173:WCB262173 WLQ262173:WLX262173 WVM262173:WVT262173 E327709:L327709 JA327709:JH327709 SW327709:TD327709 ACS327709:ACZ327709 AMO327709:AMV327709 AWK327709:AWR327709 BGG327709:BGN327709 BQC327709:BQJ327709 BZY327709:CAF327709 CJU327709:CKB327709 CTQ327709:CTX327709 DDM327709:DDT327709 DNI327709:DNP327709 DXE327709:DXL327709 EHA327709:EHH327709 EQW327709:ERD327709 FAS327709:FAZ327709 FKO327709:FKV327709 FUK327709:FUR327709 GEG327709:GEN327709 GOC327709:GOJ327709 GXY327709:GYF327709 HHU327709:HIB327709 HRQ327709:HRX327709 IBM327709:IBT327709 ILI327709:ILP327709 IVE327709:IVL327709 JFA327709:JFH327709 JOW327709:JPD327709 JYS327709:JYZ327709 KIO327709:KIV327709 KSK327709:KSR327709 LCG327709:LCN327709 LMC327709:LMJ327709 LVY327709:LWF327709 MFU327709:MGB327709 MPQ327709:MPX327709 MZM327709:MZT327709 NJI327709:NJP327709 NTE327709:NTL327709 ODA327709:ODH327709 OMW327709:OND327709 OWS327709:OWZ327709 PGO327709:PGV327709 PQK327709:PQR327709 QAG327709:QAN327709 QKC327709:QKJ327709 QTY327709:QUF327709 RDU327709:REB327709 RNQ327709:RNX327709 RXM327709:RXT327709 SHI327709:SHP327709 SRE327709:SRL327709 TBA327709:TBH327709 TKW327709:TLD327709 TUS327709:TUZ327709 UEO327709:UEV327709 UOK327709:UOR327709 UYG327709:UYN327709 VIC327709:VIJ327709 VRY327709:VSF327709 WBU327709:WCB327709 WLQ327709:WLX327709 WVM327709:WVT327709 E393245:L393245 JA393245:JH393245 SW393245:TD393245 ACS393245:ACZ393245 AMO393245:AMV393245 AWK393245:AWR393245 BGG393245:BGN393245 BQC393245:BQJ393245 BZY393245:CAF393245 CJU393245:CKB393245 CTQ393245:CTX393245 DDM393245:DDT393245 DNI393245:DNP393245 DXE393245:DXL393245 EHA393245:EHH393245 EQW393245:ERD393245 FAS393245:FAZ393245 FKO393245:FKV393245 FUK393245:FUR393245 GEG393245:GEN393245 GOC393245:GOJ393245 GXY393245:GYF393245 HHU393245:HIB393245 HRQ393245:HRX393245 IBM393245:IBT393245 ILI393245:ILP393245 IVE393245:IVL393245 JFA393245:JFH393245 JOW393245:JPD393245 JYS393245:JYZ393245 KIO393245:KIV393245 KSK393245:KSR393245 LCG393245:LCN393245 LMC393245:LMJ393245 LVY393245:LWF393245 MFU393245:MGB393245 MPQ393245:MPX393245 MZM393245:MZT393245 NJI393245:NJP393245 NTE393245:NTL393245 ODA393245:ODH393245 OMW393245:OND393245 OWS393245:OWZ393245 PGO393245:PGV393245 PQK393245:PQR393245 QAG393245:QAN393245 QKC393245:QKJ393245 QTY393245:QUF393245 RDU393245:REB393245 RNQ393245:RNX393245 RXM393245:RXT393245 SHI393245:SHP393245 SRE393245:SRL393245 TBA393245:TBH393245 TKW393245:TLD393245 TUS393245:TUZ393245 UEO393245:UEV393245 UOK393245:UOR393245 UYG393245:UYN393245 VIC393245:VIJ393245 VRY393245:VSF393245 WBU393245:WCB393245 WLQ393245:WLX393245 WVM393245:WVT393245 E458781:L458781 JA458781:JH458781 SW458781:TD458781 ACS458781:ACZ458781 AMO458781:AMV458781 AWK458781:AWR458781 BGG458781:BGN458781 BQC458781:BQJ458781 BZY458781:CAF458781 CJU458781:CKB458781 CTQ458781:CTX458781 DDM458781:DDT458781 DNI458781:DNP458781 DXE458781:DXL458781 EHA458781:EHH458781 EQW458781:ERD458781 FAS458781:FAZ458781 FKO458781:FKV458781 FUK458781:FUR458781 GEG458781:GEN458781 GOC458781:GOJ458781 GXY458781:GYF458781 HHU458781:HIB458781 HRQ458781:HRX458781 IBM458781:IBT458781 ILI458781:ILP458781 IVE458781:IVL458781 JFA458781:JFH458781 JOW458781:JPD458781 JYS458781:JYZ458781 KIO458781:KIV458781 KSK458781:KSR458781 LCG458781:LCN458781 LMC458781:LMJ458781 LVY458781:LWF458781 MFU458781:MGB458781 MPQ458781:MPX458781 MZM458781:MZT458781 NJI458781:NJP458781 NTE458781:NTL458781 ODA458781:ODH458781 OMW458781:OND458781 OWS458781:OWZ458781 PGO458781:PGV458781 PQK458781:PQR458781 QAG458781:QAN458781 QKC458781:QKJ458781 QTY458781:QUF458781 RDU458781:REB458781 RNQ458781:RNX458781 RXM458781:RXT458781 SHI458781:SHP458781 SRE458781:SRL458781 TBA458781:TBH458781 TKW458781:TLD458781 TUS458781:TUZ458781 UEO458781:UEV458781 UOK458781:UOR458781 UYG458781:UYN458781 VIC458781:VIJ458781 VRY458781:VSF458781 WBU458781:WCB458781 WLQ458781:WLX458781 WVM458781:WVT458781 E524317:L524317 JA524317:JH524317 SW524317:TD524317 ACS524317:ACZ524317 AMO524317:AMV524317 AWK524317:AWR524317 BGG524317:BGN524317 BQC524317:BQJ524317 BZY524317:CAF524317 CJU524317:CKB524317 CTQ524317:CTX524317 DDM524317:DDT524317 DNI524317:DNP524317 DXE524317:DXL524317 EHA524317:EHH524317 EQW524317:ERD524317 FAS524317:FAZ524317 FKO524317:FKV524317 FUK524317:FUR524317 GEG524317:GEN524317 GOC524317:GOJ524317 GXY524317:GYF524317 HHU524317:HIB524317 HRQ524317:HRX524317 IBM524317:IBT524317 ILI524317:ILP524317 IVE524317:IVL524317 JFA524317:JFH524317 JOW524317:JPD524317 JYS524317:JYZ524317 KIO524317:KIV524317 KSK524317:KSR524317 LCG524317:LCN524317 LMC524317:LMJ524317 LVY524317:LWF524317 MFU524317:MGB524317 MPQ524317:MPX524317 MZM524317:MZT524317 NJI524317:NJP524317 NTE524317:NTL524317 ODA524317:ODH524317 OMW524317:OND524317 OWS524317:OWZ524317 PGO524317:PGV524317 PQK524317:PQR524317 QAG524317:QAN524317 QKC524317:QKJ524317 QTY524317:QUF524317 RDU524317:REB524317 RNQ524317:RNX524317 RXM524317:RXT524317 SHI524317:SHP524317 SRE524317:SRL524317 TBA524317:TBH524317 TKW524317:TLD524317 TUS524317:TUZ524317 UEO524317:UEV524317 UOK524317:UOR524317 UYG524317:UYN524317 VIC524317:VIJ524317 VRY524317:VSF524317 WBU524317:WCB524317 WLQ524317:WLX524317 WVM524317:WVT524317 E589853:L589853 JA589853:JH589853 SW589853:TD589853 ACS589853:ACZ589853 AMO589853:AMV589853 AWK589853:AWR589853 BGG589853:BGN589853 BQC589853:BQJ589853 BZY589853:CAF589853 CJU589853:CKB589853 CTQ589853:CTX589853 DDM589853:DDT589853 DNI589853:DNP589853 DXE589853:DXL589853 EHA589853:EHH589853 EQW589853:ERD589853 FAS589853:FAZ589853 FKO589853:FKV589853 FUK589853:FUR589853 GEG589853:GEN589853 GOC589853:GOJ589853 GXY589853:GYF589853 HHU589853:HIB589853 HRQ589853:HRX589853 IBM589853:IBT589853 ILI589853:ILP589853 IVE589853:IVL589853 JFA589853:JFH589853 JOW589853:JPD589853 JYS589853:JYZ589853 KIO589853:KIV589853 KSK589853:KSR589853 LCG589853:LCN589853 LMC589853:LMJ589853 LVY589853:LWF589853 MFU589853:MGB589853 MPQ589853:MPX589853 MZM589853:MZT589853 NJI589853:NJP589853 NTE589853:NTL589853 ODA589853:ODH589853 OMW589853:OND589853 OWS589853:OWZ589853 PGO589853:PGV589853 PQK589853:PQR589853 QAG589853:QAN589853 QKC589853:QKJ589853 QTY589853:QUF589853 RDU589853:REB589853 RNQ589853:RNX589853 RXM589853:RXT589853 SHI589853:SHP589853 SRE589853:SRL589853 TBA589853:TBH589853 TKW589853:TLD589853 TUS589853:TUZ589853 UEO589853:UEV589853 UOK589853:UOR589853 UYG589853:UYN589853 VIC589853:VIJ589853 VRY589853:VSF589853 WBU589853:WCB589853 WLQ589853:WLX589853 WVM589853:WVT589853 E655389:L655389 JA655389:JH655389 SW655389:TD655389 ACS655389:ACZ655389 AMO655389:AMV655389 AWK655389:AWR655389 BGG655389:BGN655389 BQC655389:BQJ655389 BZY655389:CAF655389 CJU655389:CKB655389 CTQ655389:CTX655389 DDM655389:DDT655389 DNI655389:DNP655389 DXE655389:DXL655389 EHA655389:EHH655389 EQW655389:ERD655389 FAS655389:FAZ655389 FKO655389:FKV655389 FUK655389:FUR655389 GEG655389:GEN655389 GOC655389:GOJ655389 GXY655389:GYF655389 HHU655389:HIB655389 HRQ655389:HRX655389 IBM655389:IBT655389 ILI655389:ILP655389 IVE655389:IVL655389 JFA655389:JFH655389 JOW655389:JPD655389 JYS655389:JYZ655389 KIO655389:KIV655389 KSK655389:KSR655389 LCG655389:LCN655389 LMC655389:LMJ655389 LVY655389:LWF655389 MFU655389:MGB655389 MPQ655389:MPX655389 MZM655389:MZT655389 NJI655389:NJP655389 NTE655389:NTL655389 ODA655389:ODH655389 OMW655389:OND655389 OWS655389:OWZ655389 PGO655389:PGV655389 PQK655389:PQR655389 QAG655389:QAN655389 QKC655389:QKJ655389 QTY655389:QUF655389 RDU655389:REB655389 RNQ655389:RNX655389 RXM655389:RXT655389 SHI655389:SHP655389 SRE655389:SRL655389 TBA655389:TBH655389 TKW655389:TLD655389 TUS655389:TUZ655389 UEO655389:UEV655389 UOK655389:UOR655389 UYG655389:UYN655389 VIC655389:VIJ655389 VRY655389:VSF655389 WBU655389:WCB655389 WLQ655389:WLX655389 WVM655389:WVT655389 E720925:L720925 JA720925:JH720925 SW720925:TD720925 ACS720925:ACZ720925 AMO720925:AMV720925 AWK720925:AWR720925 BGG720925:BGN720925 BQC720925:BQJ720925 BZY720925:CAF720925 CJU720925:CKB720925 CTQ720925:CTX720925 DDM720925:DDT720925 DNI720925:DNP720925 DXE720925:DXL720925 EHA720925:EHH720925 EQW720925:ERD720925 FAS720925:FAZ720925 FKO720925:FKV720925 FUK720925:FUR720925 GEG720925:GEN720925 GOC720925:GOJ720925 GXY720925:GYF720925 HHU720925:HIB720925 HRQ720925:HRX720925 IBM720925:IBT720925 ILI720925:ILP720925 IVE720925:IVL720925 JFA720925:JFH720925 JOW720925:JPD720925 JYS720925:JYZ720925 KIO720925:KIV720925 KSK720925:KSR720925 LCG720925:LCN720925 LMC720925:LMJ720925 LVY720925:LWF720925 MFU720925:MGB720925 MPQ720925:MPX720925 MZM720925:MZT720925 NJI720925:NJP720925 NTE720925:NTL720925 ODA720925:ODH720925 OMW720925:OND720925 OWS720925:OWZ720925 PGO720925:PGV720925 PQK720925:PQR720925 QAG720925:QAN720925 QKC720925:QKJ720925 QTY720925:QUF720925 RDU720925:REB720925 RNQ720925:RNX720925 RXM720925:RXT720925 SHI720925:SHP720925 SRE720925:SRL720925 TBA720925:TBH720925 TKW720925:TLD720925 TUS720925:TUZ720925 UEO720925:UEV720925 UOK720925:UOR720925 UYG720925:UYN720925 VIC720925:VIJ720925 VRY720925:VSF720925 WBU720925:WCB720925 WLQ720925:WLX720925 WVM720925:WVT720925 E786461:L786461 JA786461:JH786461 SW786461:TD786461 ACS786461:ACZ786461 AMO786461:AMV786461 AWK786461:AWR786461 BGG786461:BGN786461 BQC786461:BQJ786461 BZY786461:CAF786461 CJU786461:CKB786461 CTQ786461:CTX786461 DDM786461:DDT786461 DNI786461:DNP786461 DXE786461:DXL786461 EHA786461:EHH786461 EQW786461:ERD786461 FAS786461:FAZ786461 FKO786461:FKV786461 FUK786461:FUR786461 GEG786461:GEN786461 GOC786461:GOJ786461 GXY786461:GYF786461 HHU786461:HIB786461 HRQ786461:HRX786461 IBM786461:IBT786461 ILI786461:ILP786461 IVE786461:IVL786461 JFA786461:JFH786461 JOW786461:JPD786461 JYS786461:JYZ786461 KIO786461:KIV786461 KSK786461:KSR786461 LCG786461:LCN786461 LMC786461:LMJ786461 LVY786461:LWF786461 MFU786461:MGB786461 MPQ786461:MPX786461 MZM786461:MZT786461 NJI786461:NJP786461 NTE786461:NTL786461 ODA786461:ODH786461 OMW786461:OND786461 OWS786461:OWZ786461 PGO786461:PGV786461 PQK786461:PQR786461 QAG786461:QAN786461 QKC786461:QKJ786461 QTY786461:QUF786461 RDU786461:REB786461 RNQ786461:RNX786461 RXM786461:RXT786461 SHI786461:SHP786461 SRE786461:SRL786461 TBA786461:TBH786461 TKW786461:TLD786461 TUS786461:TUZ786461 UEO786461:UEV786461 UOK786461:UOR786461 UYG786461:UYN786461 VIC786461:VIJ786461 VRY786461:VSF786461 WBU786461:WCB786461 WLQ786461:WLX786461 WVM786461:WVT786461 E851997:L851997 JA851997:JH851997 SW851997:TD851997 ACS851997:ACZ851997 AMO851997:AMV851997 AWK851997:AWR851997 BGG851997:BGN851997 BQC851997:BQJ851997 BZY851997:CAF851997 CJU851997:CKB851997 CTQ851997:CTX851997 DDM851997:DDT851997 DNI851997:DNP851997 DXE851997:DXL851997 EHA851997:EHH851997 EQW851997:ERD851997 FAS851997:FAZ851997 FKO851997:FKV851997 FUK851997:FUR851997 GEG851997:GEN851997 GOC851997:GOJ851997 GXY851997:GYF851997 HHU851997:HIB851997 HRQ851997:HRX851997 IBM851997:IBT851997 ILI851997:ILP851997 IVE851997:IVL851997 JFA851997:JFH851997 JOW851997:JPD851997 JYS851997:JYZ851997 KIO851997:KIV851997 KSK851997:KSR851997 LCG851997:LCN851997 LMC851997:LMJ851997 LVY851997:LWF851997 MFU851997:MGB851997 MPQ851997:MPX851997 MZM851997:MZT851997 NJI851997:NJP851997 NTE851997:NTL851997 ODA851997:ODH851997 OMW851997:OND851997 OWS851997:OWZ851997 PGO851997:PGV851997 PQK851997:PQR851997 QAG851997:QAN851997 QKC851997:QKJ851997 QTY851997:QUF851997 RDU851997:REB851997 RNQ851997:RNX851997 RXM851997:RXT851997 SHI851997:SHP851997 SRE851997:SRL851997 TBA851997:TBH851997 TKW851997:TLD851997 TUS851997:TUZ851997 UEO851997:UEV851997 UOK851997:UOR851997 UYG851997:UYN851997 VIC851997:VIJ851997 VRY851997:VSF851997 WBU851997:WCB851997 WLQ851997:WLX851997 WVM851997:WVT851997 E917533:L917533 JA917533:JH917533 SW917533:TD917533 ACS917533:ACZ917533 AMO917533:AMV917533 AWK917533:AWR917533 BGG917533:BGN917533 BQC917533:BQJ917533 BZY917533:CAF917533 CJU917533:CKB917533 CTQ917533:CTX917533 DDM917533:DDT917533 DNI917533:DNP917533 DXE917533:DXL917533 EHA917533:EHH917533 EQW917533:ERD917533 FAS917533:FAZ917533 FKO917533:FKV917533 FUK917533:FUR917533 GEG917533:GEN917533 GOC917533:GOJ917533 GXY917533:GYF917533 HHU917533:HIB917533 HRQ917533:HRX917533 IBM917533:IBT917533 ILI917533:ILP917533 IVE917533:IVL917533 JFA917533:JFH917533 JOW917533:JPD917533 JYS917533:JYZ917533 KIO917533:KIV917533 KSK917533:KSR917533 LCG917533:LCN917533 LMC917533:LMJ917533 LVY917533:LWF917533 MFU917533:MGB917533 MPQ917533:MPX917533 MZM917533:MZT917533 NJI917533:NJP917533 NTE917533:NTL917533 ODA917533:ODH917533 OMW917533:OND917533 OWS917533:OWZ917533 PGO917533:PGV917533 PQK917533:PQR917533 QAG917533:QAN917533 QKC917533:QKJ917533 QTY917533:QUF917533 RDU917533:REB917533 RNQ917533:RNX917533 RXM917533:RXT917533 SHI917533:SHP917533 SRE917533:SRL917533 TBA917533:TBH917533 TKW917533:TLD917533 TUS917533:TUZ917533 UEO917533:UEV917533 UOK917533:UOR917533 UYG917533:UYN917533 VIC917533:VIJ917533 VRY917533:VSF917533 WBU917533:WCB917533 WLQ917533:WLX917533 WVM917533:WVT917533 E983069:L983069 JA983069:JH983069 SW983069:TD983069 ACS983069:ACZ983069 AMO983069:AMV983069 AWK983069:AWR983069 BGG983069:BGN983069 BQC983069:BQJ983069 BZY983069:CAF983069 CJU983069:CKB983069 CTQ983069:CTX983069 DDM983069:DDT983069 DNI983069:DNP983069 DXE983069:DXL983069 EHA983069:EHH983069 EQW983069:ERD983069 FAS983069:FAZ983069 FKO983069:FKV983069 FUK983069:FUR983069 GEG983069:GEN983069 GOC983069:GOJ983069 GXY983069:GYF983069 HHU983069:HIB983069 HRQ983069:HRX983069 IBM983069:IBT983069 ILI983069:ILP983069 IVE983069:IVL983069 JFA983069:JFH983069 JOW983069:JPD983069 JYS983069:JYZ983069 KIO983069:KIV983069 KSK983069:KSR983069 LCG983069:LCN983069 LMC983069:LMJ983069 LVY983069:LWF983069 MFU983069:MGB983069 MPQ983069:MPX983069 MZM983069:MZT983069 NJI983069:NJP983069 NTE983069:NTL983069 ODA983069:ODH983069 OMW983069:OND983069 OWS983069:OWZ983069 PGO983069:PGV983069 PQK983069:PQR983069 QAG983069:QAN983069 QKC983069:QKJ983069 QTY983069:QUF983069 RDU983069:REB983069 RNQ983069:RNX983069 RXM983069:RXT983069 SHI983069:SHP983069 SRE983069:SRL983069 TBA983069:TBH983069 TKW983069:TLD983069 TUS983069:TUZ983069 UEO983069:UEV983069 UOK983069:UOR983069 UYG983069:UYN983069 VIC983069:VIJ983069 VRY983069:VSF983069 WBU983069:WCB983069 WLQ983069:WLX983069 WVM983069:WVT983069">
      <formula1>$N$28:$N$29</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0 JF65570 TB65570 ACX65570 AMT65570 AWP65570 BGL65570 BQH65570 CAD65570 CJZ65570 CTV65570 DDR65570 DNN65570 DXJ65570 EHF65570 ERB65570 FAX65570 FKT65570 FUP65570 GEL65570 GOH65570 GYD65570 HHZ65570 HRV65570 IBR65570 ILN65570 IVJ65570 JFF65570 JPB65570 JYX65570 KIT65570 KSP65570 LCL65570 LMH65570 LWD65570 MFZ65570 MPV65570 MZR65570 NJN65570 NTJ65570 ODF65570 ONB65570 OWX65570 PGT65570 PQP65570 QAL65570 QKH65570 QUD65570 RDZ65570 RNV65570 RXR65570 SHN65570 SRJ65570 TBF65570 TLB65570 TUX65570 UET65570 UOP65570 UYL65570 VIH65570 VSD65570 WBZ65570 WLV65570 WVR65570 J131106 JF131106 TB131106 ACX131106 AMT131106 AWP131106 BGL131106 BQH131106 CAD131106 CJZ131106 CTV131106 DDR131106 DNN131106 DXJ131106 EHF131106 ERB131106 FAX131106 FKT131106 FUP131106 GEL131106 GOH131106 GYD131106 HHZ131106 HRV131106 IBR131106 ILN131106 IVJ131106 JFF131106 JPB131106 JYX131106 KIT131106 KSP131106 LCL131106 LMH131106 LWD131106 MFZ131106 MPV131106 MZR131106 NJN131106 NTJ131106 ODF131106 ONB131106 OWX131106 PGT131106 PQP131106 QAL131106 QKH131106 QUD131106 RDZ131106 RNV131106 RXR131106 SHN131106 SRJ131106 TBF131106 TLB131106 TUX131106 UET131106 UOP131106 UYL131106 VIH131106 VSD131106 WBZ131106 WLV131106 WVR131106 J196642 JF196642 TB196642 ACX196642 AMT196642 AWP196642 BGL196642 BQH196642 CAD196642 CJZ196642 CTV196642 DDR196642 DNN196642 DXJ196642 EHF196642 ERB196642 FAX196642 FKT196642 FUP196642 GEL196642 GOH196642 GYD196642 HHZ196642 HRV196642 IBR196642 ILN196642 IVJ196642 JFF196642 JPB196642 JYX196642 KIT196642 KSP196642 LCL196642 LMH196642 LWD196642 MFZ196642 MPV196642 MZR196642 NJN196642 NTJ196642 ODF196642 ONB196642 OWX196642 PGT196642 PQP196642 QAL196642 QKH196642 QUD196642 RDZ196642 RNV196642 RXR196642 SHN196642 SRJ196642 TBF196642 TLB196642 TUX196642 UET196642 UOP196642 UYL196642 VIH196642 VSD196642 WBZ196642 WLV196642 WVR196642 J262178 JF262178 TB262178 ACX262178 AMT262178 AWP262178 BGL262178 BQH262178 CAD262178 CJZ262178 CTV262178 DDR262178 DNN262178 DXJ262178 EHF262178 ERB262178 FAX262178 FKT262178 FUP262178 GEL262178 GOH262178 GYD262178 HHZ262178 HRV262178 IBR262178 ILN262178 IVJ262178 JFF262178 JPB262178 JYX262178 KIT262178 KSP262178 LCL262178 LMH262178 LWD262178 MFZ262178 MPV262178 MZR262178 NJN262178 NTJ262178 ODF262178 ONB262178 OWX262178 PGT262178 PQP262178 QAL262178 QKH262178 QUD262178 RDZ262178 RNV262178 RXR262178 SHN262178 SRJ262178 TBF262178 TLB262178 TUX262178 UET262178 UOP262178 UYL262178 VIH262178 VSD262178 WBZ262178 WLV262178 WVR262178 J327714 JF327714 TB327714 ACX327714 AMT327714 AWP327714 BGL327714 BQH327714 CAD327714 CJZ327714 CTV327714 DDR327714 DNN327714 DXJ327714 EHF327714 ERB327714 FAX327714 FKT327714 FUP327714 GEL327714 GOH327714 GYD327714 HHZ327714 HRV327714 IBR327714 ILN327714 IVJ327714 JFF327714 JPB327714 JYX327714 KIT327714 KSP327714 LCL327714 LMH327714 LWD327714 MFZ327714 MPV327714 MZR327714 NJN327714 NTJ327714 ODF327714 ONB327714 OWX327714 PGT327714 PQP327714 QAL327714 QKH327714 QUD327714 RDZ327714 RNV327714 RXR327714 SHN327714 SRJ327714 TBF327714 TLB327714 TUX327714 UET327714 UOP327714 UYL327714 VIH327714 VSD327714 WBZ327714 WLV327714 WVR327714 J393250 JF393250 TB393250 ACX393250 AMT393250 AWP393250 BGL393250 BQH393250 CAD393250 CJZ393250 CTV393250 DDR393250 DNN393250 DXJ393250 EHF393250 ERB393250 FAX393250 FKT393250 FUP393250 GEL393250 GOH393250 GYD393250 HHZ393250 HRV393250 IBR393250 ILN393250 IVJ393250 JFF393250 JPB393250 JYX393250 KIT393250 KSP393250 LCL393250 LMH393250 LWD393250 MFZ393250 MPV393250 MZR393250 NJN393250 NTJ393250 ODF393250 ONB393250 OWX393250 PGT393250 PQP393250 QAL393250 QKH393250 QUD393250 RDZ393250 RNV393250 RXR393250 SHN393250 SRJ393250 TBF393250 TLB393250 TUX393250 UET393250 UOP393250 UYL393250 VIH393250 VSD393250 WBZ393250 WLV393250 WVR393250 J458786 JF458786 TB458786 ACX458786 AMT458786 AWP458786 BGL458786 BQH458786 CAD458786 CJZ458786 CTV458786 DDR458786 DNN458786 DXJ458786 EHF458786 ERB458786 FAX458786 FKT458786 FUP458786 GEL458786 GOH458786 GYD458786 HHZ458786 HRV458786 IBR458786 ILN458786 IVJ458786 JFF458786 JPB458786 JYX458786 KIT458786 KSP458786 LCL458786 LMH458786 LWD458786 MFZ458786 MPV458786 MZR458786 NJN458786 NTJ458786 ODF458786 ONB458786 OWX458786 PGT458786 PQP458786 QAL458786 QKH458786 QUD458786 RDZ458786 RNV458786 RXR458786 SHN458786 SRJ458786 TBF458786 TLB458786 TUX458786 UET458786 UOP458786 UYL458786 VIH458786 VSD458786 WBZ458786 WLV458786 WVR458786 J524322 JF524322 TB524322 ACX524322 AMT524322 AWP524322 BGL524322 BQH524322 CAD524322 CJZ524322 CTV524322 DDR524322 DNN524322 DXJ524322 EHF524322 ERB524322 FAX524322 FKT524322 FUP524322 GEL524322 GOH524322 GYD524322 HHZ524322 HRV524322 IBR524322 ILN524322 IVJ524322 JFF524322 JPB524322 JYX524322 KIT524322 KSP524322 LCL524322 LMH524322 LWD524322 MFZ524322 MPV524322 MZR524322 NJN524322 NTJ524322 ODF524322 ONB524322 OWX524322 PGT524322 PQP524322 QAL524322 QKH524322 QUD524322 RDZ524322 RNV524322 RXR524322 SHN524322 SRJ524322 TBF524322 TLB524322 TUX524322 UET524322 UOP524322 UYL524322 VIH524322 VSD524322 WBZ524322 WLV524322 WVR524322 J589858 JF589858 TB589858 ACX589858 AMT589858 AWP589858 BGL589858 BQH589858 CAD589858 CJZ589858 CTV589858 DDR589858 DNN589858 DXJ589858 EHF589858 ERB589858 FAX589858 FKT589858 FUP589858 GEL589858 GOH589858 GYD589858 HHZ589858 HRV589858 IBR589858 ILN589858 IVJ589858 JFF589858 JPB589858 JYX589858 KIT589858 KSP589858 LCL589858 LMH589858 LWD589858 MFZ589858 MPV589858 MZR589858 NJN589858 NTJ589858 ODF589858 ONB589858 OWX589858 PGT589858 PQP589858 QAL589858 QKH589858 QUD589858 RDZ589858 RNV589858 RXR589858 SHN589858 SRJ589858 TBF589858 TLB589858 TUX589858 UET589858 UOP589858 UYL589858 VIH589858 VSD589858 WBZ589858 WLV589858 WVR589858 J655394 JF655394 TB655394 ACX655394 AMT655394 AWP655394 BGL655394 BQH655394 CAD655394 CJZ655394 CTV655394 DDR655394 DNN655394 DXJ655394 EHF655394 ERB655394 FAX655394 FKT655394 FUP655394 GEL655394 GOH655394 GYD655394 HHZ655394 HRV655394 IBR655394 ILN655394 IVJ655394 JFF655394 JPB655394 JYX655394 KIT655394 KSP655394 LCL655394 LMH655394 LWD655394 MFZ655394 MPV655394 MZR655394 NJN655394 NTJ655394 ODF655394 ONB655394 OWX655394 PGT655394 PQP655394 QAL655394 QKH655394 QUD655394 RDZ655394 RNV655394 RXR655394 SHN655394 SRJ655394 TBF655394 TLB655394 TUX655394 UET655394 UOP655394 UYL655394 VIH655394 VSD655394 WBZ655394 WLV655394 WVR655394 J720930 JF720930 TB720930 ACX720930 AMT720930 AWP720930 BGL720930 BQH720930 CAD720930 CJZ720930 CTV720930 DDR720930 DNN720930 DXJ720930 EHF720930 ERB720930 FAX720930 FKT720930 FUP720930 GEL720930 GOH720930 GYD720930 HHZ720930 HRV720930 IBR720930 ILN720930 IVJ720930 JFF720930 JPB720930 JYX720930 KIT720930 KSP720930 LCL720930 LMH720930 LWD720930 MFZ720930 MPV720930 MZR720930 NJN720930 NTJ720930 ODF720930 ONB720930 OWX720930 PGT720930 PQP720930 QAL720930 QKH720930 QUD720930 RDZ720930 RNV720930 RXR720930 SHN720930 SRJ720930 TBF720930 TLB720930 TUX720930 UET720930 UOP720930 UYL720930 VIH720930 VSD720930 WBZ720930 WLV720930 WVR720930 J786466 JF786466 TB786466 ACX786466 AMT786466 AWP786466 BGL786466 BQH786466 CAD786466 CJZ786466 CTV786466 DDR786466 DNN786466 DXJ786466 EHF786466 ERB786466 FAX786466 FKT786466 FUP786466 GEL786466 GOH786466 GYD786466 HHZ786466 HRV786466 IBR786466 ILN786466 IVJ786466 JFF786466 JPB786466 JYX786466 KIT786466 KSP786466 LCL786466 LMH786466 LWD786466 MFZ786466 MPV786466 MZR786466 NJN786466 NTJ786466 ODF786466 ONB786466 OWX786466 PGT786466 PQP786466 QAL786466 QKH786466 QUD786466 RDZ786466 RNV786466 RXR786466 SHN786466 SRJ786466 TBF786466 TLB786466 TUX786466 UET786466 UOP786466 UYL786466 VIH786466 VSD786466 WBZ786466 WLV786466 WVR786466 J852002 JF852002 TB852002 ACX852002 AMT852002 AWP852002 BGL852002 BQH852002 CAD852002 CJZ852002 CTV852002 DDR852002 DNN852002 DXJ852002 EHF852002 ERB852002 FAX852002 FKT852002 FUP852002 GEL852002 GOH852002 GYD852002 HHZ852002 HRV852002 IBR852002 ILN852002 IVJ852002 JFF852002 JPB852002 JYX852002 KIT852002 KSP852002 LCL852002 LMH852002 LWD852002 MFZ852002 MPV852002 MZR852002 NJN852002 NTJ852002 ODF852002 ONB852002 OWX852002 PGT852002 PQP852002 QAL852002 QKH852002 QUD852002 RDZ852002 RNV852002 RXR852002 SHN852002 SRJ852002 TBF852002 TLB852002 TUX852002 UET852002 UOP852002 UYL852002 VIH852002 VSD852002 WBZ852002 WLV852002 WVR852002 J917538 JF917538 TB917538 ACX917538 AMT917538 AWP917538 BGL917538 BQH917538 CAD917538 CJZ917538 CTV917538 DDR917538 DNN917538 DXJ917538 EHF917538 ERB917538 FAX917538 FKT917538 FUP917538 GEL917538 GOH917538 GYD917538 HHZ917538 HRV917538 IBR917538 ILN917538 IVJ917538 JFF917538 JPB917538 JYX917538 KIT917538 KSP917538 LCL917538 LMH917538 LWD917538 MFZ917538 MPV917538 MZR917538 NJN917538 NTJ917538 ODF917538 ONB917538 OWX917538 PGT917538 PQP917538 QAL917538 QKH917538 QUD917538 RDZ917538 RNV917538 RXR917538 SHN917538 SRJ917538 TBF917538 TLB917538 TUX917538 UET917538 UOP917538 UYL917538 VIH917538 VSD917538 WBZ917538 WLV917538 WVR917538 J983074 JF983074 TB983074 ACX983074 AMT983074 AWP983074 BGL983074 BQH983074 CAD983074 CJZ983074 CTV983074 DDR983074 DNN983074 DXJ983074 EHF983074 ERB983074 FAX983074 FKT983074 FUP983074 GEL983074 GOH983074 GYD983074 HHZ983074 HRV983074 IBR983074 ILN983074 IVJ983074 JFF983074 JPB983074 JYX983074 KIT983074 KSP983074 LCL983074 LMH983074 LWD983074 MFZ983074 MPV983074 MZR983074 NJN983074 NTJ983074 ODF983074 ONB983074 OWX983074 PGT983074 PQP983074 QAL983074 QKH983074 QUD983074 RDZ983074 RNV983074 RXR983074 SHN983074 SRJ983074 TBF983074 TLB983074 TUX983074 UET983074 UOP983074 UYL983074 VIH983074 VSD983074 WBZ983074 WLV983074 WVR983074">
      <formula1>$N$32:$N$36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formula1>$O$2:$O$4</formula1>
    </dataValidation>
  </dataValidation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89"/>
  <sheetViews>
    <sheetView topLeftCell="A61" workbookViewId="0">
      <selection activeCell="H63" sqref="H63:I63"/>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29.42578125" customWidth="1"/>
    <col min="5" max="5" width="19.42578125" customWidth="1"/>
    <col min="6" max="6" width="18.42578125" customWidth="1"/>
    <col min="7" max="7" width="16" customWidth="1"/>
    <col min="8" max="8" width="18.7109375" customWidth="1"/>
    <col min="9" max="9" width="16.71093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29.42578125" customWidth="1"/>
    <col min="261" max="261" width="19.42578125" customWidth="1"/>
    <col min="262" max="262" width="18.425781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29.42578125" customWidth="1"/>
    <col min="517" max="517" width="19.42578125" customWidth="1"/>
    <col min="518" max="518" width="18.425781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29.42578125" customWidth="1"/>
    <col min="773" max="773" width="19.42578125" customWidth="1"/>
    <col min="774" max="774" width="18.425781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29.42578125" customWidth="1"/>
    <col min="1029" max="1029" width="19.42578125" customWidth="1"/>
    <col min="1030" max="1030" width="18.425781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29.42578125" customWidth="1"/>
    <col min="1285" max="1285" width="19.42578125" customWidth="1"/>
    <col min="1286" max="1286" width="18.425781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29.42578125" customWidth="1"/>
    <col min="1541" max="1541" width="19.42578125" customWidth="1"/>
    <col min="1542" max="1542" width="18.425781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29.42578125" customWidth="1"/>
    <col min="1797" max="1797" width="19.42578125" customWidth="1"/>
    <col min="1798" max="1798" width="18.425781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29.42578125" customWidth="1"/>
    <col min="2053" max="2053" width="19.42578125" customWidth="1"/>
    <col min="2054" max="2054" width="18.425781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29.42578125" customWidth="1"/>
    <col min="2309" max="2309" width="19.42578125" customWidth="1"/>
    <col min="2310" max="2310" width="18.425781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29.42578125" customWidth="1"/>
    <col min="2565" max="2565" width="19.42578125" customWidth="1"/>
    <col min="2566" max="2566" width="18.425781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29.42578125" customWidth="1"/>
    <col min="2821" max="2821" width="19.42578125" customWidth="1"/>
    <col min="2822" max="2822" width="18.425781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29.42578125" customWidth="1"/>
    <col min="3077" max="3077" width="19.42578125" customWidth="1"/>
    <col min="3078" max="3078" width="18.425781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29.42578125" customWidth="1"/>
    <col min="3333" max="3333" width="19.42578125" customWidth="1"/>
    <col min="3334" max="3334" width="18.425781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29.42578125" customWidth="1"/>
    <col min="3589" max="3589" width="19.42578125" customWidth="1"/>
    <col min="3590" max="3590" width="18.425781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29.42578125" customWidth="1"/>
    <col min="3845" max="3845" width="19.42578125" customWidth="1"/>
    <col min="3846" max="3846" width="18.425781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29.42578125" customWidth="1"/>
    <col min="4101" max="4101" width="19.42578125" customWidth="1"/>
    <col min="4102" max="4102" width="18.425781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29.42578125" customWidth="1"/>
    <col min="4357" max="4357" width="19.42578125" customWidth="1"/>
    <col min="4358" max="4358" width="18.425781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29.42578125" customWidth="1"/>
    <col min="4613" max="4613" width="19.42578125" customWidth="1"/>
    <col min="4614" max="4614" width="18.425781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29.42578125" customWidth="1"/>
    <col min="4869" max="4869" width="19.42578125" customWidth="1"/>
    <col min="4870" max="4870" width="18.425781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29.42578125" customWidth="1"/>
    <col min="5125" max="5125" width="19.42578125" customWidth="1"/>
    <col min="5126" max="5126" width="18.425781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29.42578125" customWidth="1"/>
    <col min="5381" max="5381" width="19.42578125" customWidth="1"/>
    <col min="5382" max="5382" width="18.425781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29.42578125" customWidth="1"/>
    <col min="5637" max="5637" width="19.42578125" customWidth="1"/>
    <col min="5638" max="5638" width="18.425781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29.42578125" customWidth="1"/>
    <col min="5893" max="5893" width="19.42578125" customWidth="1"/>
    <col min="5894" max="5894" width="18.425781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29.42578125" customWidth="1"/>
    <col min="6149" max="6149" width="19.42578125" customWidth="1"/>
    <col min="6150" max="6150" width="18.425781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29.42578125" customWidth="1"/>
    <col min="6405" max="6405" width="19.42578125" customWidth="1"/>
    <col min="6406" max="6406" width="18.425781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29.42578125" customWidth="1"/>
    <col min="6661" max="6661" width="19.42578125" customWidth="1"/>
    <col min="6662" max="6662" width="18.425781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29.42578125" customWidth="1"/>
    <col min="6917" max="6917" width="19.42578125" customWidth="1"/>
    <col min="6918" max="6918" width="18.425781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29.42578125" customWidth="1"/>
    <col min="7173" max="7173" width="19.42578125" customWidth="1"/>
    <col min="7174" max="7174" width="18.425781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29.42578125" customWidth="1"/>
    <col min="7429" max="7429" width="19.42578125" customWidth="1"/>
    <col min="7430" max="7430" width="18.425781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29.42578125" customWidth="1"/>
    <col min="7685" max="7685" width="19.42578125" customWidth="1"/>
    <col min="7686" max="7686" width="18.425781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29.42578125" customWidth="1"/>
    <col min="7941" max="7941" width="19.42578125" customWidth="1"/>
    <col min="7942" max="7942" width="18.425781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29.42578125" customWidth="1"/>
    <col min="8197" max="8197" width="19.42578125" customWidth="1"/>
    <col min="8198" max="8198" width="18.425781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29.42578125" customWidth="1"/>
    <col min="8453" max="8453" width="19.42578125" customWidth="1"/>
    <col min="8454" max="8454" width="18.425781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29.42578125" customWidth="1"/>
    <col min="8709" max="8709" width="19.42578125" customWidth="1"/>
    <col min="8710" max="8710" width="18.425781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29.42578125" customWidth="1"/>
    <col min="8965" max="8965" width="19.42578125" customWidth="1"/>
    <col min="8966" max="8966" width="18.425781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29.42578125" customWidth="1"/>
    <col min="9221" max="9221" width="19.42578125" customWidth="1"/>
    <col min="9222" max="9222" width="18.425781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29.42578125" customWidth="1"/>
    <col min="9477" max="9477" width="19.42578125" customWidth="1"/>
    <col min="9478" max="9478" width="18.425781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29.42578125" customWidth="1"/>
    <col min="9733" max="9733" width="19.42578125" customWidth="1"/>
    <col min="9734" max="9734" width="18.425781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29.42578125" customWidth="1"/>
    <col min="9989" max="9989" width="19.42578125" customWidth="1"/>
    <col min="9990" max="9990" width="18.425781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29.42578125" customWidth="1"/>
    <col min="10245" max="10245" width="19.42578125" customWidth="1"/>
    <col min="10246" max="10246" width="18.425781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29.42578125" customWidth="1"/>
    <col min="10501" max="10501" width="19.42578125" customWidth="1"/>
    <col min="10502" max="10502" width="18.425781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29.42578125" customWidth="1"/>
    <col min="10757" max="10757" width="19.42578125" customWidth="1"/>
    <col min="10758" max="10758" width="18.425781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29.42578125" customWidth="1"/>
    <col min="11013" max="11013" width="19.42578125" customWidth="1"/>
    <col min="11014" max="11014" width="18.425781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29.42578125" customWidth="1"/>
    <col min="11269" max="11269" width="19.42578125" customWidth="1"/>
    <col min="11270" max="11270" width="18.425781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29.42578125" customWidth="1"/>
    <col min="11525" max="11525" width="19.42578125" customWidth="1"/>
    <col min="11526" max="11526" width="18.425781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29.42578125" customWidth="1"/>
    <col min="11781" max="11781" width="19.42578125" customWidth="1"/>
    <col min="11782" max="11782" width="18.425781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29.42578125" customWidth="1"/>
    <col min="12037" max="12037" width="19.42578125" customWidth="1"/>
    <col min="12038" max="12038" width="18.425781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29.42578125" customWidth="1"/>
    <col min="12293" max="12293" width="19.42578125" customWidth="1"/>
    <col min="12294" max="12294" width="18.425781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29.42578125" customWidth="1"/>
    <col min="12549" max="12549" width="19.42578125" customWidth="1"/>
    <col min="12550" max="12550" width="18.425781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29.42578125" customWidth="1"/>
    <col min="12805" max="12805" width="19.42578125" customWidth="1"/>
    <col min="12806" max="12806" width="18.425781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29.42578125" customWidth="1"/>
    <col min="13061" max="13061" width="19.42578125" customWidth="1"/>
    <col min="13062" max="13062" width="18.425781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29.42578125" customWidth="1"/>
    <col min="13317" max="13317" width="19.42578125" customWidth="1"/>
    <col min="13318" max="13318" width="18.425781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29.42578125" customWidth="1"/>
    <col min="13573" max="13573" width="19.42578125" customWidth="1"/>
    <col min="13574" max="13574" width="18.425781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29.42578125" customWidth="1"/>
    <col min="13829" max="13829" width="19.42578125" customWidth="1"/>
    <col min="13830" max="13830" width="18.425781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29.42578125" customWidth="1"/>
    <col min="14085" max="14085" width="19.42578125" customWidth="1"/>
    <col min="14086" max="14086" width="18.425781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29.42578125" customWidth="1"/>
    <col min="14341" max="14341" width="19.42578125" customWidth="1"/>
    <col min="14342" max="14342" width="18.425781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29.42578125" customWidth="1"/>
    <col min="14597" max="14597" width="19.42578125" customWidth="1"/>
    <col min="14598" max="14598" width="18.425781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29.42578125" customWidth="1"/>
    <col min="14853" max="14853" width="19.42578125" customWidth="1"/>
    <col min="14854" max="14854" width="18.425781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29.42578125" customWidth="1"/>
    <col min="15109" max="15109" width="19.42578125" customWidth="1"/>
    <col min="15110" max="15110" width="18.425781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29.42578125" customWidth="1"/>
    <col min="15365" max="15365" width="19.42578125" customWidth="1"/>
    <col min="15366" max="15366" width="18.425781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29.42578125" customWidth="1"/>
    <col min="15621" max="15621" width="19.42578125" customWidth="1"/>
    <col min="15622" max="15622" width="18.425781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29.42578125" customWidth="1"/>
    <col min="15877" max="15877" width="19.42578125" customWidth="1"/>
    <col min="15878" max="15878" width="18.425781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29.42578125" customWidth="1"/>
    <col min="16133" max="16133" width="19.42578125" customWidth="1"/>
    <col min="16134" max="16134" width="18.425781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147"/>
      <c r="E2" s="149"/>
      <c r="F2" s="149"/>
      <c r="G2" s="149"/>
      <c r="H2" s="149"/>
      <c r="I2" s="149"/>
      <c r="J2" s="149"/>
      <c r="K2" s="150"/>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148"/>
      <c r="E3" s="151"/>
      <c r="F3" s="151"/>
      <c r="G3" s="151"/>
      <c r="H3" s="151"/>
      <c r="I3" s="151"/>
      <c r="J3" s="151"/>
      <c r="K3" s="152"/>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148"/>
      <c r="E4" s="153"/>
      <c r="F4" s="153"/>
      <c r="G4" s="153"/>
      <c r="H4" s="153"/>
      <c r="I4" s="154"/>
      <c r="J4" s="154"/>
      <c r="K4" s="155"/>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148"/>
      <c r="E5" s="153"/>
      <c r="F5" s="153"/>
      <c r="G5" s="153"/>
      <c r="H5" s="153"/>
      <c r="I5" s="153"/>
      <c r="J5" s="153"/>
      <c r="K5" s="156"/>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166" t="s">
        <v>19</v>
      </c>
      <c r="D7" s="167"/>
      <c r="E7" s="168" t="s">
        <v>20</v>
      </c>
      <c r="F7" s="169"/>
      <c r="G7" s="19" t="s">
        <v>21</v>
      </c>
      <c r="H7" s="20">
        <v>3</v>
      </c>
      <c r="I7" s="19" t="s">
        <v>22</v>
      </c>
      <c r="J7" s="170">
        <v>41337</v>
      </c>
      <c r="K7" s="17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172" t="s">
        <v>29</v>
      </c>
      <c r="C9" s="173"/>
      <c r="D9" s="173"/>
      <c r="E9" s="173"/>
      <c r="F9" s="173"/>
      <c r="G9" s="173"/>
      <c r="H9" s="173"/>
      <c r="I9" s="173"/>
      <c r="J9" s="173"/>
      <c r="K9" s="173"/>
      <c r="L9" s="17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175"/>
      <c r="C10" s="176" t="s">
        <v>33</v>
      </c>
      <c r="D10" s="176"/>
      <c r="E10" s="161" t="s">
        <v>128</v>
      </c>
      <c r="F10" s="161"/>
      <c r="G10" s="161"/>
      <c r="H10" s="161"/>
      <c r="I10" s="161"/>
      <c r="J10" s="21" t="s">
        <v>35</v>
      </c>
      <c r="K10" s="177" t="s">
        <v>129</v>
      </c>
      <c r="L10" s="17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175"/>
      <c r="C11" s="178" t="s">
        <v>39</v>
      </c>
      <c r="D11" s="178"/>
      <c r="E11" s="179">
        <v>40177</v>
      </c>
      <c r="F11" s="180"/>
      <c r="G11" s="180"/>
      <c r="H11" s="180"/>
      <c r="I11" s="180"/>
      <c r="J11" s="180"/>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175"/>
      <c r="C12" s="157" t="s">
        <v>43</v>
      </c>
      <c r="D12" s="157"/>
      <c r="E12" s="157"/>
      <c r="F12" s="158" t="s">
        <v>41</v>
      </c>
      <c r="G12" s="159"/>
      <c r="H12" s="159"/>
      <c r="I12" s="159"/>
      <c r="J12" s="159"/>
      <c r="K12" s="159"/>
      <c r="L12" s="159"/>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175"/>
      <c r="C13" s="157" t="s">
        <v>46</v>
      </c>
      <c r="D13" s="157"/>
      <c r="E13" s="160"/>
      <c r="F13" s="160"/>
      <c r="G13" s="160"/>
      <c r="H13" s="160"/>
      <c r="I13" s="21" t="s">
        <v>47</v>
      </c>
      <c r="J13" s="161" t="s">
        <v>6</v>
      </c>
      <c r="K13" s="159"/>
      <c r="L13" s="159"/>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175"/>
      <c r="C14" s="162" t="s">
        <v>49</v>
      </c>
      <c r="D14" s="157"/>
      <c r="E14" s="163" t="s">
        <v>50</v>
      </c>
      <c r="F14" s="164"/>
      <c r="G14" s="164"/>
      <c r="H14" s="164"/>
      <c r="I14" s="164"/>
      <c r="J14" s="164"/>
      <c r="K14" s="164"/>
      <c r="L14" s="16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183"/>
      <c r="C15" s="183"/>
      <c r="D15" s="183"/>
      <c r="E15" s="183"/>
      <c r="F15" s="183"/>
      <c r="G15" s="183"/>
      <c r="H15" s="183"/>
      <c r="I15" s="183"/>
      <c r="J15" s="183"/>
      <c r="K15" s="183"/>
      <c r="L15" s="183"/>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184" t="s">
        <v>53</v>
      </c>
      <c r="C16" s="185"/>
      <c r="D16" s="185"/>
      <c r="E16" s="185"/>
      <c r="F16" s="185"/>
      <c r="G16" s="185"/>
      <c r="H16" s="185"/>
      <c r="I16" s="185"/>
      <c r="J16" s="185"/>
      <c r="K16" s="185"/>
      <c r="L16" s="186"/>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178" t="s">
        <v>55</v>
      </c>
      <c r="D17" s="178"/>
      <c r="E17" s="241" t="s">
        <v>113</v>
      </c>
      <c r="F17" s="241"/>
      <c r="G17" s="241"/>
      <c r="H17" s="241"/>
      <c r="I17" s="241"/>
      <c r="J17" s="241"/>
      <c r="K17" s="241"/>
      <c r="L17" s="241"/>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178" t="s">
        <v>57</v>
      </c>
      <c r="D18" s="178"/>
      <c r="E18" s="241" t="s">
        <v>114</v>
      </c>
      <c r="F18" s="241"/>
      <c r="G18" s="241"/>
      <c r="H18" s="241"/>
      <c r="I18" s="241"/>
      <c r="J18" s="241"/>
      <c r="K18" s="241"/>
      <c r="L18" s="241"/>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178" t="s">
        <v>58</v>
      </c>
      <c r="D19" s="178"/>
      <c r="E19" s="240" t="s">
        <v>114</v>
      </c>
      <c r="F19" s="240"/>
      <c r="G19" s="240"/>
      <c r="H19" s="240"/>
      <c r="I19" s="240"/>
      <c r="J19" s="240"/>
      <c r="K19" s="240"/>
      <c r="L19" s="240"/>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157" t="s">
        <v>60</v>
      </c>
      <c r="D20" s="157"/>
      <c r="E20" s="240" t="s">
        <v>115</v>
      </c>
      <c r="F20" s="240"/>
      <c r="G20" s="240"/>
      <c r="H20" s="240"/>
      <c r="I20" s="240"/>
      <c r="J20" s="240"/>
      <c r="K20" s="240"/>
      <c r="L20" s="240"/>
      <c r="M20" s="34"/>
      <c r="O20" s="31"/>
      <c r="P20" s="32"/>
      <c r="Q20" s="28"/>
      <c r="R20" s="2"/>
      <c r="S20" s="28"/>
      <c r="T20" s="28"/>
      <c r="U20" s="8"/>
      <c r="V20" s="8"/>
      <c r="W20" s="8"/>
      <c r="X20" s="9"/>
      <c r="Y20" s="10"/>
      <c r="Z20" s="10"/>
      <c r="AA20" s="10"/>
      <c r="AB20" s="10"/>
      <c r="AC20" s="10"/>
      <c r="AD20" s="10"/>
      <c r="AE20" s="10"/>
      <c r="AF20" s="10"/>
    </row>
    <row r="21" spans="2:32" ht="8.25" customHeight="1" x14ac:dyDescent="0.25">
      <c r="B21" s="183"/>
      <c r="C21" s="183"/>
      <c r="D21" s="183"/>
      <c r="E21" s="183"/>
      <c r="F21" s="183"/>
      <c r="G21" s="183"/>
      <c r="H21" s="183"/>
      <c r="I21" s="183"/>
      <c r="J21" s="183"/>
      <c r="K21" s="183"/>
      <c r="L21" s="183"/>
      <c r="M21" s="22"/>
      <c r="O21" s="6"/>
      <c r="P21" s="32"/>
      <c r="Q21" s="8"/>
      <c r="R21" s="7"/>
      <c r="S21" s="8"/>
      <c r="T21" s="8"/>
      <c r="U21" s="8"/>
      <c r="V21" s="8"/>
      <c r="W21" s="8"/>
      <c r="X21" s="9"/>
      <c r="Y21" s="10"/>
      <c r="Z21" s="10"/>
      <c r="AA21" s="10"/>
      <c r="AB21" s="10"/>
      <c r="AC21" s="10"/>
      <c r="AD21" s="10"/>
      <c r="AE21" s="10"/>
      <c r="AF21" s="10"/>
    </row>
    <row r="22" spans="2:32" ht="15.75" customHeight="1" x14ac:dyDescent="0.25">
      <c r="B22" s="184" t="s">
        <v>62</v>
      </c>
      <c r="C22" s="185"/>
      <c r="D22" s="185"/>
      <c r="E22" s="185"/>
      <c r="F22" s="185"/>
      <c r="G22" s="185"/>
      <c r="H22" s="185"/>
      <c r="I22" s="185"/>
      <c r="J22" s="185"/>
      <c r="K22" s="185"/>
      <c r="L22" s="186"/>
      <c r="M22" s="22"/>
      <c r="O22" s="6"/>
      <c r="P22" s="32"/>
      <c r="Q22" s="8"/>
      <c r="R22" s="7"/>
      <c r="S22" s="8"/>
      <c r="T22" s="8"/>
      <c r="U22" s="8"/>
      <c r="V22" s="8"/>
      <c r="W22" s="8"/>
      <c r="X22" s="9"/>
      <c r="Y22" s="10"/>
      <c r="Z22" s="10"/>
      <c r="AA22" s="10"/>
      <c r="AB22" s="10"/>
      <c r="AC22" s="10"/>
      <c r="AD22" s="10"/>
      <c r="AE22" s="10"/>
      <c r="AF22" s="10"/>
    </row>
    <row r="23" spans="2:32" x14ac:dyDescent="0.25">
      <c r="B23" s="11"/>
      <c r="C23" s="157" t="s">
        <v>63</v>
      </c>
      <c r="D23" s="157"/>
      <c r="E23" s="182" t="s">
        <v>130</v>
      </c>
      <c r="F23" s="182"/>
      <c r="G23" s="182"/>
      <c r="H23" s="182"/>
      <c r="I23" s="182"/>
      <c r="J23" s="182"/>
      <c r="K23" s="182"/>
      <c r="L23" s="182"/>
      <c r="M23" s="35"/>
      <c r="N23" s="36"/>
      <c r="O23" s="36"/>
      <c r="P23" s="36"/>
      <c r="Q23" s="36"/>
      <c r="R23" s="37"/>
      <c r="S23" s="38"/>
      <c r="T23" s="28"/>
      <c r="U23" s="28"/>
      <c r="V23" s="28"/>
      <c r="W23" s="28"/>
    </row>
    <row r="24" spans="2:32" x14ac:dyDescent="0.25">
      <c r="B24" s="11"/>
      <c r="C24" s="157"/>
      <c r="D24" s="157"/>
      <c r="E24" s="182"/>
      <c r="F24" s="182"/>
      <c r="G24" s="182"/>
      <c r="H24" s="182"/>
      <c r="I24" s="182"/>
      <c r="J24" s="182"/>
      <c r="K24" s="182"/>
      <c r="L24" s="182"/>
      <c r="M24" s="22"/>
      <c r="N24" s="36"/>
      <c r="O24" s="36"/>
      <c r="P24" s="36"/>
      <c r="Q24" s="36"/>
      <c r="R24" s="37"/>
      <c r="S24" s="38"/>
      <c r="T24" s="28"/>
      <c r="U24" s="28"/>
      <c r="V24" s="28"/>
      <c r="W24" s="28"/>
    </row>
    <row r="25" spans="2:32" ht="7.5" customHeight="1" x14ac:dyDescent="0.25">
      <c r="B25" s="11"/>
      <c r="C25" s="157"/>
      <c r="D25" s="157"/>
      <c r="E25" s="182"/>
      <c r="F25" s="182"/>
      <c r="G25" s="182"/>
      <c r="H25" s="182"/>
      <c r="I25" s="182"/>
      <c r="J25" s="182"/>
      <c r="K25" s="182"/>
      <c r="L25" s="182"/>
      <c r="M25" s="30"/>
      <c r="N25" s="36"/>
      <c r="O25" s="36"/>
      <c r="P25" s="36"/>
      <c r="Q25" s="36"/>
      <c r="R25" s="37"/>
      <c r="S25" s="38"/>
      <c r="T25" s="28"/>
      <c r="U25" s="28"/>
      <c r="V25" s="28"/>
      <c r="W25" s="28"/>
    </row>
    <row r="26" spans="2:32" ht="12" customHeight="1" x14ac:dyDescent="0.25">
      <c r="B26" s="11"/>
      <c r="C26" s="199" t="s">
        <v>65</v>
      </c>
      <c r="D26" s="200"/>
      <c r="E26" s="205" t="s">
        <v>68</v>
      </c>
      <c r="F26" s="205"/>
      <c r="G26" s="205"/>
      <c r="H26" s="205"/>
      <c r="I26" s="205"/>
      <c r="J26" s="205"/>
      <c r="K26" s="205"/>
      <c r="L26" s="205"/>
      <c r="M26" s="30"/>
      <c r="N26" s="36"/>
      <c r="O26" s="39" t="s">
        <v>67</v>
      </c>
      <c r="P26" s="36"/>
      <c r="Q26" s="36"/>
      <c r="R26" s="37"/>
      <c r="S26" s="38"/>
      <c r="T26" s="28"/>
      <c r="U26" s="28"/>
      <c r="V26" s="28"/>
      <c r="W26" s="28"/>
    </row>
    <row r="27" spans="2:32" ht="12.75" customHeight="1" x14ac:dyDescent="0.25">
      <c r="B27" s="11"/>
      <c r="C27" s="201"/>
      <c r="D27" s="202"/>
      <c r="E27" s="205"/>
      <c r="F27" s="205"/>
      <c r="G27" s="205"/>
      <c r="H27" s="205"/>
      <c r="I27" s="205"/>
      <c r="J27" s="205"/>
      <c r="K27" s="205"/>
      <c r="L27" s="205"/>
      <c r="M27" s="30"/>
      <c r="N27" s="36"/>
      <c r="O27" s="39" t="s">
        <v>68</v>
      </c>
      <c r="P27" s="36"/>
      <c r="Q27" s="36"/>
      <c r="R27" s="37"/>
      <c r="S27" s="38"/>
      <c r="T27" s="28"/>
      <c r="U27" s="28"/>
      <c r="V27" s="28"/>
      <c r="W27" s="28"/>
    </row>
    <row r="28" spans="2:32" ht="12.75" customHeight="1" x14ac:dyDescent="0.25">
      <c r="B28" s="11"/>
      <c r="C28" s="203"/>
      <c r="D28" s="204"/>
      <c r="E28" s="205"/>
      <c r="F28" s="205"/>
      <c r="G28" s="205"/>
      <c r="H28" s="205"/>
      <c r="I28" s="205"/>
      <c r="J28" s="205"/>
      <c r="K28" s="205"/>
      <c r="L28" s="205"/>
      <c r="M28" s="13"/>
      <c r="N28" s="40" t="s">
        <v>69</v>
      </c>
      <c r="O28" s="40" t="s">
        <v>66</v>
      </c>
      <c r="P28" s="38"/>
      <c r="Q28" s="38"/>
      <c r="R28" s="13"/>
      <c r="S28" s="38"/>
      <c r="T28" s="28"/>
      <c r="U28" s="28"/>
      <c r="V28" s="28"/>
      <c r="W28" s="28"/>
    </row>
    <row r="29" spans="2:32" ht="21.75" customHeight="1" x14ac:dyDescent="0.25">
      <c r="B29" s="16"/>
      <c r="C29" s="176" t="s">
        <v>70</v>
      </c>
      <c r="D29" s="176"/>
      <c r="E29" s="206" t="s">
        <v>71</v>
      </c>
      <c r="F29" s="206"/>
      <c r="G29" s="206"/>
      <c r="H29" s="206"/>
      <c r="I29" s="206"/>
      <c r="J29" s="206"/>
      <c r="K29" s="206"/>
      <c r="L29" s="206"/>
      <c r="M29" s="13"/>
      <c r="N29" s="40" t="s">
        <v>71</v>
      </c>
      <c r="O29" s="38"/>
      <c r="P29" s="38"/>
      <c r="Q29" s="38"/>
      <c r="R29" s="13"/>
      <c r="S29" s="38"/>
      <c r="T29" s="28"/>
      <c r="U29" s="28"/>
      <c r="V29" s="28"/>
      <c r="W29" s="28"/>
    </row>
    <row r="30" spans="2:32" ht="9.75" customHeight="1" x14ac:dyDescent="0.25">
      <c r="B30" s="183"/>
      <c r="C30" s="183"/>
      <c r="D30" s="183"/>
      <c r="E30" s="183"/>
      <c r="F30" s="183"/>
      <c r="G30" s="183"/>
      <c r="H30" s="183"/>
      <c r="I30" s="183"/>
      <c r="J30" s="183"/>
      <c r="K30" s="183"/>
      <c r="L30" s="183"/>
      <c r="M30" s="22"/>
      <c r="N30" s="41"/>
      <c r="O30" s="41"/>
      <c r="P30" s="41"/>
      <c r="Q30" s="41"/>
      <c r="R30" s="22"/>
      <c r="S30" s="38"/>
      <c r="T30" s="28"/>
      <c r="U30" s="28"/>
      <c r="V30" s="28"/>
      <c r="W30" s="28"/>
    </row>
    <row r="31" spans="2:32" ht="17.25" customHeight="1" x14ac:dyDescent="0.25">
      <c r="B31" s="184" t="s">
        <v>72</v>
      </c>
      <c r="C31" s="185"/>
      <c r="D31" s="185"/>
      <c r="E31" s="185"/>
      <c r="F31" s="185"/>
      <c r="G31" s="187"/>
      <c r="H31" s="187"/>
      <c r="I31" s="187"/>
      <c r="J31" s="187"/>
      <c r="K31" s="187"/>
      <c r="L31" s="188"/>
      <c r="M31" s="22"/>
      <c r="N31" s="41"/>
      <c r="O31" s="41"/>
      <c r="P31" s="41"/>
      <c r="Q31" s="41"/>
      <c r="R31" s="22"/>
      <c r="S31" s="38"/>
      <c r="T31" s="28"/>
      <c r="U31" s="28"/>
      <c r="V31" s="28"/>
      <c r="W31" s="28"/>
    </row>
    <row r="32" spans="2:32" ht="24" customHeight="1" x14ac:dyDescent="0.25">
      <c r="B32" s="11"/>
      <c r="C32" s="178" t="s">
        <v>73</v>
      </c>
      <c r="D32" s="178"/>
      <c r="E32" s="189" t="s">
        <v>74</v>
      </c>
      <c r="F32" s="190"/>
      <c r="G32" s="191" t="s">
        <v>131</v>
      </c>
      <c r="H32" s="192"/>
      <c r="I32" s="192"/>
      <c r="J32" s="192"/>
      <c r="K32" s="192"/>
      <c r="L32" s="193"/>
      <c r="M32" s="22"/>
      <c r="N32" s="42" t="s">
        <v>76</v>
      </c>
      <c r="O32" s="43"/>
      <c r="P32" s="28"/>
      <c r="Q32" s="43"/>
      <c r="R32" s="44"/>
      <c r="S32" s="38"/>
      <c r="T32" s="28"/>
      <c r="U32" s="28"/>
      <c r="V32" s="28"/>
      <c r="W32" s="28"/>
    </row>
    <row r="33" spans="2:23" ht="23.25" customHeight="1" x14ac:dyDescent="0.25">
      <c r="B33" s="11"/>
      <c r="C33" s="178"/>
      <c r="D33" s="178"/>
      <c r="E33" s="194" t="s">
        <v>77</v>
      </c>
      <c r="F33" s="195"/>
      <c r="G33" s="196" t="s">
        <v>132</v>
      </c>
      <c r="H33" s="197"/>
      <c r="I33" s="197"/>
      <c r="J33" s="197"/>
      <c r="K33" s="197"/>
      <c r="L33" s="198"/>
      <c r="M33" s="35"/>
      <c r="N33" s="45" t="s">
        <v>79</v>
      </c>
      <c r="O33" s="46"/>
      <c r="P33" s="28"/>
      <c r="Q33" s="46"/>
      <c r="R33" s="44"/>
      <c r="S33" s="38"/>
      <c r="T33" s="28"/>
      <c r="U33" s="28"/>
      <c r="V33" s="28"/>
      <c r="W33" s="28"/>
    </row>
    <row r="34" spans="2:23" ht="36" customHeight="1" x14ac:dyDescent="0.25">
      <c r="B34" s="11"/>
      <c r="C34" s="157" t="s">
        <v>80</v>
      </c>
      <c r="D34" s="157"/>
      <c r="E34" s="160" t="s">
        <v>76</v>
      </c>
      <c r="F34" s="160"/>
      <c r="G34" s="160"/>
      <c r="H34" s="157" t="s">
        <v>82</v>
      </c>
      <c r="I34" s="157"/>
      <c r="J34" s="206" t="s">
        <v>76</v>
      </c>
      <c r="K34" s="206"/>
      <c r="L34" s="206"/>
      <c r="M34" s="30"/>
      <c r="N34" s="47" t="s">
        <v>83</v>
      </c>
      <c r="O34" s="48"/>
      <c r="P34" s="42"/>
      <c r="Q34" s="48"/>
      <c r="R34" s="49"/>
      <c r="S34" s="38"/>
      <c r="T34" s="28"/>
      <c r="U34" s="28"/>
      <c r="V34" s="28"/>
      <c r="W34" s="28"/>
    </row>
    <row r="35" spans="2:23" ht="35.25" customHeight="1" x14ac:dyDescent="0.25">
      <c r="B35" s="16"/>
      <c r="C35" s="209" t="s">
        <v>84</v>
      </c>
      <c r="D35" s="210"/>
      <c r="E35" s="160" t="s">
        <v>119</v>
      </c>
      <c r="F35" s="160"/>
      <c r="G35" s="160"/>
      <c r="H35" s="160"/>
      <c r="I35" s="160"/>
      <c r="J35" s="50" t="s">
        <v>86</v>
      </c>
      <c r="K35" s="160" t="s">
        <v>87</v>
      </c>
      <c r="L35" s="160"/>
      <c r="M35" s="30"/>
      <c r="N35" s="47" t="s">
        <v>88</v>
      </c>
      <c r="O35" s="47"/>
      <c r="P35" s="51"/>
      <c r="Q35" s="47"/>
      <c r="R35" s="52"/>
      <c r="S35" s="38"/>
      <c r="T35" s="28"/>
      <c r="U35" s="28"/>
      <c r="V35" s="28"/>
      <c r="W35" s="28"/>
    </row>
    <row r="36" spans="2:23" ht="8.25" customHeight="1" x14ac:dyDescent="0.25">
      <c r="B36" s="183"/>
      <c r="C36" s="183"/>
      <c r="D36" s="183"/>
      <c r="E36" s="183"/>
      <c r="F36" s="183"/>
      <c r="G36" s="183"/>
      <c r="H36" s="183"/>
      <c r="I36" s="183"/>
      <c r="J36" s="183"/>
      <c r="K36" s="183"/>
      <c r="L36" s="183"/>
      <c r="M36" s="13"/>
      <c r="N36" s="47" t="s">
        <v>89</v>
      </c>
      <c r="O36" s="38"/>
      <c r="P36" s="53"/>
      <c r="Q36" s="28"/>
      <c r="R36" s="2"/>
      <c r="S36" s="28"/>
      <c r="T36" s="28"/>
      <c r="U36" s="28"/>
      <c r="V36" s="28"/>
      <c r="W36" s="28"/>
    </row>
    <row r="37" spans="2:23" ht="54.75" hidden="1" customHeight="1" x14ac:dyDescent="0.25">
      <c r="B37" s="11"/>
      <c r="C37" s="54">
        <v>11</v>
      </c>
      <c r="D37" s="55"/>
      <c r="E37" s="56"/>
      <c r="F37" s="207"/>
      <c r="G37" s="207"/>
      <c r="H37" s="57" t="e">
        <f>VLOOKUP(E37,#REF!,2)</f>
        <v>#REF!</v>
      </c>
      <c r="I37" s="208"/>
      <c r="J37" s="208"/>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07"/>
      <c r="G38" s="207"/>
      <c r="H38" s="57" t="e">
        <f>VLOOKUP(E38,#REF!,2)</f>
        <v>#REF!</v>
      </c>
      <c r="I38" s="208"/>
      <c r="J38" s="208"/>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07"/>
      <c r="G39" s="207"/>
      <c r="H39" s="57" t="e">
        <f>VLOOKUP(E39,#REF!,2)</f>
        <v>#REF!</v>
      </c>
      <c r="I39" s="208"/>
      <c r="J39" s="208"/>
      <c r="K39" s="58" t="e">
        <f>#REF!</f>
        <v>#REF!</v>
      </c>
      <c r="L39" s="58" t="e">
        <f>#REF!</f>
        <v>#REF!</v>
      </c>
      <c r="N39" s="61"/>
      <c r="O39" s="61"/>
      <c r="P39" s="61"/>
      <c r="Q39" s="61"/>
      <c r="R39" s="62"/>
      <c r="S39" s="63"/>
      <c r="T39" s="63"/>
      <c r="U39" s="63"/>
    </row>
    <row r="40" spans="2:23" ht="54.75" hidden="1" customHeight="1" x14ac:dyDescent="0.25">
      <c r="B40" s="11"/>
      <c r="C40" s="54">
        <v>14</v>
      </c>
      <c r="D40" s="55"/>
      <c r="E40" s="56"/>
      <c r="F40" s="207"/>
      <c r="G40" s="207"/>
      <c r="H40" s="57" t="e">
        <f>VLOOKUP(E40,#REF!,2)</f>
        <v>#REF!</v>
      </c>
      <c r="I40" s="208"/>
      <c r="J40" s="208"/>
      <c r="K40" s="58" t="e">
        <f>#REF!</f>
        <v>#REF!</v>
      </c>
      <c r="L40" s="58" t="e">
        <f>#REF!</f>
        <v>#REF!</v>
      </c>
      <c r="N40" s="61"/>
      <c r="O40" s="61"/>
      <c r="P40" s="61"/>
      <c r="Q40" s="61"/>
      <c r="R40" s="62"/>
      <c r="S40" s="63"/>
      <c r="T40" s="63"/>
      <c r="U40" s="63"/>
    </row>
    <row r="41" spans="2:23" ht="54.75" hidden="1" customHeight="1" x14ac:dyDescent="0.25">
      <c r="B41" s="11"/>
      <c r="C41" s="54">
        <v>15</v>
      </c>
      <c r="D41" s="55"/>
      <c r="E41" s="56"/>
      <c r="F41" s="207"/>
      <c r="G41" s="207"/>
      <c r="H41" s="57" t="e">
        <f>VLOOKUP(E41,#REF!,2)</f>
        <v>#REF!</v>
      </c>
      <c r="I41" s="208"/>
      <c r="J41" s="208"/>
      <c r="K41" s="58" t="e">
        <f>#REF!</f>
        <v>#REF!</v>
      </c>
      <c r="L41" s="58" t="e">
        <f>#REF!</f>
        <v>#REF!</v>
      </c>
      <c r="N41" s="61"/>
      <c r="O41" s="61"/>
      <c r="P41" s="61"/>
      <c r="Q41" s="61"/>
      <c r="R41" s="62"/>
      <c r="S41" s="63"/>
      <c r="T41" s="63"/>
      <c r="U41" s="63"/>
    </row>
    <row r="42" spans="2:23" ht="54.75" hidden="1" customHeight="1" x14ac:dyDescent="0.25">
      <c r="B42" s="11"/>
      <c r="C42" s="54">
        <v>16</v>
      </c>
      <c r="D42" s="55"/>
      <c r="E42" s="56"/>
      <c r="F42" s="207"/>
      <c r="G42" s="207"/>
      <c r="H42" s="57" t="e">
        <f>VLOOKUP(E42,#REF!,2)</f>
        <v>#REF!</v>
      </c>
      <c r="I42" s="208"/>
      <c r="J42" s="208"/>
      <c r="K42" s="58" t="e">
        <f>#REF!</f>
        <v>#REF!</v>
      </c>
      <c r="L42" s="58" t="e">
        <f>#REF!</f>
        <v>#REF!</v>
      </c>
      <c r="N42" s="61"/>
      <c r="O42" s="61"/>
      <c r="P42" s="61"/>
      <c r="Q42" s="61"/>
      <c r="R42" s="62"/>
      <c r="S42" s="63"/>
      <c r="T42" s="63"/>
      <c r="U42" s="63"/>
    </row>
    <row r="43" spans="2:23" ht="54.75" hidden="1" customHeight="1" x14ac:dyDescent="0.25">
      <c r="B43" s="11"/>
      <c r="C43" s="54">
        <v>17</v>
      </c>
      <c r="D43" s="55"/>
      <c r="E43" s="56"/>
      <c r="F43" s="207"/>
      <c r="G43" s="207"/>
      <c r="H43" s="57" t="e">
        <f>VLOOKUP(E43,#REF!,2)</f>
        <v>#REF!</v>
      </c>
      <c r="I43" s="208"/>
      <c r="J43" s="208"/>
      <c r="K43" s="58" t="e">
        <f>#REF!</f>
        <v>#REF!</v>
      </c>
      <c r="L43" s="58" t="e">
        <f>#REF!</f>
        <v>#REF!</v>
      </c>
      <c r="N43" s="61"/>
      <c r="O43" s="61"/>
      <c r="P43" s="61"/>
      <c r="Q43" s="61"/>
      <c r="R43" s="62"/>
      <c r="S43" s="63"/>
      <c r="T43" s="63"/>
      <c r="U43" s="63"/>
    </row>
    <row r="44" spans="2:23" ht="54.75" hidden="1" customHeight="1" x14ac:dyDescent="0.25">
      <c r="B44" s="11"/>
      <c r="C44" s="54">
        <v>18</v>
      </c>
      <c r="D44" s="55"/>
      <c r="E44" s="56"/>
      <c r="F44" s="207"/>
      <c r="G44" s="207"/>
      <c r="H44" s="57" t="e">
        <f>VLOOKUP(E44,#REF!,2)</f>
        <v>#REF!</v>
      </c>
      <c r="I44" s="208"/>
      <c r="J44" s="208"/>
      <c r="K44" s="58" t="e">
        <f>#REF!</f>
        <v>#REF!</v>
      </c>
      <c r="L44" s="58" t="e">
        <f>#REF!</f>
        <v>#REF!</v>
      </c>
      <c r="N44" s="61"/>
      <c r="O44" s="61"/>
      <c r="P44" s="61"/>
      <c r="Q44" s="61"/>
      <c r="R44" s="62"/>
      <c r="S44" s="63"/>
      <c r="T44" s="63"/>
      <c r="U44" s="63"/>
    </row>
    <row r="45" spans="2:23" ht="54.75" hidden="1" customHeight="1" x14ac:dyDescent="0.25">
      <c r="B45" s="11"/>
      <c r="C45" s="54">
        <v>19</v>
      </c>
      <c r="D45" s="55"/>
      <c r="E45" s="56"/>
      <c r="F45" s="207"/>
      <c r="G45" s="207"/>
      <c r="H45" s="57" t="e">
        <f>VLOOKUP(E45,#REF!,2)</f>
        <v>#REF!</v>
      </c>
      <c r="I45" s="208"/>
      <c r="J45" s="208"/>
      <c r="K45" s="58" t="e">
        <f>#REF!</f>
        <v>#REF!</v>
      </c>
      <c r="L45" s="58" t="e">
        <f>#REF!</f>
        <v>#REF!</v>
      </c>
      <c r="N45" s="61"/>
      <c r="O45" s="61"/>
      <c r="P45" s="61"/>
      <c r="Q45" s="61"/>
      <c r="R45" s="62"/>
      <c r="S45" s="63"/>
      <c r="T45" s="63"/>
      <c r="U45" s="63"/>
    </row>
    <row r="46" spans="2:23" ht="54.75" hidden="1" customHeight="1" x14ac:dyDescent="0.25">
      <c r="B46" s="11"/>
      <c r="C46" s="54">
        <v>20</v>
      </c>
      <c r="D46" s="55"/>
      <c r="E46" s="56"/>
      <c r="F46" s="207"/>
      <c r="G46" s="207"/>
      <c r="H46" s="57" t="e">
        <f>VLOOKUP(E46,#REF!,2)</f>
        <v>#REF!</v>
      </c>
      <c r="I46" s="208"/>
      <c r="J46" s="208"/>
      <c r="K46" s="58" t="e">
        <f>#REF!</f>
        <v>#REF!</v>
      </c>
      <c r="L46" s="58" t="e">
        <f>#REF!</f>
        <v>#REF!</v>
      </c>
      <c r="N46" s="61"/>
      <c r="O46" s="61"/>
      <c r="P46" s="61"/>
      <c r="Q46" s="61"/>
      <c r="R46" s="62"/>
      <c r="S46" s="63"/>
      <c r="T46" s="63"/>
      <c r="U46" s="63"/>
    </row>
    <row r="47" spans="2:23" ht="54.75" hidden="1" customHeight="1" x14ac:dyDescent="0.25">
      <c r="B47" s="11"/>
      <c r="C47" s="54">
        <v>21</v>
      </c>
      <c r="D47" s="55"/>
      <c r="E47" s="56"/>
      <c r="F47" s="207"/>
      <c r="G47" s="207"/>
      <c r="H47" s="57" t="e">
        <f>VLOOKUP(E47,#REF!,2)</f>
        <v>#REF!</v>
      </c>
      <c r="I47" s="208"/>
      <c r="J47" s="208"/>
      <c r="K47" s="58" t="e">
        <f>#REF!</f>
        <v>#REF!</v>
      </c>
      <c r="L47" s="58" t="e">
        <f>#REF!</f>
        <v>#REF!</v>
      </c>
      <c r="N47" s="61"/>
      <c r="O47" s="61"/>
      <c r="P47" s="61"/>
      <c r="Q47" s="61"/>
      <c r="R47" s="62"/>
      <c r="S47" s="63"/>
      <c r="T47" s="63"/>
      <c r="U47" s="63"/>
    </row>
    <row r="48" spans="2:23" ht="54.75" hidden="1" customHeight="1" x14ac:dyDescent="0.25">
      <c r="B48" s="11"/>
      <c r="C48" s="54">
        <v>22</v>
      </c>
      <c r="D48" s="55"/>
      <c r="E48" s="56"/>
      <c r="F48" s="207"/>
      <c r="G48" s="207"/>
      <c r="H48" s="57" t="e">
        <f>VLOOKUP(E48,#REF!,2)</f>
        <v>#REF!</v>
      </c>
      <c r="I48" s="208"/>
      <c r="J48" s="208"/>
      <c r="K48" s="58" t="e">
        <f>#REF!</f>
        <v>#REF!</v>
      </c>
      <c r="L48" s="58" t="e">
        <f>#REF!</f>
        <v>#REF!</v>
      </c>
      <c r="N48" s="61"/>
      <c r="O48" s="61"/>
      <c r="P48" s="61"/>
      <c r="Q48" s="61"/>
      <c r="R48" s="62"/>
      <c r="S48" s="63"/>
      <c r="T48" s="63"/>
      <c r="U48" s="63"/>
    </row>
    <row r="49" spans="1:23" ht="54.75" hidden="1" customHeight="1" x14ac:dyDescent="0.25">
      <c r="B49" s="11"/>
      <c r="C49" s="54">
        <v>23</v>
      </c>
      <c r="D49" s="55"/>
      <c r="E49" s="56"/>
      <c r="F49" s="207"/>
      <c r="G49" s="207"/>
      <c r="H49" s="57" t="e">
        <f>VLOOKUP(E49,#REF!,2)</f>
        <v>#REF!</v>
      </c>
      <c r="I49" s="208"/>
      <c r="J49" s="208"/>
      <c r="K49" s="58" t="e">
        <f>#REF!</f>
        <v>#REF!</v>
      </c>
      <c r="L49" s="58" t="e">
        <f>#REF!</f>
        <v>#REF!</v>
      </c>
      <c r="N49" s="61"/>
      <c r="O49" s="61"/>
      <c r="P49" s="61"/>
      <c r="Q49" s="61"/>
      <c r="R49" s="62"/>
    </row>
    <row r="50" spans="1:23" ht="54.75" hidden="1" customHeight="1" x14ac:dyDescent="0.25">
      <c r="B50" s="11"/>
      <c r="C50" s="54">
        <v>24</v>
      </c>
      <c r="D50" s="55"/>
      <c r="E50" s="56"/>
      <c r="F50" s="207"/>
      <c r="G50" s="207"/>
      <c r="H50" s="57" t="e">
        <f>VLOOKUP(E50,#REF!,2)</f>
        <v>#REF!</v>
      </c>
      <c r="I50" s="208"/>
      <c r="J50" s="208"/>
      <c r="K50" s="58" t="e">
        <f>#REF!</f>
        <v>#REF!</v>
      </c>
      <c r="L50" s="58" t="e">
        <f>#REF!</f>
        <v>#REF!</v>
      </c>
      <c r="N50" s="61"/>
      <c r="O50" s="61"/>
      <c r="P50" s="61"/>
      <c r="Q50" s="61"/>
      <c r="R50" s="62"/>
    </row>
    <row r="51" spans="1:23" ht="54.75" hidden="1" customHeight="1" x14ac:dyDescent="0.25">
      <c r="B51" s="11"/>
      <c r="C51" s="54">
        <v>25</v>
      </c>
      <c r="D51" s="55"/>
      <c r="E51" s="56"/>
      <c r="F51" s="207"/>
      <c r="G51" s="207"/>
      <c r="H51" s="57" t="e">
        <f>VLOOKUP(E51,#REF!,2)</f>
        <v>#REF!</v>
      </c>
      <c r="I51" s="208"/>
      <c r="J51" s="208"/>
      <c r="K51" s="58" t="e">
        <f>#REF!</f>
        <v>#REF!</v>
      </c>
      <c r="L51" s="58" t="e">
        <f>#REF!</f>
        <v>#REF!</v>
      </c>
      <c r="N51" s="61"/>
      <c r="O51" s="61"/>
      <c r="P51" s="61"/>
      <c r="Q51" s="61"/>
      <c r="R51" s="62"/>
    </row>
    <row r="52" spans="1:23" x14ac:dyDescent="0.25">
      <c r="A52" s="64"/>
      <c r="B52" s="211" t="s">
        <v>90</v>
      </c>
      <c r="C52" s="211"/>
      <c r="D52" s="211"/>
      <c r="E52" s="211"/>
      <c r="F52" s="211"/>
      <c r="G52" s="211"/>
      <c r="H52" s="211"/>
      <c r="I52" s="211"/>
      <c r="J52" s="211"/>
      <c r="K52" s="211"/>
      <c r="L52" s="212"/>
    </row>
    <row r="53" spans="1:23" ht="273.75" customHeight="1" x14ac:dyDescent="0.25">
      <c r="B53" s="1"/>
      <c r="C53" s="1"/>
      <c r="D53" s="1"/>
      <c r="E53" s="1"/>
      <c r="F53" s="1"/>
      <c r="G53" s="1"/>
      <c r="H53" s="1"/>
      <c r="I53" s="1"/>
      <c r="J53" s="1"/>
      <c r="K53" s="1"/>
      <c r="L53" s="18"/>
    </row>
    <row r="54" spans="1:23" ht="45" x14ac:dyDescent="0.25">
      <c r="A54" s="65" t="s">
        <v>91</v>
      </c>
      <c r="B54" s="66" t="s">
        <v>92</v>
      </c>
      <c r="C54" s="66" t="s">
        <v>93</v>
      </c>
      <c r="D54" s="66" t="s">
        <v>94</v>
      </c>
      <c r="E54" s="66" t="s">
        <v>95</v>
      </c>
      <c r="F54" s="66" t="s">
        <v>96</v>
      </c>
      <c r="G54" s="66" t="s">
        <v>97</v>
      </c>
      <c r="H54" s="213" t="s">
        <v>98</v>
      </c>
      <c r="I54" s="213"/>
      <c r="J54" s="213" t="s">
        <v>99</v>
      </c>
      <c r="K54" s="213"/>
      <c r="L54" s="213"/>
    </row>
    <row r="55" spans="1:23" ht="112.5" customHeight="1" x14ac:dyDescent="0.25">
      <c r="A55" s="78">
        <v>1</v>
      </c>
      <c r="B55" s="80">
        <v>39813</v>
      </c>
      <c r="C55" s="88"/>
      <c r="D55" s="89"/>
      <c r="E55" s="82">
        <v>19755698842</v>
      </c>
      <c r="F55" s="82">
        <v>59529467848</v>
      </c>
      <c r="G55" s="90">
        <v>0.33189999999999997</v>
      </c>
      <c r="H55" s="245"/>
      <c r="I55" s="246"/>
      <c r="J55" s="245"/>
      <c r="K55" s="247"/>
      <c r="L55" s="246"/>
    </row>
    <row r="56" spans="1:23" ht="115.5" customHeight="1" x14ac:dyDescent="0.25">
      <c r="A56" s="67">
        <v>2</v>
      </c>
      <c r="B56" s="68">
        <v>40178</v>
      </c>
      <c r="C56" s="84">
        <v>0.35</v>
      </c>
      <c r="D56" s="89"/>
      <c r="E56" s="85">
        <v>24613253513.169998</v>
      </c>
      <c r="F56" s="85">
        <v>67563015786.980003</v>
      </c>
      <c r="G56" s="79">
        <v>0.36430000000000001</v>
      </c>
      <c r="H56" s="214" t="s">
        <v>133</v>
      </c>
      <c r="I56" s="214"/>
      <c r="J56" s="214" t="s">
        <v>134</v>
      </c>
      <c r="K56" s="214"/>
      <c r="L56" s="214"/>
    </row>
    <row r="57" spans="1:23" ht="115.5" customHeight="1" x14ac:dyDescent="0.25">
      <c r="A57" s="78">
        <v>3</v>
      </c>
      <c r="B57" s="68">
        <v>40543</v>
      </c>
      <c r="C57" s="84">
        <v>0.35</v>
      </c>
      <c r="D57" s="89"/>
      <c r="E57" s="85">
        <v>25003015031.689999</v>
      </c>
      <c r="F57" s="85">
        <v>65330246945.139999</v>
      </c>
      <c r="G57" s="79">
        <v>0.34706130640957489</v>
      </c>
      <c r="H57" s="214" t="s">
        <v>135</v>
      </c>
      <c r="I57" s="214"/>
      <c r="J57" s="214" t="s">
        <v>136</v>
      </c>
      <c r="K57" s="214"/>
      <c r="L57" s="214"/>
    </row>
    <row r="58" spans="1:23" ht="99.75" customHeight="1" x14ac:dyDescent="0.25">
      <c r="A58" s="67">
        <v>4</v>
      </c>
      <c r="B58" s="68">
        <v>40908</v>
      </c>
      <c r="C58" s="69">
        <f>AVERAGE(G55:G57)</f>
        <v>0.34775376880319159</v>
      </c>
      <c r="D58" s="89"/>
      <c r="E58" s="85">
        <v>25316751167.029999</v>
      </c>
      <c r="F58" s="85">
        <v>75143226393.369995</v>
      </c>
      <c r="G58" s="86">
        <f t="shared" ref="G58:G63" si="0">IF(AND(ISNUMBER(E58),ISNUMBER(F58)),E58/F58,"")</f>
        <v>0.33691328389998082</v>
      </c>
      <c r="H58" s="214" t="s">
        <v>137</v>
      </c>
      <c r="I58" s="214"/>
      <c r="J58" s="214" t="s">
        <v>138</v>
      </c>
      <c r="K58" s="214"/>
      <c r="L58" s="214"/>
    </row>
    <row r="59" spans="1:23" ht="380.25" customHeight="1" x14ac:dyDescent="0.25">
      <c r="A59" s="78">
        <v>5</v>
      </c>
      <c r="B59" s="68">
        <v>41274</v>
      </c>
      <c r="C59" s="79">
        <f>AVERAGE(G55:G58)</f>
        <v>0.34504364757738892</v>
      </c>
      <c r="D59" s="89"/>
      <c r="E59" s="85">
        <v>27051918437.150002</v>
      </c>
      <c r="F59" s="85">
        <v>83620903794.820007</v>
      </c>
      <c r="G59" s="86">
        <f t="shared" si="0"/>
        <v>0.32350664976699001</v>
      </c>
      <c r="H59" s="163" t="s">
        <v>139</v>
      </c>
      <c r="I59" s="165"/>
      <c r="J59" s="214" t="s">
        <v>140</v>
      </c>
      <c r="K59" s="214"/>
      <c r="L59" s="214"/>
    </row>
    <row r="60" spans="1:23" ht="160.5" customHeight="1" x14ac:dyDescent="0.25">
      <c r="A60" s="67">
        <v>6</v>
      </c>
      <c r="B60" s="68">
        <v>41639</v>
      </c>
      <c r="C60" s="79">
        <f>AVERAGE(G55:G59)</f>
        <v>0.34073624801530916</v>
      </c>
      <c r="D60" s="89"/>
      <c r="E60" s="85">
        <v>31614049991.389999</v>
      </c>
      <c r="F60" s="85">
        <v>102083421401.77</v>
      </c>
      <c r="G60" s="86">
        <f t="shared" si="0"/>
        <v>0.30968838580523761</v>
      </c>
      <c r="H60" s="182" t="s">
        <v>141</v>
      </c>
      <c r="I60" s="182"/>
      <c r="J60" s="214" t="s">
        <v>142</v>
      </c>
      <c r="K60" s="214"/>
      <c r="L60" s="214"/>
    </row>
    <row r="61" spans="1:23" ht="144" customHeight="1" x14ac:dyDescent="0.25">
      <c r="A61" s="78">
        <v>7</v>
      </c>
      <c r="B61" s="68">
        <v>42004</v>
      </c>
      <c r="C61" s="79">
        <f>AVERAGE(C60+G60)/2</f>
        <v>0.32521231691027341</v>
      </c>
      <c r="D61" s="91"/>
      <c r="E61" s="85">
        <v>45611429034.419998</v>
      </c>
      <c r="F61" s="85">
        <v>125340713835.07001</v>
      </c>
      <c r="G61" s="86">
        <f t="shared" si="0"/>
        <v>0.36389954739238162</v>
      </c>
      <c r="H61" s="160" t="s">
        <v>143</v>
      </c>
      <c r="I61" s="160"/>
      <c r="J61" s="214" t="s">
        <v>142</v>
      </c>
      <c r="K61" s="214"/>
      <c r="L61" s="214"/>
    </row>
    <row r="62" spans="1:23" ht="219.75" customHeight="1" x14ac:dyDescent="0.25">
      <c r="A62" s="67">
        <v>8</v>
      </c>
      <c r="B62" s="68">
        <v>42369</v>
      </c>
      <c r="C62" s="79">
        <v>0.33</v>
      </c>
      <c r="D62" s="91"/>
      <c r="E62" s="85">
        <v>38617376701.010002</v>
      </c>
      <c r="F62" s="85">
        <v>135678596724.45</v>
      </c>
      <c r="G62" s="86">
        <f t="shared" si="0"/>
        <v>0.28462393946657727</v>
      </c>
      <c r="H62" s="160" t="s">
        <v>272</v>
      </c>
      <c r="I62" s="160"/>
      <c r="J62" s="214"/>
      <c r="K62" s="214"/>
      <c r="L62" s="214"/>
    </row>
    <row r="63" spans="1:23" ht="176.25" customHeight="1" x14ac:dyDescent="0.25">
      <c r="A63" s="78">
        <v>9</v>
      </c>
      <c r="B63" s="68">
        <v>42735</v>
      </c>
      <c r="C63" s="79">
        <f>(G62+G61+G60)/3</f>
        <v>0.31940395755473217</v>
      </c>
      <c r="D63" s="91" t="s">
        <v>282</v>
      </c>
      <c r="E63" s="85">
        <v>39367010342.809998</v>
      </c>
      <c r="F63" s="85">
        <v>139249492956.63</v>
      </c>
      <c r="G63" s="73">
        <f t="shared" si="0"/>
        <v>0.28270846454766668</v>
      </c>
      <c r="H63" s="160" t="s">
        <v>283</v>
      </c>
      <c r="I63" s="160"/>
      <c r="J63" s="214"/>
      <c r="K63" s="214"/>
      <c r="L63" s="214"/>
    </row>
    <row r="64" spans="1:23" ht="15" customHeight="1" x14ac:dyDescent="0.25">
      <c r="B64" s="1"/>
      <c r="C64" s="1"/>
      <c r="D64" s="1"/>
      <c r="E64" s="1"/>
      <c r="F64" s="1"/>
      <c r="G64" s="1"/>
      <c r="H64" s="1"/>
      <c r="I64" s="1"/>
      <c r="J64" s="1"/>
      <c r="K64" s="1"/>
      <c r="L64" s="1"/>
      <c r="N64" s="1"/>
      <c r="O64" s="1"/>
      <c r="P64" s="1"/>
      <c r="Q64" s="1"/>
      <c r="S64" s="1"/>
      <c r="T64" s="1"/>
      <c r="U64" s="1"/>
      <c r="V64" s="1"/>
      <c r="W64" s="1"/>
    </row>
    <row r="65" spans="2:23" ht="15" customHeight="1" x14ac:dyDescent="0.25">
      <c r="B65" s="225" t="s">
        <v>110</v>
      </c>
      <c r="C65" s="226"/>
      <c r="D65" s="226"/>
      <c r="E65" s="226"/>
      <c r="F65" s="226"/>
      <c r="G65" s="226"/>
      <c r="H65" s="226"/>
      <c r="I65" s="226"/>
      <c r="J65" s="226"/>
      <c r="K65" s="226"/>
      <c r="L65" s="227"/>
      <c r="N65" s="1"/>
      <c r="O65" s="1"/>
      <c r="P65" s="1"/>
      <c r="Q65" s="1"/>
      <c r="S65" s="1"/>
      <c r="T65" s="1"/>
      <c r="U65" s="1"/>
      <c r="V65" s="1"/>
      <c r="W65" s="1"/>
    </row>
    <row r="66" spans="2:23" ht="15" customHeight="1" x14ac:dyDescent="0.25">
      <c r="B66" s="228"/>
      <c r="C66" s="229"/>
      <c r="D66" s="229"/>
      <c r="E66" s="229"/>
      <c r="F66" s="229"/>
      <c r="G66" s="229"/>
      <c r="H66" s="229"/>
      <c r="I66" s="229"/>
      <c r="J66" s="229"/>
      <c r="K66" s="229"/>
      <c r="L66" s="230"/>
      <c r="N66" s="1"/>
      <c r="O66" s="1"/>
      <c r="P66" s="1"/>
      <c r="Q66" s="1"/>
      <c r="S66" s="1"/>
      <c r="T66" s="1"/>
      <c r="U66" s="1"/>
      <c r="V66" s="1"/>
      <c r="W66" s="1"/>
    </row>
    <row r="67" spans="2:23" ht="15" customHeight="1" x14ac:dyDescent="0.25">
      <c r="B67" s="231"/>
      <c r="C67" s="232"/>
      <c r="D67" s="232"/>
      <c r="E67" s="232"/>
      <c r="F67" s="232"/>
      <c r="G67" s="232"/>
      <c r="H67" s="232"/>
      <c r="I67" s="232"/>
      <c r="J67" s="232"/>
      <c r="K67" s="232"/>
      <c r="L67" s="233"/>
      <c r="N67" s="1"/>
      <c r="O67" s="1"/>
      <c r="P67" s="1"/>
      <c r="Q67" s="1"/>
      <c r="S67" s="1"/>
      <c r="T67" s="1"/>
      <c r="U67" s="1"/>
      <c r="V67" s="1"/>
      <c r="W67" s="1"/>
    </row>
    <row r="68" spans="2:23" ht="15" customHeight="1" x14ac:dyDescent="0.25">
      <c r="B68" s="1"/>
      <c r="C68" s="1"/>
      <c r="D68" s="1"/>
      <c r="E68" s="1"/>
      <c r="F68" s="1"/>
      <c r="G68" s="1"/>
      <c r="H68" s="1"/>
      <c r="I68" s="1"/>
      <c r="J68" s="1"/>
      <c r="K68" s="1"/>
      <c r="L68" s="1"/>
      <c r="N68" s="1"/>
      <c r="O68" s="1"/>
      <c r="P68" s="1"/>
      <c r="Q68" s="1"/>
      <c r="S68" s="1"/>
      <c r="T68" s="1"/>
      <c r="U68" s="1"/>
      <c r="V68" s="1"/>
      <c r="W68" s="1"/>
    </row>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customHeight="1" x14ac:dyDescent="0.25"/>
  </sheetData>
  <mergeCells count="108">
    <mergeCell ref="H63:I63"/>
    <mergeCell ref="J63:L63"/>
    <mergeCell ref="B65:L67"/>
    <mergeCell ref="H60:I60"/>
    <mergeCell ref="J60:L60"/>
    <mergeCell ref="H61:I61"/>
    <mergeCell ref="J61:L61"/>
    <mergeCell ref="H62:I62"/>
    <mergeCell ref="J62:L62"/>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B15:L15"/>
    <mergeCell ref="B16:L16"/>
    <mergeCell ref="C17:D17"/>
    <mergeCell ref="E17:L17"/>
    <mergeCell ref="C18:D18"/>
    <mergeCell ref="E18:L18"/>
    <mergeCell ref="C14:D14"/>
    <mergeCell ref="E14:L14"/>
    <mergeCell ref="C7:D7"/>
    <mergeCell ref="E7:F7"/>
    <mergeCell ref="J7:K7"/>
    <mergeCell ref="B9:L9"/>
    <mergeCell ref="B10:B14"/>
    <mergeCell ref="C10:D10"/>
    <mergeCell ref="E10:I10"/>
    <mergeCell ref="K10:L10"/>
    <mergeCell ref="C11:D11"/>
    <mergeCell ref="E11:J11"/>
    <mergeCell ref="D2:D5"/>
    <mergeCell ref="E2:K3"/>
    <mergeCell ref="E4:F4"/>
    <mergeCell ref="G4:H4"/>
    <mergeCell ref="I4:K4"/>
    <mergeCell ref="E5:K5"/>
    <mergeCell ref="C12:E12"/>
    <mergeCell ref="F12:L12"/>
    <mergeCell ref="C13:D13"/>
    <mergeCell ref="E13:H13"/>
    <mergeCell ref="J13:L13"/>
  </mergeCells>
  <conditionalFormatting sqref="H37:H51">
    <cfRule type="containsText" dxfId="23" priority="1" operator="containsText" text="ü">
      <formula>NOT(ISERROR(SEARCH("ü",H37)))</formula>
    </cfRule>
    <cfRule type="containsText" dxfId="22" priority="2" operator="containsText" text="%">
      <formula>NOT(ISERROR(SEARCH("%",H37)))</formula>
    </cfRule>
    <cfRule type="containsText" dxfId="21"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$N$2:$N$16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formula1>$O$2:$O$4</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0 JF65570 TB65570 ACX65570 AMT65570 AWP65570 BGL65570 BQH65570 CAD65570 CJZ65570 CTV65570 DDR65570 DNN65570 DXJ65570 EHF65570 ERB65570 FAX65570 FKT65570 FUP65570 GEL65570 GOH65570 GYD65570 HHZ65570 HRV65570 IBR65570 ILN65570 IVJ65570 JFF65570 JPB65570 JYX65570 KIT65570 KSP65570 LCL65570 LMH65570 LWD65570 MFZ65570 MPV65570 MZR65570 NJN65570 NTJ65570 ODF65570 ONB65570 OWX65570 PGT65570 PQP65570 QAL65570 QKH65570 QUD65570 RDZ65570 RNV65570 RXR65570 SHN65570 SRJ65570 TBF65570 TLB65570 TUX65570 UET65570 UOP65570 UYL65570 VIH65570 VSD65570 WBZ65570 WLV65570 WVR65570 J131106 JF131106 TB131106 ACX131106 AMT131106 AWP131106 BGL131106 BQH131106 CAD131106 CJZ131106 CTV131106 DDR131106 DNN131106 DXJ131106 EHF131106 ERB131106 FAX131106 FKT131106 FUP131106 GEL131106 GOH131106 GYD131106 HHZ131106 HRV131106 IBR131106 ILN131106 IVJ131106 JFF131106 JPB131106 JYX131106 KIT131106 KSP131106 LCL131106 LMH131106 LWD131106 MFZ131106 MPV131106 MZR131106 NJN131106 NTJ131106 ODF131106 ONB131106 OWX131106 PGT131106 PQP131106 QAL131106 QKH131106 QUD131106 RDZ131106 RNV131106 RXR131106 SHN131106 SRJ131106 TBF131106 TLB131106 TUX131106 UET131106 UOP131106 UYL131106 VIH131106 VSD131106 WBZ131106 WLV131106 WVR131106 J196642 JF196642 TB196642 ACX196642 AMT196642 AWP196642 BGL196642 BQH196642 CAD196642 CJZ196642 CTV196642 DDR196642 DNN196642 DXJ196642 EHF196642 ERB196642 FAX196642 FKT196642 FUP196642 GEL196642 GOH196642 GYD196642 HHZ196642 HRV196642 IBR196642 ILN196642 IVJ196642 JFF196642 JPB196642 JYX196642 KIT196642 KSP196642 LCL196642 LMH196642 LWD196642 MFZ196642 MPV196642 MZR196642 NJN196642 NTJ196642 ODF196642 ONB196642 OWX196642 PGT196642 PQP196642 QAL196642 QKH196642 QUD196642 RDZ196642 RNV196642 RXR196642 SHN196642 SRJ196642 TBF196642 TLB196642 TUX196642 UET196642 UOP196642 UYL196642 VIH196642 VSD196642 WBZ196642 WLV196642 WVR196642 J262178 JF262178 TB262178 ACX262178 AMT262178 AWP262178 BGL262178 BQH262178 CAD262178 CJZ262178 CTV262178 DDR262178 DNN262178 DXJ262178 EHF262178 ERB262178 FAX262178 FKT262178 FUP262178 GEL262178 GOH262178 GYD262178 HHZ262178 HRV262178 IBR262178 ILN262178 IVJ262178 JFF262178 JPB262178 JYX262178 KIT262178 KSP262178 LCL262178 LMH262178 LWD262178 MFZ262178 MPV262178 MZR262178 NJN262178 NTJ262178 ODF262178 ONB262178 OWX262178 PGT262178 PQP262178 QAL262178 QKH262178 QUD262178 RDZ262178 RNV262178 RXR262178 SHN262178 SRJ262178 TBF262178 TLB262178 TUX262178 UET262178 UOP262178 UYL262178 VIH262178 VSD262178 WBZ262178 WLV262178 WVR262178 J327714 JF327714 TB327714 ACX327714 AMT327714 AWP327714 BGL327714 BQH327714 CAD327714 CJZ327714 CTV327714 DDR327714 DNN327714 DXJ327714 EHF327714 ERB327714 FAX327714 FKT327714 FUP327714 GEL327714 GOH327714 GYD327714 HHZ327714 HRV327714 IBR327714 ILN327714 IVJ327714 JFF327714 JPB327714 JYX327714 KIT327714 KSP327714 LCL327714 LMH327714 LWD327714 MFZ327714 MPV327714 MZR327714 NJN327714 NTJ327714 ODF327714 ONB327714 OWX327714 PGT327714 PQP327714 QAL327714 QKH327714 QUD327714 RDZ327714 RNV327714 RXR327714 SHN327714 SRJ327714 TBF327714 TLB327714 TUX327714 UET327714 UOP327714 UYL327714 VIH327714 VSD327714 WBZ327714 WLV327714 WVR327714 J393250 JF393250 TB393250 ACX393250 AMT393250 AWP393250 BGL393250 BQH393250 CAD393250 CJZ393250 CTV393250 DDR393250 DNN393250 DXJ393250 EHF393250 ERB393250 FAX393250 FKT393250 FUP393250 GEL393250 GOH393250 GYD393250 HHZ393250 HRV393250 IBR393250 ILN393250 IVJ393250 JFF393250 JPB393250 JYX393250 KIT393250 KSP393250 LCL393250 LMH393250 LWD393250 MFZ393250 MPV393250 MZR393250 NJN393250 NTJ393250 ODF393250 ONB393250 OWX393250 PGT393250 PQP393250 QAL393250 QKH393250 QUD393250 RDZ393250 RNV393250 RXR393250 SHN393250 SRJ393250 TBF393250 TLB393250 TUX393250 UET393250 UOP393250 UYL393250 VIH393250 VSD393250 WBZ393250 WLV393250 WVR393250 J458786 JF458786 TB458786 ACX458786 AMT458786 AWP458786 BGL458786 BQH458786 CAD458786 CJZ458786 CTV458786 DDR458786 DNN458786 DXJ458786 EHF458786 ERB458786 FAX458786 FKT458786 FUP458786 GEL458786 GOH458786 GYD458786 HHZ458786 HRV458786 IBR458786 ILN458786 IVJ458786 JFF458786 JPB458786 JYX458786 KIT458786 KSP458786 LCL458786 LMH458786 LWD458786 MFZ458786 MPV458786 MZR458786 NJN458786 NTJ458786 ODF458786 ONB458786 OWX458786 PGT458786 PQP458786 QAL458786 QKH458786 QUD458786 RDZ458786 RNV458786 RXR458786 SHN458786 SRJ458786 TBF458786 TLB458786 TUX458786 UET458786 UOP458786 UYL458786 VIH458786 VSD458786 WBZ458786 WLV458786 WVR458786 J524322 JF524322 TB524322 ACX524322 AMT524322 AWP524322 BGL524322 BQH524322 CAD524322 CJZ524322 CTV524322 DDR524322 DNN524322 DXJ524322 EHF524322 ERB524322 FAX524322 FKT524322 FUP524322 GEL524322 GOH524322 GYD524322 HHZ524322 HRV524322 IBR524322 ILN524322 IVJ524322 JFF524322 JPB524322 JYX524322 KIT524322 KSP524322 LCL524322 LMH524322 LWD524322 MFZ524322 MPV524322 MZR524322 NJN524322 NTJ524322 ODF524322 ONB524322 OWX524322 PGT524322 PQP524322 QAL524322 QKH524322 QUD524322 RDZ524322 RNV524322 RXR524322 SHN524322 SRJ524322 TBF524322 TLB524322 TUX524322 UET524322 UOP524322 UYL524322 VIH524322 VSD524322 WBZ524322 WLV524322 WVR524322 J589858 JF589858 TB589858 ACX589858 AMT589858 AWP589858 BGL589858 BQH589858 CAD589858 CJZ589858 CTV589858 DDR589858 DNN589858 DXJ589858 EHF589858 ERB589858 FAX589858 FKT589858 FUP589858 GEL589858 GOH589858 GYD589858 HHZ589858 HRV589858 IBR589858 ILN589858 IVJ589858 JFF589858 JPB589858 JYX589858 KIT589858 KSP589858 LCL589858 LMH589858 LWD589858 MFZ589858 MPV589858 MZR589858 NJN589858 NTJ589858 ODF589858 ONB589858 OWX589858 PGT589858 PQP589858 QAL589858 QKH589858 QUD589858 RDZ589858 RNV589858 RXR589858 SHN589858 SRJ589858 TBF589858 TLB589858 TUX589858 UET589858 UOP589858 UYL589858 VIH589858 VSD589858 WBZ589858 WLV589858 WVR589858 J655394 JF655394 TB655394 ACX655394 AMT655394 AWP655394 BGL655394 BQH655394 CAD655394 CJZ655394 CTV655394 DDR655394 DNN655394 DXJ655394 EHF655394 ERB655394 FAX655394 FKT655394 FUP655394 GEL655394 GOH655394 GYD655394 HHZ655394 HRV655394 IBR655394 ILN655394 IVJ655394 JFF655394 JPB655394 JYX655394 KIT655394 KSP655394 LCL655394 LMH655394 LWD655394 MFZ655394 MPV655394 MZR655394 NJN655394 NTJ655394 ODF655394 ONB655394 OWX655394 PGT655394 PQP655394 QAL655394 QKH655394 QUD655394 RDZ655394 RNV655394 RXR655394 SHN655394 SRJ655394 TBF655394 TLB655394 TUX655394 UET655394 UOP655394 UYL655394 VIH655394 VSD655394 WBZ655394 WLV655394 WVR655394 J720930 JF720930 TB720930 ACX720930 AMT720930 AWP720930 BGL720930 BQH720930 CAD720930 CJZ720930 CTV720930 DDR720930 DNN720930 DXJ720930 EHF720930 ERB720930 FAX720930 FKT720930 FUP720930 GEL720930 GOH720930 GYD720930 HHZ720930 HRV720930 IBR720930 ILN720930 IVJ720930 JFF720930 JPB720930 JYX720930 KIT720930 KSP720930 LCL720930 LMH720930 LWD720930 MFZ720930 MPV720930 MZR720930 NJN720930 NTJ720930 ODF720930 ONB720930 OWX720930 PGT720930 PQP720930 QAL720930 QKH720930 QUD720930 RDZ720930 RNV720930 RXR720930 SHN720930 SRJ720930 TBF720930 TLB720930 TUX720930 UET720930 UOP720930 UYL720930 VIH720930 VSD720930 WBZ720930 WLV720930 WVR720930 J786466 JF786466 TB786466 ACX786466 AMT786466 AWP786466 BGL786466 BQH786466 CAD786466 CJZ786466 CTV786466 DDR786466 DNN786466 DXJ786466 EHF786466 ERB786466 FAX786466 FKT786466 FUP786466 GEL786466 GOH786466 GYD786466 HHZ786466 HRV786466 IBR786466 ILN786466 IVJ786466 JFF786466 JPB786466 JYX786466 KIT786466 KSP786466 LCL786466 LMH786466 LWD786466 MFZ786466 MPV786466 MZR786466 NJN786466 NTJ786466 ODF786466 ONB786466 OWX786466 PGT786466 PQP786466 QAL786466 QKH786466 QUD786466 RDZ786466 RNV786466 RXR786466 SHN786466 SRJ786466 TBF786466 TLB786466 TUX786466 UET786466 UOP786466 UYL786466 VIH786466 VSD786466 WBZ786466 WLV786466 WVR786466 J852002 JF852002 TB852002 ACX852002 AMT852002 AWP852002 BGL852002 BQH852002 CAD852002 CJZ852002 CTV852002 DDR852002 DNN852002 DXJ852002 EHF852002 ERB852002 FAX852002 FKT852002 FUP852002 GEL852002 GOH852002 GYD852002 HHZ852002 HRV852002 IBR852002 ILN852002 IVJ852002 JFF852002 JPB852002 JYX852002 KIT852002 KSP852002 LCL852002 LMH852002 LWD852002 MFZ852002 MPV852002 MZR852002 NJN852002 NTJ852002 ODF852002 ONB852002 OWX852002 PGT852002 PQP852002 QAL852002 QKH852002 QUD852002 RDZ852002 RNV852002 RXR852002 SHN852002 SRJ852002 TBF852002 TLB852002 TUX852002 UET852002 UOP852002 UYL852002 VIH852002 VSD852002 WBZ852002 WLV852002 WVR852002 J917538 JF917538 TB917538 ACX917538 AMT917538 AWP917538 BGL917538 BQH917538 CAD917538 CJZ917538 CTV917538 DDR917538 DNN917538 DXJ917538 EHF917538 ERB917538 FAX917538 FKT917538 FUP917538 GEL917538 GOH917538 GYD917538 HHZ917538 HRV917538 IBR917538 ILN917538 IVJ917538 JFF917538 JPB917538 JYX917538 KIT917538 KSP917538 LCL917538 LMH917538 LWD917538 MFZ917538 MPV917538 MZR917538 NJN917538 NTJ917538 ODF917538 ONB917538 OWX917538 PGT917538 PQP917538 QAL917538 QKH917538 QUD917538 RDZ917538 RNV917538 RXR917538 SHN917538 SRJ917538 TBF917538 TLB917538 TUX917538 UET917538 UOP917538 UYL917538 VIH917538 VSD917538 WBZ917538 WLV917538 WVR917538 J983074 JF983074 TB983074 ACX983074 AMT983074 AWP983074 BGL983074 BQH983074 CAD983074 CJZ983074 CTV983074 DDR983074 DNN983074 DXJ983074 EHF983074 ERB983074 FAX983074 FKT983074 FUP983074 GEL983074 GOH983074 GYD983074 HHZ983074 HRV983074 IBR983074 ILN983074 IVJ983074 JFF983074 JPB983074 JYX983074 KIT983074 KSP983074 LCL983074 LMH983074 LWD983074 MFZ983074 MPV983074 MZR983074 NJN983074 NTJ983074 ODF983074 ONB983074 OWX983074 PGT983074 PQP983074 QAL983074 QKH983074 QUD983074 RDZ983074 RNV983074 RXR983074 SHN983074 SRJ983074 TBF983074 TLB983074 TUX983074 UET983074 UOP983074 UYL983074 VIH983074 VSD983074 WBZ983074 WLV983074 WVR983074">
      <formula1>$N$32:$N$36</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5:L65565 JA65565:JH65565 SW65565:TD65565 ACS65565:ACZ65565 AMO65565:AMV65565 AWK65565:AWR65565 BGG65565:BGN65565 BQC65565:BQJ65565 BZY65565:CAF65565 CJU65565:CKB65565 CTQ65565:CTX65565 DDM65565:DDT65565 DNI65565:DNP65565 DXE65565:DXL65565 EHA65565:EHH65565 EQW65565:ERD65565 FAS65565:FAZ65565 FKO65565:FKV65565 FUK65565:FUR65565 GEG65565:GEN65565 GOC65565:GOJ65565 GXY65565:GYF65565 HHU65565:HIB65565 HRQ65565:HRX65565 IBM65565:IBT65565 ILI65565:ILP65565 IVE65565:IVL65565 JFA65565:JFH65565 JOW65565:JPD65565 JYS65565:JYZ65565 KIO65565:KIV65565 KSK65565:KSR65565 LCG65565:LCN65565 LMC65565:LMJ65565 LVY65565:LWF65565 MFU65565:MGB65565 MPQ65565:MPX65565 MZM65565:MZT65565 NJI65565:NJP65565 NTE65565:NTL65565 ODA65565:ODH65565 OMW65565:OND65565 OWS65565:OWZ65565 PGO65565:PGV65565 PQK65565:PQR65565 QAG65565:QAN65565 QKC65565:QKJ65565 QTY65565:QUF65565 RDU65565:REB65565 RNQ65565:RNX65565 RXM65565:RXT65565 SHI65565:SHP65565 SRE65565:SRL65565 TBA65565:TBH65565 TKW65565:TLD65565 TUS65565:TUZ65565 UEO65565:UEV65565 UOK65565:UOR65565 UYG65565:UYN65565 VIC65565:VIJ65565 VRY65565:VSF65565 WBU65565:WCB65565 WLQ65565:WLX65565 WVM65565:WVT65565 E131101:L131101 JA131101:JH131101 SW131101:TD131101 ACS131101:ACZ131101 AMO131101:AMV131101 AWK131101:AWR131101 BGG131101:BGN131101 BQC131101:BQJ131101 BZY131101:CAF131101 CJU131101:CKB131101 CTQ131101:CTX131101 DDM131101:DDT131101 DNI131101:DNP131101 DXE131101:DXL131101 EHA131101:EHH131101 EQW131101:ERD131101 FAS131101:FAZ131101 FKO131101:FKV131101 FUK131101:FUR131101 GEG131101:GEN131101 GOC131101:GOJ131101 GXY131101:GYF131101 HHU131101:HIB131101 HRQ131101:HRX131101 IBM131101:IBT131101 ILI131101:ILP131101 IVE131101:IVL131101 JFA131101:JFH131101 JOW131101:JPD131101 JYS131101:JYZ131101 KIO131101:KIV131101 KSK131101:KSR131101 LCG131101:LCN131101 LMC131101:LMJ131101 LVY131101:LWF131101 MFU131101:MGB131101 MPQ131101:MPX131101 MZM131101:MZT131101 NJI131101:NJP131101 NTE131101:NTL131101 ODA131101:ODH131101 OMW131101:OND131101 OWS131101:OWZ131101 PGO131101:PGV131101 PQK131101:PQR131101 QAG131101:QAN131101 QKC131101:QKJ131101 QTY131101:QUF131101 RDU131101:REB131101 RNQ131101:RNX131101 RXM131101:RXT131101 SHI131101:SHP131101 SRE131101:SRL131101 TBA131101:TBH131101 TKW131101:TLD131101 TUS131101:TUZ131101 UEO131101:UEV131101 UOK131101:UOR131101 UYG131101:UYN131101 VIC131101:VIJ131101 VRY131101:VSF131101 WBU131101:WCB131101 WLQ131101:WLX131101 WVM131101:WVT131101 E196637:L196637 JA196637:JH196637 SW196637:TD196637 ACS196637:ACZ196637 AMO196637:AMV196637 AWK196637:AWR196637 BGG196637:BGN196637 BQC196637:BQJ196637 BZY196637:CAF196637 CJU196637:CKB196637 CTQ196637:CTX196637 DDM196637:DDT196637 DNI196637:DNP196637 DXE196637:DXL196637 EHA196637:EHH196637 EQW196637:ERD196637 FAS196637:FAZ196637 FKO196637:FKV196637 FUK196637:FUR196637 GEG196637:GEN196637 GOC196637:GOJ196637 GXY196637:GYF196637 HHU196637:HIB196637 HRQ196637:HRX196637 IBM196637:IBT196637 ILI196637:ILP196637 IVE196637:IVL196637 JFA196637:JFH196637 JOW196637:JPD196637 JYS196637:JYZ196637 KIO196637:KIV196637 KSK196637:KSR196637 LCG196637:LCN196637 LMC196637:LMJ196637 LVY196637:LWF196637 MFU196637:MGB196637 MPQ196637:MPX196637 MZM196637:MZT196637 NJI196637:NJP196637 NTE196637:NTL196637 ODA196637:ODH196637 OMW196637:OND196637 OWS196637:OWZ196637 PGO196637:PGV196637 PQK196637:PQR196637 QAG196637:QAN196637 QKC196637:QKJ196637 QTY196637:QUF196637 RDU196637:REB196637 RNQ196637:RNX196637 RXM196637:RXT196637 SHI196637:SHP196637 SRE196637:SRL196637 TBA196637:TBH196637 TKW196637:TLD196637 TUS196637:TUZ196637 UEO196637:UEV196637 UOK196637:UOR196637 UYG196637:UYN196637 VIC196637:VIJ196637 VRY196637:VSF196637 WBU196637:WCB196637 WLQ196637:WLX196637 WVM196637:WVT196637 E262173:L262173 JA262173:JH262173 SW262173:TD262173 ACS262173:ACZ262173 AMO262173:AMV262173 AWK262173:AWR262173 BGG262173:BGN262173 BQC262173:BQJ262173 BZY262173:CAF262173 CJU262173:CKB262173 CTQ262173:CTX262173 DDM262173:DDT262173 DNI262173:DNP262173 DXE262173:DXL262173 EHA262173:EHH262173 EQW262173:ERD262173 FAS262173:FAZ262173 FKO262173:FKV262173 FUK262173:FUR262173 GEG262173:GEN262173 GOC262173:GOJ262173 GXY262173:GYF262173 HHU262173:HIB262173 HRQ262173:HRX262173 IBM262173:IBT262173 ILI262173:ILP262173 IVE262173:IVL262173 JFA262173:JFH262173 JOW262173:JPD262173 JYS262173:JYZ262173 KIO262173:KIV262173 KSK262173:KSR262173 LCG262173:LCN262173 LMC262173:LMJ262173 LVY262173:LWF262173 MFU262173:MGB262173 MPQ262173:MPX262173 MZM262173:MZT262173 NJI262173:NJP262173 NTE262173:NTL262173 ODA262173:ODH262173 OMW262173:OND262173 OWS262173:OWZ262173 PGO262173:PGV262173 PQK262173:PQR262173 QAG262173:QAN262173 QKC262173:QKJ262173 QTY262173:QUF262173 RDU262173:REB262173 RNQ262173:RNX262173 RXM262173:RXT262173 SHI262173:SHP262173 SRE262173:SRL262173 TBA262173:TBH262173 TKW262173:TLD262173 TUS262173:TUZ262173 UEO262173:UEV262173 UOK262173:UOR262173 UYG262173:UYN262173 VIC262173:VIJ262173 VRY262173:VSF262173 WBU262173:WCB262173 WLQ262173:WLX262173 WVM262173:WVT262173 E327709:L327709 JA327709:JH327709 SW327709:TD327709 ACS327709:ACZ327709 AMO327709:AMV327709 AWK327709:AWR327709 BGG327709:BGN327709 BQC327709:BQJ327709 BZY327709:CAF327709 CJU327709:CKB327709 CTQ327709:CTX327709 DDM327709:DDT327709 DNI327709:DNP327709 DXE327709:DXL327709 EHA327709:EHH327709 EQW327709:ERD327709 FAS327709:FAZ327709 FKO327709:FKV327709 FUK327709:FUR327709 GEG327709:GEN327709 GOC327709:GOJ327709 GXY327709:GYF327709 HHU327709:HIB327709 HRQ327709:HRX327709 IBM327709:IBT327709 ILI327709:ILP327709 IVE327709:IVL327709 JFA327709:JFH327709 JOW327709:JPD327709 JYS327709:JYZ327709 KIO327709:KIV327709 KSK327709:KSR327709 LCG327709:LCN327709 LMC327709:LMJ327709 LVY327709:LWF327709 MFU327709:MGB327709 MPQ327709:MPX327709 MZM327709:MZT327709 NJI327709:NJP327709 NTE327709:NTL327709 ODA327709:ODH327709 OMW327709:OND327709 OWS327709:OWZ327709 PGO327709:PGV327709 PQK327709:PQR327709 QAG327709:QAN327709 QKC327709:QKJ327709 QTY327709:QUF327709 RDU327709:REB327709 RNQ327709:RNX327709 RXM327709:RXT327709 SHI327709:SHP327709 SRE327709:SRL327709 TBA327709:TBH327709 TKW327709:TLD327709 TUS327709:TUZ327709 UEO327709:UEV327709 UOK327709:UOR327709 UYG327709:UYN327709 VIC327709:VIJ327709 VRY327709:VSF327709 WBU327709:WCB327709 WLQ327709:WLX327709 WVM327709:WVT327709 E393245:L393245 JA393245:JH393245 SW393245:TD393245 ACS393245:ACZ393245 AMO393245:AMV393245 AWK393245:AWR393245 BGG393245:BGN393245 BQC393245:BQJ393245 BZY393245:CAF393245 CJU393245:CKB393245 CTQ393245:CTX393245 DDM393245:DDT393245 DNI393245:DNP393245 DXE393245:DXL393245 EHA393245:EHH393245 EQW393245:ERD393245 FAS393245:FAZ393245 FKO393245:FKV393245 FUK393245:FUR393245 GEG393245:GEN393245 GOC393245:GOJ393245 GXY393245:GYF393245 HHU393245:HIB393245 HRQ393245:HRX393245 IBM393245:IBT393245 ILI393245:ILP393245 IVE393245:IVL393245 JFA393245:JFH393245 JOW393245:JPD393245 JYS393245:JYZ393245 KIO393245:KIV393245 KSK393245:KSR393245 LCG393245:LCN393245 LMC393245:LMJ393245 LVY393245:LWF393245 MFU393245:MGB393245 MPQ393245:MPX393245 MZM393245:MZT393245 NJI393245:NJP393245 NTE393245:NTL393245 ODA393245:ODH393245 OMW393245:OND393245 OWS393245:OWZ393245 PGO393245:PGV393245 PQK393245:PQR393245 QAG393245:QAN393245 QKC393245:QKJ393245 QTY393245:QUF393245 RDU393245:REB393245 RNQ393245:RNX393245 RXM393245:RXT393245 SHI393245:SHP393245 SRE393245:SRL393245 TBA393245:TBH393245 TKW393245:TLD393245 TUS393245:TUZ393245 UEO393245:UEV393245 UOK393245:UOR393245 UYG393245:UYN393245 VIC393245:VIJ393245 VRY393245:VSF393245 WBU393245:WCB393245 WLQ393245:WLX393245 WVM393245:WVT393245 E458781:L458781 JA458781:JH458781 SW458781:TD458781 ACS458781:ACZ458781 AMO458781:AMV458781 AWK458781:AWR458781 BGG458781:BGN458781 BQC458781:BQJ458781 BZY458781:CAF458781 CJU458781:CKB458781 CTQ458781:CTX458781 DDM458781:DDT458781 DNI458781:DNP458781 DXE458781:DXL458781 EHA458781:EHH458781 EQW458781:ERD458781 FAS458781:FAZ458781 FKO458781:FKV458781 FUK458781:FUR458781 GEG458781:GEN458781 GOC458781:GOJ458781 GXY458781:GYF458781 HHU458781:HIB458781 HRQ458781:HRX458781 IBM458781:IBT458781 ILI458781:ILP458781 IVE458781:IVL458781 JFA458781:JFH458781 JOW458781:JPD458781 JYS458781:JYZ458781 KIO458781:KIV458781 KSK458781:KSR458781 LCG458781:LCN458781 LMC458781:LMJ458781 LVY458781:LWF458781 MFU458781:MGB458781 MPQ458781:MPX458781 MZM458781:MZT458781 NJI458781:NJP458781 NTE458781:NTL458781 ODA458781:ODH458781 OMW458781:OND458781 OWS458781:OWZ458781 PGO458781:PGV458781 PQK458781:PQR458781 QAG458781:QAN458781 QKC458781:QKJ458781 QTY458781:QUF458781 RDU458781:REB458781 RNQ458781:RNX458781 RXM458781:RXT458781 SHI458781:SHP458781 SRE458781:SRL458781 TBA458781:TBH458781 TKW458781:TLD458781 TUS458781:TUZ458781 UEO458781:UEV458781 UOK458781:UOR458781 UYG458781:UYN458781 VIC458781:VIJ458781 VRY458781:VSF458781 WBU458781:WCB458781 WLQ458781:WLX458781 WVM458781:WVT458781 E524317:L524317 JA524317:JH524317 SW524317:TD524317 ACS524317:ACZ524317 AMO524317:AMV524317 AWK524317:AWR524317 BGG524317:BGN524317 BQC524317:BQJ524317 BZY524317:CAF524317 CJU524317:CKB524317 CTQ524317:CTX524317 DDM524317:DDT524317 DNI524317:DNP524317 DXE524317:DXL524317 EHA524317:EHH524317 EQW524317:ERD524317 FAS524317:FAZ524317 FKO524317:FKV524317 FUK524317:FUR524317 GEG524317:GEN524317 GOC524317:GOJ524317 GXY524317:GYF524317 HHU524317:HIB524317 HRQ524317:HRX524317 IBM524317:IBT524317 ILI524317:ILP524317 IVE524317:IVL524317 JFA524317:JFH524317 JOW524317:JPD524317 JYS524317:JYZ524317 KIO524317:KIV524317 KSK524317:KSR524317 LCG524317:LCN524317 LMC524317:LMJ524317 LVY524317:LWF524317 MFU524317:MGB524317 MPQ524317:MPX524317 MZM524317:MZT524317 NJI524317:NJP524317 NTE524317:NTL524317 ODA524317:ODH524317 OMW524317:OND524317 OWS524317:OWZ524317 PGO524317:PGV524317 PQK524317:PQR524317 QAG524317:QAN524317 QKC524317:QKJ524317 QTY524317:QUF524317 RDU524317:REB524317 RNQ524317:RNX524317 RXM524317:RXT524317 SHI524317:SHP524317 SRE524317:SRL524317 TBA524317:TBH524317 TKW524317:TLD524317 TUS524317:TUZ524317 UEO524317:UEV524317 UOK524317:UOR524317 UYG524317:UYN524317 VIC524317:VIJ524317 VRY524317:VSF524317 WBU524317:WCB524317 WLQ524317:WLX524317 WVM524317:WVT524317 E589853:L589853 JA589853:JH589853 SW589853:TD589853 ACS589853:ACZ589853 AMO589853:AMV589853 AWK589853:AWR589853 BGG589853:BGN589853 BQC589853:BQJ589853 BZY589853:CAF589853 CJU589853:CKB589853 CTQ589853:CTX589853 DDM589853:DDT589853 DNI589853:DNP589853 DXE589853:DXL589853 EHA589853:EHH589853 EQW589853:ERD589853 FAS589853:FAZ589853 FKO589853:FKV589853 FUK589853:FUR589853 GEG589853:GEN589853 GOC589853:GOJ589853 GXY589853:GYF589853 HHU589853:HIB589853 HRQ589853:HRX589853 IBM589853:IBT589853 ILI589853:ILP589853 IVE589853:IVL589853 JFA589853:JFH589853 JOW589853:JPD589853 JYS589853:JYZ589853 KIO589853:KIV589853 KSK589853:KSR589853 LCG589853:LCN589853 LMC589853:LMJ589853 LVY589853:LWF589853 MFU589853:MGB589853 MPQ589853:MPX589853 MZM589853:MZT589853 NJI589853:NJP589853 NTE589853:NTL589853 ODA589853:ODH589853 OMW589853:OND589853 OWS589853:OWZ589853 PGO589853:PGV589853 PQK589853:PQR589853 QAG589853:QAN589853 QKC589853:QKJ589853 QTY589853:QUF589853 RDU589853:REB589853 RNQ589853:RNX589853 RXM589853:RXT589853 SHI589853:SHP589853 SRE589853:SRL589853 TBA589853:TBH589853 TKW589853:TLD589853 TUS589853:TUZ589853 UEO589853:UEV589853 UOK589853:UOR589853 UYG589853:UYN589853 VIC589853:VIJ589853 VRY589853:VSF589853 WBU589853:WCB589853 WLQ589853:WLX589853 WVM589853:WVT589853 E655389:L655389 JA655389:JH655389 SW655389:TD655389 ACS655389:ACZ655389 AMO655389:AMV655389 AWK655389:AWR655389 BGG655389:BGN655389 BQC655389:BQJ655389 BZY655389:CAF655389 CJU655389:CKB655389 CTQ655389:CTX655389 DDM655389:DDT655389 DNI655389:DNP655389 DXE655389:DXL655389 EHA655389:EHH655389 EQW655389:ERD655389 FAS655389:FAZ655389 FKO655389:FKV655389 FUK655389:FUR655389 GEG655389:GEN655389 GOC655389:GOJ655389 GXY655389:GYF655389 HHU655389:HIB655389 HRQ655389:HRX655389 IBM655389:IBT655389 ILI655389:ILP655389 IVE655389:IVL655389 JFA655389:JFH655389 JOW655389:JPD655389 JYS655389:JYZ655389 KIO655389:KIV655389 KSK655389:KSR655389 LCG655389:LCN655389 LMC655389:LMJ655389 LVY655389:LWF655389 MFU655389:MGB655389 MPQ655389:MPX655389 MZM655389:MZT655389 NJI655389:NJP655389 NTE655389:NTL655389 ODA655389:ODH655389 OMW655389:OND655389 OWS655389:OWZ655389 PGO655389:PGV655389 PQK655389:PQR655389 QAG655389:QAN655389 QKC655389:QKJ655389 QTY655389:QUF655389 RDU655389:REB655389 RNQ655389:RNX655389 RXM655389:RXT655389 SHI655389:SHP655389 SRE655389:SRL655389 TBA655389:TBH655389 TKW655389:TLD655389 TUS655389:TUZ655389 UEO655389:UEV655389 UOK655389:UOR655389 UYG655389:UYN655389 VIC655389:VIJ655389 VRY655389:VSF655389 WBU655389:WCB655389 WLQ655389:WLX655389 WVM655389:WVT655389 E720925:L720925 JA720925:JH720925 SW720925:TD720925 ACS720925:ACZ720925 AMO720925:AMV720925 AWK720925:AWR720925 BGG720925:BGN720925 BQC720925:BQJ720925 BZY720925:CAF720925 CJU720925:CKB720925 CTQ720925:CTX720925 DDM720925:DDT720925 DNI720925:DNP720925 DXE720925:DXL720925 EHA720925:EHH720925 EQW720925:ERD720925 FAS720925:FAZ720925 FKO720925:FKV720925 FUK720925:FUR720925 GEG720925:GEN720925 GOC720925:GOJ720925 GXY720925:GYF720925 HHU720925:HIB720925 HRQ720925:HRX720925 IBM720925:IBT720925 ILI720925:ILP720925 IVE720925:IVL720925 JFA720925:JFH720925 JOW720925:JPD720925 JYS720925:JYZ720925 KIO720925:KIV720925 KSK720925:KSR720925 LCG720925:LCN720925 LMC720925:LMJ720925 LVY720925:LWF720925 MFU720925:MGB720925 MPQ720925:MPX720925 MZM720925:MZT720925 NJI720925:NJP720925 NTE720925:NTL720925 ODA720925:ODH720925 OMW720925:OND720925 OWS720925:OWZ720925 PGO720925:PGV720925 PQK720925:PQR720925 QAG720925:QAN720925 QKC720925:QKJ720925 QTY720925:QUF720925 RDU720925:REB720925 RNQ720925:RNX720925 RXM720925:RXT720925 SHI720925:SHP720925 SRE720925:SRL720925 TBA720925:TBH720925 TKW720925:TLD720925 TUS720925:TUZ720925 UEO720925:UEV720925 UOK720925:UOR720925 UYG720925:UYN720925 VIC720925:VIJ720925 VRY720925:VSF720925 WBU720925:WCB720925 WLQ720925:WLX720925 WVM720925:WVT720925 E786461:L786461 JA786461:JH786461 SW786461:TD786461 ACS786461:ACZ786461 AMO786461:AMV786461 AWK786461:AWR786461 BGG786461:BGN786461 BQC786461:BQJ786461 BZY786461:CAF786461 CJU786461:CKB786461 CTQ786461:CTX786461 DDM786461:DDT786461 DNI786461:DNP786461 DXE786461:DXL786461 EHA786461:EHH786461 EQW786461:ERD786461 FAS786461:FAZ786461 FKO786461:FKV786461 FUK786461:FUR786461 GEG786461:GEN786461 GOC786461:GOJ786461 GXY786461:GYF786461 HHU786461:HIB786461 HRQ786461:HRX786461 IBM786461:IBT786461 ILI786461:ILP786461 IVE786461:IVL786461 JFA786461:JFH786461 JOW786461:JPD786461 JYS786461:JYZ786461 KIO786461:KIV786461 KSK786461:KSR786461 LCG786461:LCN786461 LMC786461:LMJ786461 LVY786461:LWF786461 MFU786461:MGB786461 MPQ786461:MPX786461 MZM786461:MZT786461 NJI786461:NJP786461 NTE786461:NTL786461 ODA786461:ODH786461 OMW786461:OND786461 OWS786461:OWZ786461 PGO786461:PGV786461 PQK786461:PQR786461 QAG786461:QAN786461 QKC786461:QKJ786461 QTY786461:QUF786461 RDU786461:REB786461 RNQ786461:RNX786461 RXM786461:RXT786461 SHI786461:SHP786461 SRE786461:SRL786461 TBA786461:TBH786461 TKW786461:TLD786461 TUS786461:TUZ786461 UEO786461:UEV786461 UOK786461:UOR786461 UYG786461:UYN786461 VIC786461:VIJ786461 VRY786461:VSF786461 WBU786461:WCB786461 WLQ786461:WLX786461 WVM786461:WVT786461 E851997:L851997 JA851997:JH851997 SW851997:TD851997 ACS851997:ACZ851997 AMO851997:AMV851997 AWK851997:AWR851997 BGG851997:BGN851997 BQC851997:BQJ851997 BZY851997:CAF851997 CJU851997:CKB851997 CTQ851997:CTX851997 DDM851997:DDT851997 DNI851997:DNP851997 DXE851997:DXL851997 EHA851997:EHH851997 EQW851997:ERD851997 FAS851997:FAZ851997 FKO851997:FKV851997 FUK851997:FUR851997 GEG851997:GEN851997 GOC851997:GOJ851997 GXY851997:GYF851997 HHU851997:HIB851997 HRQ851997:HRX851997 IBM851997:IBT851997 ILI851997:ILP851997 IVE851997:IVL851997 JFA851997:JFH851997 JOW851997:JPD851997 JYS851997:JYZ851997 KIO851997:KIV851997 KSK851997:KSR851997 LCG851997:LCN851997 LMC851997:LMJ851997 LVY851997:LWF851997 MFU851997:MGB851997 MPQ851997:MPX851997 MZM851997:MZT851997 NJI851997:NJP851997 NTE851997:NTL851997 ODA851997:ODH851997 OMW851997:OND851997 OWS851997:OWZ851997 PGO851997:PGV851997 PQK851997:PQR851997 QAG851997:QAN851997 QKC851997:QKJ851997 QTY851997:QUF851997 RDU851997:REB851997 RNQ851997:RNX851997 RXM851997:RXT851997 SHI851997:SHP851997 SRE851997:SRL851997 TBA851997:TBH851997 TKW851997:TLD851997 TUS851997:TUZ851997 UEO851997:UEV851997 UOK851997:UOR851997 UYG851997:UYN851997 VIC851997:VIJ851997 VRY851997:VSF851997 WBU851997:WCB851997 WLQ851997:WLX851997 WVM851997:WVT851997 E917533:L917533 JA917533:JH917533 SW917533:TD917533 ACS917533:ACZ917533 AMO917533:AMV917533 AWK917533:AWR917533 BGG917533:BGN917533 BQC917533:BQJ917533 BZY917533:CAF917533 CJU917533:CKB917533 CTQ917533:CTX917533 DDM917533:DDT917533 DNI917533:DNP917533 DXE917533:DXL917533 EHA917533:EHH917533 EQW917533:ERD917533 FAS917533:FAZ917533 FKO917533:FKV917533 FUK917533:FUR917533 GEG917533:GEN917533 GOC917533:GOJ917533 GXY917533:GYF917533 HHU917533:HIB917533 HRQ917533:HRX917533 IBM917533:IBT917533 ILI917533:ILP917533 IVE917533:IVL917533 JFA917533:JFH917533 JOW917533:JPD917533 JYS917533:JYZ917533 KIO917533:KIV917533 KSK917533:KSR917533 LCG917533:LCN917533 LMC917533:LMJ917533 LVY917533:LWF917533 MFU917533:MGB917533 MPQ917533:MPX917533 MZM917533:MZT917533 NJI917533:NJP917533 NTE917533:NTL917533 ODA917533:ODH917533 OMW917533:OND917533 OWS917533:OWZ917533 PGO917533:PGV917533 PQK917533:PQR917533 QAG917533:QAN917533 QKC917533:QKJ917533 QTY917533:QUF917533 RDU917533:REB917533 RNQ917533:RNX917533 RXM917533:RXT917533 SHI917533:SHP917533 SRE917533:SRL917533 TBA917533:TBH917533 TKW917533:TLD917533 TUS917533:TUZ917533 UEO917533:UEV917533 UOK917533:UOR917533 UYG917533:UYN917533 VIC917533:VIJ917533 VRY917533:VSF917533 WBU917533:WCB917533 WLQ917533:WLX917533 WVM917533:WVT917533 E983069:L983069 JA983069:JH983069 SW983069:TD983069 ACS983069:ACZ983069 AMO983069:AMV983069 AWK983069:AWR983069 BGG983069:BGN983069 BQC983069:BQJ983069 BZY983069:CAF983069 CJU983069:CKB983069 CTQ983069:CTX983069 DDM983069:DDT983069 DNI983069:DNP983069 DXE983069:DXL983069 EHA983069:EHH983069 EQW983069:ERD983069 FAS983069:FAZ983069 FKO983069:FKV983069 FUK983069:FUR983069 GEG983069:GEN983069 GOC983069:GOJ983069 GXY983069:GYF983069 HHU983069:HIB983069 HRQ983069:HRX983069 IBM983069:IBT983069 ILI983069:ILP983069 IVE983069:IVL983069 JFA983069:JFH983069 JOW983069:JPD983069 JYS983069:JYZ983069 KIO983069:KIV983069 KSK983069:KSR983069 LCG983069:LCN983069 LMC983069:LMJ983069 LVY983069:LWF983069 MFU983069:MGB983069 MPQ983069:MPX983069 MZM983069:MZT983069 NJI983069:NJP983069 NTE983069:NTL983069 ODA983069:ODH983069 OMW983069:OND983069 OWS983069:OWZ983069 PGO983069:PGV983069 PQK983069:PQR983069 QAG983069:QAN983069 QKC983069:QKJ983069 QTY983069:QUF983069 RDU983069:REB983069 RNQ983069:RNX983069 RXM983069:RXT983069 SHI983069:SHP983069 SRE983069:SRL983069 TBA983069:TBH983069 TKW983069:TLD983069 TUS983069:TUZ983069 UEO983069:UEV983069 UOK983069:UOR983069 UYG983069:UYN983069 VIC983069:VIJ983069 VRY983069:VSF983069 WBU983069:WCB983069 WLQ983069:WLX983069 WVM983069:WVT983069">
      <formula1>$N$28:$N$29</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2 JA65562 SW65562 ACS65562 AMO65562 AWK65562 BGG65562 BQC65562 BZY65562 CJU65562 CTQ65562 DDM65562 DNI65562 DXE65562 EHA65562 EQW65562 FAS65562 FKO65562 FUK65562 GEG65562 GOC65562 GXY65562 HHU65562 HRQ65562 IBM65562 ILI65562 IVE65562 JFA65562 JOW65562 JYS65562 KIO65562 KSK65562 LCG65562 LMC65562 LVY65562 MFU65562 MPQ65562 MZM65562 NJI65562 NTE65562 ODA65562 OMW65562 OWS65562 PGO65562 PQK65562 QAG65562 QKC65562 QTY65562 RDU65562 RNQ65562 RXM65562 SHI65562 SRE65562 TBA65562 TKW65562 TUS65562 UEO65562 UOK65562 UYG65562 VIC65562 VRY65562 WBU65562 WLQ65562 WVM65562 E131098 JA131098 SW131098 ACS131098 AMO131098 AWK131098 BGG131098 BQC131098 BZY131098 CJU131098 CTQ131098 DDM131098 DNI131098 DXE131098 EHA131098 EQW131098 FAS131098 FKO131098 FUK131098 GEG131098 GOC131098 GXY131098 HHU131098 HRQ131098 IBM131098 ILI131098 IVE131098 JFA131098 JOW131098 JYS131098 KIO131098 KSK131098 LCG131098 LMC131098 LVY131098 MFU131098 MPQ131098 MZM131098 NJI131098 NTE131098 ODA131098 OMW131098 OWS131098 PGO131098 PQK131098 QAG131098 QKC131098 QTY131098 RDU131098 RNQ131098 RXM131098 SHI131098 SRE131098 TBA131098 TKW131098 TUS131098 UEO131098 UOK131098 UYG131098 VIC131098 VRY131098 WBU131098 WLQ131098 WVM131098 E196634 JA196634 SW196634 ACS196634 AMO196634 AWK196634 BGG196634 BQC196634 BZY196634 CJU196634 CTQ196634 DDM196634 DNI196634 DXE196634 EHA196634 EQW196634 FAS196634 FKO196634 FUK196634 GEG196634 GOC196634 GXY196634 HHU196634 HRQ196634 IBM196634 ILI196634 IVE196634 JFA196634 JOW196634 JYS196634 KIO196634 KSK196634 LCG196634 LMC196634 LVY196634 MFU196634 MPQ196634 MZM196634 NJI196634 NTE196634 ODA196634 OMW196634 OWS196634 PGO196634 PQK196634 QAG196634 QKC196634 QTY196634 RDU196634 RNQ196634 RXM196634 SHI196634 SRE196634 TBA196634 TKW196634 TUS196634 UEO196634 UOK196634 UYG196634 VIC196634 VRY196634 WBU196634 WLQ196634 WVM196634 E262170 JA262170 SW262170 ACS262170 AMO262170 AWK262170 BGG262170 BQC262170 BZY262170 CJU262170 CTQ262170 DDM262170 DNI262170 DXE262170 EHA262170 EQW262170 FAS262170 FKO262170 FUK262170 GEG262170 GOC262170 GXY262170 HHU262170 HRQ262170 IBM262170 ILI262170 IVE262170 JFA262170 JOW262170 JYS262170 KIO262170 KSK262170 LCG262170 LMC262170 LVY262170 MFU262170 MPQ262170 MZM262170 NJI262170 NTE262170 ODA262170 OMW262170 OWS262170 PGO262170 PQK262170 QAG262170 QKC262170 QTY262170 RDU262170 RNQ262170 RXM262170 SHI262170 SRE262170 TBA262170 TKW262170 TUS262170 UEO262170 UOK262170 UYG262170 VIC262170 VRY262170 WBU262170 WLQ262170 WVM262170 E327706 JA327706 SW327706 ACS327706 AMO327706 AWK327706 BGG327706 BQC327706 BZY327706 CJU327706 CTQ327706 DDM327706 DNI327706 DXE327706 EHA327706 EQW327706 FAS327706 FKO327706 FUK327706 GEG327706 GOC327706 GXY327706 HHU327706 HRQ327706 IBM327706 ILI327706 IVE327706 JFA327706 JOW327706 JYS327706 KIO327706 KSK327706 LCG327706 LMC327706 LVY327706 MFU327706 MPQ327706 MZM327706 NJI327706 NTE327706 ODA327706 OMW327706 OWS327706 PGO327706 PQK327706 QAG327706 QKC327706 QTY327706 RDU327706 RNQ327706 RXM327706 SHI327706 SRE327706 TBA327706 TKW327706 TUS327706 UEO327706 UOK327706 UYG327706 VIC327706 VRY327706 WBU327706 WLQ327706 WVM327706 E393242 JA393242 SW393242 ACS393242 AMO393242 AWK393242 BGG393242 BQC393242 BZY393242 CJU393242 CTQ393242 DDM393242 DNI393242 DXE393242 EHA393242 EQW393242 FAS393242 FKO393242 FUK393242 GEG393242 GOC393242 GXY393242 HHU393242 HRQ393242 IBM393242 ILI393242 IVE393242 JFA393242 JOW393242 JYS393242 KIO393242 KSK393242 LCG393242 LMC393242 LVY393242 MFU393242 MPQ393242 MZM393242 NJI393242 NTE393242 ODA393242 OMW393242 OWS393242 PGO393242 PQK393242 QAG393242 QKC393242 QTY393242 RDU393242 RNQ393242 RXM393242 SHI393242 SRE393242 TBA393242 TKW393242 TUS393242 UEO393242 UOK393242 UYG393242 VIC393242 VRY393242 WBU393242 WLQ393242 WVM393242 E458778 JA458778 SW458778 ACS458778 AMO458778 AWK458778 BGG458778 BQC458778 BZY458778 CJU458778 CTQ458778 DDM458778 DNI458778 DXE458778 EHA458778 EQW458778 FAS458778 FKO458778 FUK458778 GEG458778 GOC458778 GXY458778 HHU458778 HRQ458778 IBM458778 ILI458778 IVE458778 JFA458778 JOW458778 JYS458778 KIO458778 KSK458778 LCG458778 LMC458778 LVY458778 MFU458778 MPQ458778 MZM458778 NJI458778 NTE458778 ODA458778 OMW458778 OWS458778 PGO458778 PQK458778 QAG458778 QKC458778 QTY458778 RDU458778 RNQ458778 RXM458778 SHI458778 SRE458778 TBA458778 TKW458778 TUS458778 UEO458778 UOK458778 UYG458778 VIC458778 VRY458778 WBU458778 WLQ458778 WVM458778 E524314 JA524314 SW524314 ACS524314 AMO524314 AWK524314 BGG524314 BQC524314 BZY524314 CJU524314 CTQ524314 DDM524314 DNI524314 DXE524314 EHA524314 EQW524314 FAS524314 FKO524314 FUK524314 GEG524314 GOC524314 GXY524314 HHU524314 HRQ524314 IBM524314 ILI524314 IVE524314 JFA524314 JOW524314 JYS524314 KIO524314 KSK524314 LCG524314 LMC524314 LVY524314 MFU524314 MPQ524314 MZM524314 NJI524314 NTE524314 ODA524314 OMW524314 OWS524314 PGO524314 PQK524314 QAG524314 QKC524314 QTY524314 RDU524314 RNQ524314 RXM524314 SHI524314 SRE524314 TBA524314 TKW524314 TUS524314 UEO524314 UOK524314 UYG524314 VIC524314 VRY524314 WBU524314 WLQ524314 WVM524314 E589850 JA589850 SW589850 ACS589850 AMO589850 AWK589850 BGG589850 BQC589850 BZY589850 CJU589850 CTQ589850 DDM589850 DNI589850 DXE589850 EHA589850 EQW589850 FAS589850 FKO589850 FUK589850 GEG589850 GOC589850 GXY589850 HHU589850 HRQ589850 IBM589850 ILI589850 IVE589850 JFA589850 JOW589850 JYS589850 KIO589850 KSK589850 LCG589850 LMC589850 LVY589850 MFU589850 MPQ589850 MZM589850 NJI589850 NTE589850 ODA589850 OMW589850 OWS589850 PGO589850 PQK589850 QAG589850 QKC589850 QTY589850 RDU589850 RNQ589850 RXM589850 SHI589850 SRE589850 TBA589850 TKW589850 TUS589850 UEO589850 UOK589850 UYG589850 VIC589850 VRY589850 WBU589850 WLQ589850 WVM589850 E655386 JA655386 SW655386 ACS655386 AMO655386 AWK655386 BGG655386 BQC655386 BZY655386 CJU655386 CTQ655386 DDM655386 DNI655386 DXE655386 EHA655386 EQW655386 FAS655386 FKO655386 FUK655386 GEG655386 GOC655386 GXY655386 HHU655386 HRQ655386 IBM655386 ILI655386 IVE655386 JFA655386 JOW655386 JYS655386 KIO655386 KSK655386 LCG655386 LMC655386 LVY655386 MFU655386 MPQ655386 MZM655386 NJI655386 NTE655386 ODA655386 OMW655386 OWS655386 PGO655386 PQK655386 QAG655386 QKC655386 QTY655386 RDU655386 RNQ655386 RXM655386 SHI655386 SRE655386 TBA655386 TKW655386 TUS655386 UEO655386 UOK655386 UYG655386 VIC655386 VRY655386 WBU655386 WLQ655386 WVM655386 E720922 JA720922 SW720922 ACS720922 AMO720922 AWK720922 BGG720922 BQC720922 BZY720922 CJU720922 CTQ720922 DDM720922 DNI720922 DXE720922 EHA720922 EQW720922 FAS720922 FKO720922 FUK720922 GEG720922 GOC720922 GXY720922 HHU720922 HRQ720922 IBM720922 ILI720922 IVE720922 JFA720922 JOW720922 JYS720922 KIO720922 KSK720922 LCG720922 LMC720922 LVY720922 MFU720922 MPQ720922 MZM720922 NJI720922 NTE720922 ODA720922 OMW720922 OWS720922 PGO720922 PQK720922 QAG720922 QKC720922 QTY720922 RDU720922 RNQ720922 RXM720922 SHI720922 SRE720922 TBA720922 TKW720922 TUS720922 UEO720922 UOK720922 UYG720922 VIC720922 VRY720922 WBU720922 WLQ720922 WVM720922 E786458 JA786458 SW786458 ACS786458 AMO786458 AWK786458 BGG786458 BQC786458 BZY786458 CJU786458 CTQ786458 DDM786458 DNI786458 DXE786458 EHA786458 EQW786458 FAS786458 FKO786458 FUK786458 GEG786458 GOC786458 GXY786458 HHU786458 HRQ786458 IBM786458 ILI786458 IVE786458 JFA786458 JOW786458 JYS786458 KIO786458 KSK786458 LCG786458 LMC786458 LVY786458 MFU786458 MPQ786458 MZM786458 NJI786458 NTE786458 ODA786458 OMW786458 OWS786458 PGO786458 PQK786458 QAG786458 QKC786458 QTY786458 RDU786458 RNQ786458 RXM786458 SHI786458 SRE786458 TBA786458 TKW786458 TUS786458 UEO786458 UOK786458 UYG786458 VIC786458 VRY786458 WBU786458 WLQ786458 WVM786458 E851994 JA851994 SW851994 ACS851994 AMO851994 AWK851994 BGG851994 BQC851994 BZY851994 CJU851994 CTQ851994 DDM851994 DNI851994 DXE851994 EHA851994 EQW851994 FAS851994 FKO851994 FUK851994 GEG851994 GOC851994 GXY851994 HHU851994 HRQ851994 IBM851994 ILI851994 IVE851994 JFA851994 JOW851994 JYS851994 KIO851994 KSK851994 LCG851994 LMC851994 LVY851994 MFU851994 MPQ851994 MZM851994 NJI851994 NTE851994 ODA851994 OMW851994 OWS851994 PGO851994 PQK851994 QAG851994 QKC851994 QTY851994 RDU851994 RNQ851994 RXM851994 SHI851994 SRE851994 TBA851994 TKW851994 TUS851994 UEO851994 UOK851994 UYG851994 VIC851994 VRY851994 WBU851994 WLQ851994 WVM851994 E917530 JA917530 SW917530 ACS917530 AMO917530 AWK917530 BGG917530 BQC917530 BZY917530 CJU917530 CTQ917530 DDM917530 DNI917530 DXE917530 EHA917530 EQW917530 FAS917530 FKO917530 FUK917530 GEG917530 GOC917530 GXY917530 HHU917530 HRQ917530 IBM917530 ILI917530 IVE917530 JFA917530 JOW917530 JYS917530 KIO917530 KSK917530 LCG917530 LMC917530 LVY917530 MFU917530 MPQ917530 MZM917530 NJI917530 NTE917530 ODA917530 OMW917530 OWS917530 PGO917530 PQK917530 QAG917530 QKC917530 QTY917530 RDU917530 RNQ917530 RXM917530 SHI917530 SRE917530 TBA917530 TKW917530 TUS917530 UEO917530 UOK917530 UYG917530 VIC917530 VRY917530 WBU917530 WLQ917530 WVM917530 E983066 JA983066 SW983066 ACS983066 AMO983066 AWK983066 BGG983066 BQC983066 BZY983066 CJU983066 CTQ983066 DDM983066 DNI983066 DXE983066 EHA983066 EQW983066 FAS983066 FKO983066 FUK983066 GEG983066 GOC983066 GXY983066 HHU983066 HRQ983066 IBM983066 ILI983066 IVE983066 JFA983066 JOW983066 JYS983066 KIO983066 KSK983066 LCG983066 LMC983066 LVY983066 MFU983066 MPQ983066 MZM983066 NJI983066 NTE983066 ODA983066 OMW983066 OWS983066 PGO983066 PQK983066 QAG983066 QKC983066 QTY983066 RDU983066 RNQ983066 RXM983066 SHI983066 SRE983066 TBA983066 TKW983066 TUS983066 UEO983066 UOK983066 UYG983066 VIC983066 VRY983066 WBU983066 WLQ983066 WVM983066">
      <formula1>$O$26:$O$28</formula1>
    </dataValidation>
    <dataValidation type="list" allowBlank="1" showInputMessage="1" showErrorMessage="1" sqref="E65496:L65496 JA65496:JH65496 SW65496:TD65496 ACS65496:ACZ65496 AMO65496:AMV65496 AWK65496:AWR65496 BGG65496:BGN65496 BQC65496:BQJ65496 BZY65496:CAF65496 CJU65496:CKB65496 CTQ65496:CTX65496 DDM65496:DDT65496 DNI65496:DNP65496 DXE65496:DXL65496 EHA65496:EHH65496 EQW65496:ERD65496 FAS65496:FAZ65496 FKO65496:FKV65496 FUK65496:FUR65496 GEG65496:GEN65496 GOC65496:GOJ65496 GXY65496:GYF65496 HHU65496:HIB65496 HRQ65496:HRX65496 IBM65496:IBT65496 ILI65496:ILP65496 IVE65496:IVL65496 JFA65496:JFH65496 JOW65496:JPD65496 JYS65496:JYZ65496 KIO65496:KIV65496 KSK65496:KSR65496 LCG65496:LCN65496 LMC65496:LMJ65496 LVY65496:LWF65496 MFU65496:MGB65496 MPQ65496:MPX65496 MZM65496:MZT65496 NJI65496:NJP65496 NTE65496:NTL65496 ODA65496:ODH65496 OMW65496:OND65496 OWS65496:OWZ65496 PGO65496:PGV65496 PQK65496:PQR65496 QAG65496:QAN65496 QKC65496:QKJ65496 QTY65496:QUF65496 RDU65496:REB65496 RNQ65496:RNX65496 RXM65496:RXT65496 SHI65496:SHP65496 SRE65496:SRL65496 TBA65496:TBH65496 TKW65496:TLD65496 TUS65496:TUZ65496 UEO65496:UEV65496 UOK65496:UOR65496 UYG65496:UYN65496 VIC65496:VIJ65496 VRY65496:VSF65496 WBU65496:WCB65496 WLQ65496:WLX65496 WVM65496:WVT65496 E131032:L131032 JA131032:JH131032 SW131032:TD131032 ACS131032:ACZ131032 AMO131032:AMV131032 AWK131032:AWR131032 BGG131032:BGN131032 BQC131032:BQJ131032 BZY131032:CAF131032 CJU131032:CKB131032 CTQ131032:CTX131032 DDM131032:DDT131032 DNI131032:DNP131032 DXE131032:DXL131032 EHA131032:EHH131032 EQW131032:ERD131032 FAS131032:FAZ131032 FKO131032:FKV131032 FUK131032:FUR131032 GEG131032:GEN131032 GOC131032:GOJ131032 GXY131032:GYF131032 HHU131032:HIB131032 HRQ131032:HRX131032 IBM131032:IBT131032 ILI131032:ILP131032 IVE131032:IVL131032 JFA131032:JFH131032 JOW131032:JPD131032 JYS131032:JYZ131032 KIO131032:KIV131032 KSK131032:KSR131032 LCG131032:LCN131032 LMC131032:LMJ131032 LVY131032:LWF131032 MFU131032:MGB131032 MPQ131032:MPX131032 MZM131032:MZT131032 NJI131032:NJP131032 NTE131032:NTL131032 ODA131032:ODH131032 OMW131032:OND131032 OWS131032:OWZ131032 PGO131032:PGV131032 PQK131032:PQR131032 QAG131032:QAN131032 QKC131032:QKJ131032 QTY131032:QUF131032 RDU131032:REB131032 RNQ131032:RNX131032 RXM131032:RXT131032 SHI131032:SHP131032 SRE131032:SRL131032 TBA131032:TBH131032 TKW131032:TLD131032 TUS131032:TUZ131032 UEO131032:UEV131032 UOK131032:UOR131032 UYG131032:UYN131032 VIC131032:VIJ131032 VRY131032:VSF131032 WBU131032:WCB131032 WLQ131032:WLX131032 WVM131032:WVT131032 E196568:L196568 JA196568:JH196568 SW196568:TD196568 ACS196568:ACZ196568 AMO196568:AMV196568 AWK196568:AWR196568 BGG196568:BGN196568 BQC196568:BQJ196568 BZY196568:CAF196568 CJU196568:CKB196568 CTQ196568:CTX196568 DDM196568:DDT196568 DNI196568:DNP196568 DXE196568:DXL196568 EHA196568:EHH196568 EQW196568:ERD196568 FAS196568:FAZ196568 FKO196568:FKV196568 FUK196568:FUR196568 GEG196568:GEN196568 GOC196568:GOJ196568 GXY196568:GYF196568 HHU196568:HIB196568 HRQ196568:HRX196568 IBM196568:IBT196568 ILI196568:ILP196568 IVE196568:IVL196568 JFA196568:JFH196568 JOW196568:JPD196568 JYS196568:JYZ196568 KIO196568:KIV196568 KSK196568:KSR196568 LCG196568:LCN196568 LMC196568:LMJ196568 LVY196568:LWF196568 MFU196568:MGB196568 MPQ196568:MPX196568 MZM196568:MZT196568 NJI196568:NJP196568 NTE196568:NTL196568 ODA196568:ODH196568 OMW196568:OND196568 OWS196568:OWZ196568 PGO196568:PGV196568 PQK196568:PQR196568 QAG196568:QAN196568 QKC196568:QKJ196568 QTY196568:QUF196568 RDU196568:REB196568 RNQ196568:RNX196568 RXM196568:RXT196568 SHI196568:SHP196568 SRE196568:SRL196568 TBA196568:TBH196568 TKW196568:TLD196568 TUS196568:TUZ196568 UEO196568:UEV196568 UOK196568:UOR196568 UYG196568:UYN196568 VIC196568:VIJ196568 VRY196568:VSF196568 WBU196568:WCB196568 WLQ196568:WLX196568 WVM196568:WVT196568 E262104:L262104 JA262104:JH262104 SW262104:TD262104 ACS262104:ACZ262104 AMO262104:AMV262104 AWK262104:AWR262104 BGG262104:BGN262104 BQC262104:BQJ262104 BZY262104:CAF262104 CJU262104:CKB262104 CTQ262104:CTX262104 DDM262104:DDT262104 DNI262104:DNP262104 DXE262104:DXL262104 EHA262104:EHH262104 EQW262104:ERD262104 FAS262104:FAZ262104 FKO262104:FKV262104 FUK262104:FUR262104 GEG262104:GEN262104 GOC262104:GOJ262104 GXY262104:GYF262104 HHU262104:HIB262104 HRQ262104:HRX262104 IBM262104:IBT262104 ILI262104:ILP262104 IVE262104:IVL262104 JFA262104:JFH262104 JOW262104:JPD262104 JYS262104:JYZ262104 KIO262104:KIV262104 KSK262104:KSR262104 LCG262104:LCN262104 LMC262104:LMJ262104 LVY262104:LWF262104 MFU262104:MGB262104 MPQ262104:MPX262104 MZM262104:MZT262104 NJI262104:NJP262104 NTE262104:NTL262104 ODA262104:ODH262104 OMW262104:OND262104 OWS262104:OWZ262104 PGO262104:PGV262104 PQK262104:PQR262104 QAG262104:QAN262104 QKC262104:QKJ262104 QTY262104:QUF262104 RDU262104:REB262104 RNQ262104:RNX262104 RXM262104:RXT262104 SHI262104:SHP262104 SRE262104:SRL262104 TBA262104:TBH262104 TKW262104:TLD262104 TUS262104:TUZ262104 UEO262104:UEV262104 UOK262104:UOR262104 UYG262104:UYN262104 VIC262104:VIJ262104 VRY262104:VSF262104 WBU262104:WCB262104 WLQ262104:WLX262104 WVM262104:WVT262104 E327640:L327640 JA327640:JH327640 SW327640:TD327640 ACS327640:ACZ327640 AMO327640:AMV327640 AWK327640:AWR327640 BGG327640:BGN327640 BQC327640:BQJ327640 BZY327640:CAF327640 CJU327640:CKB327640 CTQ327640:CTX327640 DDM327640:DDT327640 DNI327640:DNP327640 DXE327640:DXL327640 EHA327640:EHH327640 EQW327640:ERD327640 FAS327640:FAZ327640 FKO327640:FKV327640 FUK327640:FUR327640 GEG327640:GEN327640 GOC327640:GOJ327640 GXY327640:GYF327640 HHU327640:HIB327640 HRQ327640:HRX327640 IBM327640:IBT327640 ILI327640:ILP327640 IVE327640:IVL327640 JFA327640:JFH327640 JOW327640:JPD327640 JYS327640:JYZ327640 KIO327640:KIV327640 KSK327640:KSR327640 LCG327640:LCN327640 LMC327640:LMJ327640 LVY327640:LWF327640 MFU327640:MGB327640 MPQ327640:MPX327640 MZM327640:MZT327640 NJI327640:NJP327640 NTE327640:NTL327640 ODA327640:ODH327640 OMW327640:OND327640 OWS327640:OWZ327640 PGO327640:PGV327640 PQK327640:PQR327640 QAG327640:QAN327640 QKC327640:QKJ327640 QTY327640:QUF327640 RDU327640:REB327640 RNQ327640:RNX327640 RXM327640:RXT327640 SHI327640:SHP327640 SRE327640:SRL327640 TBA327640:TBH327640 TKW327640:TLD327640 TUS327640:TUZ327640 UEO327640:UEV327640 UOK327640:UOR327640 UYG327640:UYN327640 VIC327640:VIJ327640 VRY327640:VSF327640 WBU327640:WCB327640 WLQ327640:WLX327640 WVM327640:WVT327640 E393176:L393176 JA393176:JH393176 SW393176:TD393176 ACS393176:ACZ393176 AMO393176:AMV393176 AWK393176:AWR393176 BGG393176:BGN393176 BQC393176:BQJ393176 BZY393176:CAF393176 CJU393176:CKB393176 CTQ393176:CTX393176 DDM393176:DDT393176 DNI393176:DNP393176 DXE393176:DXL393176 EHA393176:EHH393176 EQW393176:ERD393176 FAS393176:FAZ393176 FKO393176:FKV393176 FUK393176:FUR393176 GEG393176:GEN393176 GOC393176:GOJ393176 GXY393176:GYF393176 HHU393176:HIB393176 HRQ393176:HRX393176 IBM393176:IBT393176 ILI393176:ILP393176 IVE393176:IVL393176 JFA393176:JFH393176 JOW393176:JPD393176 JYS393176:JYZ393176 KIO393176:KIV393176 KSK393176:KSR393176 LCG393176:LCN393176 LMC393176:LMJ393176 LVY393176:LWF393176 MFU393176:MGB393176 MPQ393176:MPX393176 MZM393176:MZT393176 NJI393176:NJP393176 NTE393176:NTL393176 ODA393176:ODH393176 OMW393176:OND393176 OWS393176:OWZ393176 PGO393176:PGV393176 PQK393176:PQR393176 QAG393176:QAN393176 QKC393176:QKJ393176 QTY393176:QUF393176 RDU393176:REB393176 RNQ393176:RNX393176 RXM393176:RXT393176 SHI393176:SHP393176 SRE393176:SRL393176 TBA393176:TBH393176 TKW393176:TLD393176 TUS393176:TUZ393176 UEO393176:UEV393176 UOK393176:UOR393176 UYG393176:UYN393176 VIC393176:VIJ393176 VRY393176:VSF393176 WBU393176:WCB393176 WLQ393176:WLX393176 WVM393176:WVT393176 E458712:L458712 JA458712:JH458712 SW458712:TD458712 ACS458712:ACZ458712 AMO458712:AMV458712 AWK458712:AWR458712 BGG458712:BGN458712 BQC458712:BQJ458712 BZY458712:CAF458712 CJU458712:CKB458712 CTQ458712:CTX458712 DDM458712:DDT458712 DNI458712:DNP458712 DXE458712:DXL458712 EHA458712:EHH458712 EQW458712:ERD458712 FAS458712:FAZ458712 FKO458712:FKV458712 FUK458712:FUR458712 GEG458712:GEN458712 GOC458712:GOJ458712 GXY458712:GYF458712 HHU458712:HIB458712 HRQ458712:HRX458712 IBM458712:IBT458712 ILI458712:ILP458712 IVE458712:IVL458712 JFA458712:JFH458712 JOW458712:JPD458712 JYS458712:JYZ458712 KIO458712:KIV458712 KSK458712:KSR458712 LCG458712:LCN458712 LMC458712:LMJ458712 LVY458712:LWF458712 MFU458712:MGB458712 MPQ458712:MPX458712 MZM458712:MZT458712 NJI458712:NJP458712 NTE458712:NTL458712 ODA458712:ODH458712 OMW458712:OND458712 OWS458712:OWZ458712 PGO458712:PGV458712 PQK458712:PQR458712 QAG458712:QAN458712 QKC458712:QKJ458712 QTY458712:QUF458712 RDU458712:REB458712 RNQ458712:RNX458712 RXM458712:RXT458712 SHI458712:SHP458712 SRE458712:SRL458712 TBA458712:TBH458712 TKW458712:TLD458712 TUS458712:TUZ458712 UEO458712:UEV458712 UOK458712:UOR458712 UYG458712:UYN458712 VIC458712:VIJ458712 VRY458712:VSF458712 WBU458712:WCB458712 WLQ458712:WLX458712 WVM458712:WVT458712 E524248:L524248 JA524248:JH524248 SW524248:TD524248 ACS524248:ACZ524248 AMO524248:AMV524248 AWK524248:AWR524248 BGG524248:BGN524248 BQC524248:BQJ524248 BZY524248:CAF524248 CJU524248:CKB524248 CTQ524248:CTX524248 DDM524248:DDT524248 DNI524248:DNP524248 DXE524248:DXL524248 EHA524248:EHH524248 EQW524248:ERD524248 FAS524248:FAZ524248 FKO524248:FKV524248 FUK524248:FUR524248 GEG524248:GEN524248 GOC524248:GOJ524248 GXY524248:GYF524248 HHU524248:HIB524248 HRQ524248:HRX524248 IBM524248:IBT524248 ILI524248:ILP524248 IVE524248:IVL524248 JFA524248:JFH524248 JOW524248:JPD524248 JYS524248:JYZ524248 KIO524248:KIV524248 KSK524248:KSR524248 LCG524248:LCN524248 LMC524248:LMJ524248 LVY524248:LWF524248 MFU524248:MGB524248 MPQ524248:MPX524248 MZM524248:MZT524248 NJI524248:NJP524248 NTE524248:NTL524248 ODA524248:ODH524248 OMW524248:OND524248 OWS524248:OWZ524248 PGO524248:PGV524248 PQK524248:PQR524248 QAG524248:QAN524248 QKC524248:QKJ524248 QTY524248:QUF524248 RDU524248:REB524248 RNQ524248:RNX524248 RXM524248:RXT524248 SHI524248:SHP524248 SRE524248:SRL524248 TBA524248:TBH524248 TKW524248:TLD524248 TUS524248:TUZ524248 UEO524248:UEV524248 UOK524248:UOR524248 UYG524248:UYN524248 VIC524248:VIJ524248 VRY524248:VSF524248 WBU524248:WCB524248 WLQ524248:WLX524248 WVM524248:WVT524248 E589784:L589784 JA589784:JH589784 SW589784:TD589784 ACS589784:ACZ589784 AMO589784:AMV589784 AWK589784:AWR589784 BGG589784:BGN589784 BQC589784:BQJ589784 BZY589784:CAF589784 CJU589784:CKB589784 CTQ589784:CTX589784 DDM589784:DDT589784 DNI589784:DNP589784 DXE589784:DXL589784 EHA589784:EHH589784 EQW589784:ERD589784 FAS589784:FAZ589784 FKO589784:FKV589784 FUK589784:FUR589784 GEG589784:GEN589784 GOC589784:GOJ589784 GXY589784:GYF589784 HHU589784:HIB589784 HRQ589784:HRX589784 IBM589784:IBT589784 ILI589784:ILP589784 IVE589784:IVL589784 JFA589784:JFH589784 JOW589784:JPD589784 JYS589784:JYZ589784 KIO589784:KIV589784 KSK589784:KSR589784 LCG589784:LCN589784 LMC589784:LMJ589784 LVY589784:LWF589784 MFU589784:MGB589784 MPQ589784:MPX589784 MZM589784:MZT589784 NJI589784:NJP589784 NTE589784:NTL589784 ODA589784:ODH589784 OMW589784:OND589784 OWS589784:OWZ589784 PGO589784:PGV589784 PQK589784:PQR589784 QAG589784:QAN589784 QKC589784:QKJ589784 QTY589784:QUF589784 RDU589784:REB589784 RNQ589784:RNX589784 RXM589784:RXT589784 SHI589784:SHP589784 SRE589784:SRL589784 TBA589784:TBH589784 TKW589784:TLD589784 TUS589784:TUZ589784 UEO589784:UEV589784 UOK589784:UOR589784 UYG589784:UYN589784 VIC589784:VIJ589784 VRY589784:VSF589784 WBU589784:WCB589784 WLQ589784:WLX589784 WVM589784:WVT589784 E655320:L655320 JA655320:JH655320 SW655320:TD655320 ACS655320:ACZ655320 AMO655320:AMV655320 AWK655320:AWR655320 BGG655320:BGN655320 BQC655320:BQJ655320 BZY655320:CAF655320 CJU655320:CKB655320 CTQ655320:CTX655320 DDM655320:DDT655320 DNI655320:DNP655320 DXE655320:DXL655320 EHA655320:EHH655320 EQW655320:ERD655320 FAS655320:FAZ655320 FKO655320:FKV655320 FUK655320:FUR655320 GEG655320:GEN655320 GOC655320:GOJ655320 GXY655320:GYF655320 HHU655320:HIB655320 HRQ655320:HRX655320 IBM655320:IBT655320 ILI655320:ILP655320 IVE655320:IVL655320 JFA655320:JFH655320 JOW655320:JPD655320 JYS655320:JYZ655320 KIO655320:KIV655320 KSK655320:KSR655320 LCG655320:LCN655320 LMC655320:LMJ655320 LVY655320:LWF655320 MFU655320:MGB655320 MPQ655320:MPX655320 MZM655320:MZT655320 NJI655320:NJP655320 NTE655320:NTL655320 ODA655320:ODH655320 OMW655320:OND655320 OWS655320:OWZ655320 PGO655320:PGV655320 PQK655320:PQR655320 QAG655320:QAN655320 QKC655320:QKJ655320 QTY655320:QUF655320 RDU655320:REB655320 RNQ655320:RNX655320 RXM655320:RXT655320 SHI655320:SHP655320 SRE655320:SRL655320 TBA655320:TBH655320 TKW655320:TLD655320 TUS655320:TUZ655320 UEO655320:UEV655320 UOK655320:UOR655320 UYG655320:UYN655320 VIC655320:VIJ655320 VRY655320:VSF655320 WBU655320:WCB655320 WLQ655320:WLX655320 WVM655320:WVT655320 E720856:L720856 JA720856:JH720856 SW720856:TD720856 ACS720856:ACZ720856 AMO720856:AMV720856 AWK720856:AWR720856 BGG720856:BGN720856 BQC720856:BQJ720856 BZY720856:CAF720856 CJU720856:CKB720856 CTQ720856:CTX720856 DDM720856:DDT720856 DNI720856:DNP720856 DXE720856:DXL720856 EHA720856:EHH720856 EQW720856:ERD720856 FAS720856:FAZ720856 FKO720856:FKV720856 FUK720856:FUR720856 GEG720856:GEN720856 GOC720856:GOJ720856 GXY720856:GYF720856 HHU720856:HIB720856 HRQ720856:HRX720856 IBM720856:IBT720856 ILI720856:ILP720856 IVE720856:IVL720856 JFA720856:JFH720856 JOW720856:JPD720856 JYS720856:JYZ720856 KIO720856:KIV720856 KSK720856:KSR720856 LCG720856:LCN720856 LMC720856:LMJ720856 LVY720856:LWF720856 MFU720856:MGB720856 MPQ720856:MPX720856 MZM720856:MZT720856 NJI720856:NJP720856 NTE720856:NTL720856 ODA720856:ODH720856 OMW720856:OND720856 OWS720856:OWZ720856 PGO720856:PGV720856 PQK720856:PQR720856 QAG720856:QAN720856 QKC720856:QKJ720856 QTY720856:QUF720856 RDU720856:REB720856 RNQ720856:RNX720856 RXM720856:RXT720856 SHI720856:SHP720856 SRE720856:SRL720856 TBA720856:TBH720856 TKW720856:TLD720856 TUS720856:TUZ720856 UEO720856:UEV720856 UOK720856:UOR720856 UYG720856:UYN720856 VIC720856:VIJ720856 VRY720856:VSF720856 WBU720856:WCB720856 WLQ720856:WLX720856 WVM720856:WVT720856 E786392:L786392 JA786392:JH786392 SW786392:TD786392 ACS786392:ACZ786392 AMO786392:AMV786392 AWK786392:AWR786392 BGG786392:BGN786392 BQC786392:BQJ786392 BZY786392:CAF786392 CJU786392:CKB786392 CTQ786392:CTX786392 DDM786392:DDT786392 DNI786392:DNP786392 DXE786392:DXL786392 EHA786392:EHH786392 EQW786392:ERD786392 FAS786392:FAZ786392 FKO786392:FKV786392 FUK786392:FUR786392 GEG786392:GEN786392 GOC786392:GOJ786392 GXY786392:GYF786392 HHU786392:HIB786392 HRQ786392:HRX786392 IBM786392:IBT786392 ILI786392:ILP786392 IVE786392:IVL786392 JFA786392:JFH786392 JOW786392:JPD786392 JYS786392:JYZ786392 KIO786392:KIV786392 KSK786392:KSR786392 LCG786392:LCN786392 LMC786392:LMJ786392 LVY786392:LWF786392 MFU786392:MGB786392 MPQ786392:MPX786392 MZM786392:MZT786392 NJI786392:NJP786392 NTE786392:NTL786392 ODA786392:ODH786392 OMW786392:OND786392 OWS786392:OWZ786392 PGO786392:PGV786392 PQK786392:PQR786392 QAG786392:QAN786392 QKC786392:QKJ786392 QTY786392:QUF786392 RDU786392:REB786392 RNQ786392:RNX786392 RXM786392:RXT786392 SHI786392:SHP786392 SRE786392:SRL786392 TBA786392:TBH786392 TKW786392:TLD786392 TUS786392:TUZ786392 UEO786392:UEV786392 UOK786392:UOR786392 UYG786392:UYN786392 VIC786392:VIJ786392 VRY786392:VSF786392 WBU786392:WCB786392 WLQ786392:WLX786392 WVM786392:WVT786392 E851928:L851928 JA851928:JH851928 SW851928:TD851928 ACS851928:ACZ851928 AMO851928:AMV851928 AWK851928:AWR851928 BGG851928:BGN851928 BQC851928:BQJ851928 BZY851928:CAF851928 CJU851928:CKB851928 CTQ851928:CTX851928 DDM851928:DDT851928 DNI851928:DNP851928 DXE851928:DXL851928 EHA851928:EHH851928 EQW851928:ERD851928 FAS851928:FAZ851928 FKO851928:FKV851928 FUK851928:FUR851928 GEG851928:GEN851928 GOC851928:GOJ851928 GXY851928:GYF851928 HHU851928:HIB851928 HRQ851928:HRX851928 IBM851928:IBT851928 ILI851928:ILP851928 IVE851928:IVL851928 JFA851928:JFH851928 JOW851928:JPD851928 JYS851928:JYZ851928 KIO851928:KIV851928 KSK851928:KSR851928 LCG851928:LCN851928 LMC851928:LMJ851928 LVY851928:LWF851928 MFU851928:MGB851928 MPQ851928:MPX851928 MZM851928:MZT851928 NJI851928:NJP851928 NTE851928:NTL851928 ODA851928:ODH851928 OMW851928:OND851928 OWS851928:OWZ851928 PGO851928:PGV851928 PQK851928:PQR851928 QAG851928:QAN851928 QKC851928:QKJ851928 QTY851928:QUF851928 RDU851928:REB851928 RNQ851928:RNX851928 RXM851928:RXT851928 SHI851928:SHP851928 SRE851928:SRL851928 TBA851928:TBH851928 TKW851928:TLD851928 TUS851928:TUZ851928 UEO851928:UEV851928 UOK851928:UOR851928 UYG851928:UYN851928 VIC851928:VIJ851928 VRY851928:VSF851928 WBU851928:WCB851928 WLQ851928:WLX851928 WVM851928:WVT851928 E917464:L917464 JA917464:JH917464 SW917464:TD917464 ACS917464:ACZ917464 AMO917464:AMV917464 AWK917464:AWR917464 BGG917464:BGN917464 BQC917464:BQJ917464 BZY917464:CAF917464 CJU917464:CKB917464 CTQ917464:CTX917464 DDM917464:DDT917464 DNI917464:DNP917464 DXE917464:DXL917464 EHA917464:EHH917464 EQW917464:ERD917464 FAS917464:FAZ917464 FKO917464:FKV917464 FUK917464:FUR917464 GEG917464:GEN917464 GOC917464:GOJ917464 GXY917464:GYF917464 HHU917464:HIB917464 HRQ917464:HRX917464 IBM917464:IBT917464 ILI917464:ILP917464 IVE917464:IVL917464 JFA917464:JFH917464 JOW917464:JPD917464 JYS917464:JYZ917464 KIO917464:KIV917464 KSK917464:KSR917464 LCG917464:LCN917464 LMC917464:LMJ917464 LVY917464:LWF917464 MFU917464:MGB917464 MPQ917464:MPX917464 MZM917464:MZT917464 NJI917464:NJP917464 NTE917464:NTL917464 ODA917464:ODH917464 OMW917464:OND917464 OWS917464:OWZ917464 PGO917464:PGV917464 PQK917464:PQR917464 QAG917464:QAN917464 QKC917464:QKJ917464 QTY917464:QUF917464 RDU917464:REB917464 RNQ917464:RNX917464 RXM917464:RXT917464 SHI917464:SHP917464 SRE917464:SRL917464 TBA917464:TBH917464 TKW917464:TLD917464 TUS917464:TUZ917464 UEO917464:UEV917464 UOK917464:UOR917464 UYG917464:UYN917464 VIC917464:VIJ917464 VRY917464:VSF917464 WBU917464:WCB917464 WLQ917464:WLX917464 WVM917464:WVT917464 E983000:L983000 JA983000:JH983000 SW983000:TD983000 ACS983000:ACZ983000 AMO983000:AMV983000 AWK983000:AWR983000 BGG983000:BGN983000 BQC983000:BQJ983000 BZY983000:CAF983000 CJU983000:CKB983000 CTQ983000:CTX983000 DDM983000:DDT983000 DNI983000:DNP983000 DXE983000:DXL983000 EHA983000:EHH983000 EQW983000:ERD983000 FAS983000:FAZ983000 FKO983000:FKV983000 FUK983000:FUR983000 GEG983000:GEN983000 GOC983000:GOJ983000 GXY983000:GYF983000 HHU983000:HIB983000 HRQ983000:HRX983000 IBM983000:IBT983000 ILI983000:ILP983000 IVE983000:IVL983000 JFA983000:JFH983000 JOW983000:JPD983000 JYS983000:JYZ983000 KIO983000:KIV983000 KSK983000:KSR983000 LCG983000:LCN983000 LMC983000:LMJ983000 LVY983000:LWF983000 MFU983000:MGB983000 MPQ983000:MPX983000 MZM983000:MZT983000 NJI983000:NJP983000 NTE983000:NTL983000 ODA983000:ODH983000 OMW983000:OND983000 OWS983000:OWZ983000 PGO983000:PGV983000 PQK983000:PQR983000 QAG983000:QAN983000 QKC983000:QKJ983000 QTY983000:QUF983000 RDU983000:REB983000 RNQ983000:RNX983000 RXM983000:RXT983000 SHI983000:SHP983000 SRE983000:SRL983000 TBA983000:TBH983000 TKW983000:TLD983000 TUS983000:TUZ983000 UEO983000:UEV983000 UOK983000:UOR983000 UYG983000:UYN983000 VIC983000:VIJ983000 VRY983000:VSF983000 WBU983000:WCB983000 WLQ983000:WLX983000 WVM983000:WVT983000 E1048536:L1048536 JA1048536:JH1048536 SW1048536:TD1048536 ACS1048536:ACZ1048536 AMO1048536:AMV1048536 AWK1048536:AWR1048536 BGG1048536:BGN1048536 BQC1048536:BQJ1048536 BZY1048536:CAF1048536 CJU1048536:CKB1048536 CTQ1048536:CTX1048536 DDM1048536:DDT1048536 DNI1048536:DNP1048536 DXE1048536:DXL1048536 EHA1048536:EHH1048536 EQW1048536:ERD1048536 FAS1048536:FAZ1048536 FKO1048536:FKV1048536 FUK1048536:FUR1048536 GEG1048536:GEN1048536 GOC1048536:GOJ1048536 GXY1048536:GYF1048536 HHU1048536:HIB1048536 HRQ1048536:HRX1048536 IBM1048536:IBT1048536 ILI1048536:ILP1048536 IVE1048536:IVL1048536 JFA1048536:JFH1048536 JOW1048536:JPD1048536 JYS1048536:JYZ1048536 KIO1048536:KIV1048536 KSK1048536:KSR1048536 LCG1048536:LCN1048536 LMC1048536:LMJ1048536 LVY1048536:LWF1048536 MFU1048536:MGB1048536 MPQ1048536:MPX1048536 MZM1048536:MZT1048536 NJI1048536:NJP1048536 NTE1048536:NTL1048536 ODA1048536:ODH1048536 OMW1048536:OND1048536 OWS1048536:OWZ1048536 PGO1048536:PGV1048536 PQK1048536:PQR1048536 QAG1048536:QAN1048536 QKC1048536:QKJ1048536 QTY1048536:QUF1048536 RDU1048536:REB1048536 RNQ1048536:RNX1048536 RXM1048536:RXT1048536 SHI1048536:SHP1048536 SRE1048536:SRL1048536 TBA1048536:TBH1048536 TKW1048536:TLD1048536 TUS1048536:TUZ1048536 UEO1048536:UEV1048536 UOK1048536:UOR1048536 UYG1048536:UYN1048536 VIC1048536:VIJ1048536 VRY1048536:VSF1048536 WBU1048536:WCB1048536 WLQ1048536:WLX1048536 WVM1048536:WVT1048536">
      <formula1>$P$1:$P$8</formula1>
    </dataValidation>
  </dataValidation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89"/>
  <sheetViews>
    <sheetView topLeftCell="A24" zoomScale="82" zoomScaleNormal="82" workbookViewId="0">
      <selection activeCell="H63" sqref="H63:I63"/>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19" bestFit="1" customWidth="1"/>
    <col min="6" max="6" width="22.28515625" bestFit="1" customWidth="1"/>
    <col min="7" max="7" width="16" customWidth="1"/>
    <col min="8" max="8" width="18.7109375" customWidth="1"/>
    <col min="9" max="9" width="26.14062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7"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7"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7"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7"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7"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7"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7"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7"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7"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7"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7"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7"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7"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7"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7"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7"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7"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7"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7"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7"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7"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7"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7"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7"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7"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7"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7"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7"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7"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7"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7"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7"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7"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7"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7"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7"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7"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7"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7"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7"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7"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7"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7"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7"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7"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7"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7"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7"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7"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7"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7"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7"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7"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7"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7"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7"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7"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7"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7"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7"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7"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7"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7"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147"/>
      <c r="E2" s="149"/>
      <c r="F2" s="149"/>
      <c r="G2" s="149"/>
      <c r="H2" s="149"/>
      <c r="I2" s="149"/>
      <c r="J2" s="149"/>
      <c r="K2" s="150"/>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148"/>
      <c r="E3" s="151"/>
      <c r="F3" s="151"/>
      <c r="G3" s="151"/>
      <c r="H3" s="151"/>
      <c r="I3" s="151"/>
      <c r="J3" s="151"/>
      <c r="K3" s="152"/>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148"/>
      <c r="E4" s="153"/>
      <c r="F4" s="153"/>
      <c r="G4" s="153"/>
      <c r="H4" s="153"/>
      <c r="I4" s="154"/>
      <c r="J4" s="154"/>
      <c r="K4" s="155"/>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148"/>
      <c r="E5" s="153"/>
      <c r="F5" s="153"/>
      <c r="G5" s="153"/>
      <c r="H5" s="153"/>
      <c r="I5" s="153"/>
      <c r="J5" s="153"/>
      <c r="K5" s="156"/>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166" t="s">
        <v>19</v>
      </c>
      <c r="D7" s="167"/>
      <c r="E7" s="168" t="s">
        <v>20</v>
      </c>
      <c r="F7" s="169"/>
      <c r="G7" s="19" t="s">
        <v>21</v>
      </c>
      <c r="H7" s="20">
        <v>3</v>
      </c>
      <c r="I7" s="19" t="s">
        <v>22</v>
      </c>
      <c r="J7" s="170">
        <v>41337</v>
      </c>
      <c r="K7" s="17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172" t="s">
        <v>29</v>
      </c>
      <c r="C9" s="173"/>
      <c r="D9" s="173"/>
      <c r="E9" s="173"/>
      <c r="F9" s="173"/>
      <c r="G9" s="173"/>
      <c r="H9" s="173"/>
      <c r="I9" s="173"/>
      <c r="J9" s="173"/>
      <c r="K9" s="173"/>
      <c r="L9" s="17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175"/>
      <c r="C10" s="176" t="s">
        <v>33</v>
      </c>
      <c r="D10" s="176"/>
      <c r="E10" s="161" t="s">
        <v>144</v>
      </c>
      <c r="F10" s="161"/>
      <c r="G10" s="161"/>
      <c r="H10" s="161"/>
      <c r="I10" s="161"/>
      <c r="J10" s="21" t="s">
        <v>35</v>
      </c>
      <c r="K10" s="177" t="s">
        <v>145</v>
      </c>
      <c r="L10" s="17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175"/>
      <c r="C11" s="178" t="s">
        <v>39</v>
      </c>
      <c r="D11" s="178"/>
      <c r="E11" s="179">
        <v>40177</v>
      </c>
      <c r="F11" s="180"/>
      <c r="G11" s="180"/>
      <c r="H11" s="180"/>
      <c r="I11" s="180"/>
      <c r="J11" s="180"/>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175"/>
      <c r="C12" s="157" t="s">
        <v>43</v>
      </c>
      <c r="D12" s="157"/>
      <c r="E12" s="157"/>
      <c r="F12" s="158" t="s">
        <v>41</v>
      </c>
      <c r="G12" s="159"/>
      <c r="H12" s="159"/>
      <c r="I12" s="159"/>
      <c r="J12" s="159"/>
      <c r="K12" s="159"/>
      <c r="L12" s="159"/>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175"/>
      <c r="C13" s="157" t="s">
        <v>46</v>
      </c>
      <c r="D13" s="157"/>
      <c r="E13" s="160"/>
      <c r="F13" s="160"/>
      <c r="G13" s="160"/>
      <c r="H13" s="160"/>
      <c r="I13" s="21" t="s">
        <v>47</v>
      </c>
      <c r="J13" s="161" t="s">
        <v>6</v>
      </c>
      <c r="K13" s="159"/>
      <c r="L13" s="159"/>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175"/>
      <c r="C14" s="162" t="s">
        <v>49</v>
      </c>
      <c r="D14" s="157"/>
      <c r="E14" s="163" t="s">
        <v>50</v>
      </c>
      <c r="F14" s="164"/>
      <c r="G14" s="164"/>
      <c r="H14" s="164"/>
      <c r="I14" s="164"/>
      <c r="J14" s="164"/>
      <c r="K14" s="164"/>
      <c r="L14" s="16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183"/>
      <c r="C15" s="183"/>
      <c r="D15" s="183"/>
      <c r="E15" s="183"/>
      <c r="F15" s="183"/>
      <c r="G15" s="183"/>
      <c r="H15" s="183"/>
      <c r="I15" s="183"/>
      <c r="J15" s="183"/>
      <c r="K15" s="183"/>
      <c r="L15" s="183"/>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184" t="s">
        <v>53</v>
      </c>
      <c r="C16" s="185"/>
      <c r="D16" s="185"/>
      <c r="E16" s="185"/>
      <c r="F16" s="185"/>
      <c r="G16" s="185"/>
      <c r="H16" s="185"/>
      <c r="I16" s="185"/>
      <c r="J16" s="185"/>
      <c r="K16" s="185"/>
      <c r="L16" s="186"/>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178" t="s">
        <v>55</v>
      </c>
      <c r="D17" s="178"/>
      <c r="E17" s="241" t="s">
        <v>113</v>
      </c>
      <c r="F17" s="241"/>
      <c r="G17" s="241"/>
      <c r="H17" s="241"/>
      <c r="I17" s="241"/>
      <c r="J17" s="241"/>
      <c r="K17" s="241"/>
      <c r="L17" s="241"/>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178" t="s">
        <v>57</v>
      </c>
      <c r="D18" s="178"/>
      <c r="E18" s="241" t="s">
        <v>114</v>
      </c>
      <c r="F18" s="241"/>
      <c r="G18" s="241"/>
      <c r="H18" s="241"/>
      <c r="I18" s="241"/>
      <c r="J18" s="241"/>
      <c r="K18" s="241"/>
      <c r="L18" s="241"/>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178" t="s">
        <v>58</v>
      </c>
      <c r="D19" s="178"/>
      <c r="E19" s="240" t="s">
        <v>114</v>
      </c>
      <c r="F19" s="240"/>
      <c r="G19" s="240"/>
      <c r="H19" s="240"/>
      <c r="I19" s="240"/>
      <c r="J19" s="240"/>
      <c r="K19" s="240"/>
      <c r="L19" s="240"/>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157" t="s">
        <v>60</v>
      </c>
      <c r="D20" s="157"/>
      <c r="E20" s="240" t="s">
        <v>115</v>
      </c>
      <c r="F20" s="240"/>
      <c r="G20" s="240"/>
      <c r="H20" s="240"/>
      <c r="I20" s="240"/>
      <c r="J20" s="240"/>
      <c r="K20" s="240"/>
      <c r="L20" s="240"/>
      <c r="M20" s="34"/>
      <c r="O20" s="31"/>
      <c r="P20" s="32"/>
      <c r="Q20" s="28"/>
      <c r="R20" s="2"/>
      <c r="S20" s="28"/>
      <c r="T20" s="28"/>
      <c r="U20" s="8"/>
      <c r="V20" s="8"/>
      <c r="W20" s="8"/>
      <c r="X20" s="9"/>
      <c r="Y20" s="10"/>
      <c r="Z20" s="10"/>
      <c r="AA20" s="10"/>
      <c r="AB20" s="10"/>
      <c r="AC20" s="10"/>
      <c r="AD20" s="10"/>
      <c r="AE20" s="10"/>
      <c r="AF20" s="10"/>
    </row>
    <row r="21" spans="2:32" ht="8.25" customHeight="1" x14ac:dyDescent="0.25">
      <c r="B21" s="183"/>
      <c r="C21" s="183"/>
      <c r="D21" s="183"/>
      <c r="E21" s="183"/>
      <c r="F21" s="183"/>
      <c r="G21" s="183"/>
      <c r="H21" s="183"/>
      <c r="I21" s="183"/>
      <c r="J21" s="183"/>
      <c r="K21" s="183"/>
      <c r="L21" s="183"/>
      <c r="M21" s="22"/>
      <c r="O21" s="6"/>
      <c r="P21" s="32"/>
      <c r="Q21" s="8"/>
      <c r="R21" s="7"/>
      <c r="S21" s="8"/>
      <c r="T21" s="8"/>
      <c r="U21" s="8"/>
      <c r="V21" s="8"/>
      <c r="W21" s="8"/>
      <c r="X21" s="9"/>
      <c r="Y21" s="10"/>
      <c r="Z21" s="10"/>
      <c r="AA21" s="10"/>
      <c r="AB21" s="10"/>
      <c r="AC21" s="10"/>
      <c r="AD21" s="10"/>
      <c r="AE21" s="10"/>
      <c r="AF21" s="10"/>
    </row>
    <row r="22" spans="2:32" ht="15.75" customHeight="1" x14ac:dyDescent="0.25">
      <c r="B22" s="184" t="s">
        <v>62</v>
      </c>
      <c r="C22" s="185"/>
      <c r="D22" s="185"/>
      <c r="E22" s="185"/>
      <c r="F22" s="185"/>
      <c r="G22" s="185"/>
      <c r="H22" s="185"/>
      <c r="I22" s="185"/>
      <c r="J22" s="185"/>
      <c r="K22" s="185"/>
      <c r="L22" s="186"/>
      <c r="M22" s="22"/>
      <c r="O22" s="6"/>
      <c r="P22" s="32"/>
      <c r="Q22" s="8"/>
      <c r="R22" s="7"/>
      <c r="S22" s="8"/>
      <c r="T22" s="8"/>
      <c r="U22" s="8"/>
      <c r="V22" s="8"/>
      <c r="W22" s="8"/>
      <c r="X22" s="9"/>
      <c r="Y22" s="10"/>
      <c r="Z22" s="10"/>
      <c r="AA22" s="10"/>
      <c r="AB22" s="10"/>
      <c r="AC22" s="10"/>
      <c r="AD22" s="10"/>
      <c r="AE22" s="10"/>
      <c r="AF22" s="10"/>
    </row>
    <row r="23" spans="2:32" x14ac:dyDescent="0.25">
      <c r="B23" s="11"/>
      <c r="C23" s="157" t="s">
        <v>63</v>
      </c>
      <c r="D23" s="157"/>
      <c r="E23" s="182" t="s">
        <v>146</v>
      </c>
      <c r="F23" s="182"/>
      <c r="G23" s="182"/>
      <c r="H23" s="182"/>
      <c r="I23" s="182"/>
      <c r="J23" s="182"/>
      <c r="K23" s="182"/>
      <c r="L23" s="182"/>
      <c r="M23" s="35"/>
      <c r="N23" s="36"/>
      <c r="O23" s="36"/>
      <c r="P23" s="36"/>
      <c r="Q23" s="36"/>
      <c r="R23" s="37"/>
      <c r="S23" s="38"/>
      <c r="T23" s="28"/>
      <c r="U23" s="28"/>
      <c r="V23" s="28"/>
      <c r="W23" s="28"/>
    </row>
    <row r="24" spans="2:32" x14ac:dyDescent="0.25">
      <c r="B24" s="11"/>
      <c r="C24" s="157"/>
      <c r="D24" s="157"/>
      <c r="E24" s="182"/>
      <c r="F24" s="182"/>
      <c r="G24" s="182"/>
      <c r="H24" s="182"/>
      <c r="I24" s="182"/>
      <c r="J24" s="182"/>
      <c r="K24" s="182"/>
      <c r="L24" s="182"/>
      <c r="M24" s="22"/>
      <c r="N24" s="36"/>
      <c r="O24" s="36"/>
      <c r="P24" s="36"/>
      <c r="Q24" s="36"/>
      <c r="R24" s="37"/>
      <c r="S24" s="38"/>
      <c r="T24" s="28"/>
      <c r="U24" s="28"/>
      <c r="V24" s="28"/>
      <c r="W24" s="28"/>
    </row>
    <row r="25" spans="2:32" ht="7.5" customHeight="1" x14ac:dyDescent="0.25">
      <c r="B25" s="11"/>
      <c r="C25" s="157"/>
      <c r="D25" s="157"/>
      <c r="E25" s="182"/>
      <c r="F25" s="182"/>
      <c r="G25" s="182"/>
      <c r="H25" s="182"/>
      <c r="I25" s="182"/>
      <c r="J25" s="182"/>
      <c r="K25" s="182"/>
      <c r="L25" s="182"/>
      <c r="M25" s="30"/>
      <c r="N25" s="36"/>
      <c r="O25" s="36"/>
      <c r="P25" s="36"/>
      <c r="Q25" s="36"/>
      <c r="R25" s="37"/>
      <c r="S25" s="38"/>
      <c r="T25" s="28"/>
      <c r="U25" s="28"/>
      <c r="V25" s="28"/>
      <c r="W25" s="28"/>
    </row>
    <row r="26" spans="2:32" ht="12" customHeight="1" x14ac:dyDescent="0.25">
      <c r="B26" s="11"/>
      <c r="C26" s="199" t="s">
        <v>65</v>
      </c>
      <c r="D26" s="200"/>
      <c r="E26" s="205" t="s">
        <v>68</v>
      </c>
      <c r="F26" s="205"/>
      <c r="G26" s="205"/>
      <c r="H26" s="205"/>
      <c r="I26" s="205"/>
      <c r="J26" s="205"/>
      <c r="K26" s="205"/>
      <c r="L26" s="205"/>
      <c r="M26" s="30"/>
      <c r="N26" s="36"/>
      <c r="O26" s="39" t="s">
        <v>67</v>
      </c>
      <c r="P26" s="36"/>
      <c r="Q26" s="36"/>
      <c r="R26" s="37"/>
      <c r="S26" s="38"/>
      <c r="T26" s="28"/>
      <c r="U26" s="28"/>
      <c r="V26" s="28"/>
      <c r="W26" s="28"/>
    </row>
    <row r="27" spans="2:32" ht="12.75" customHeight="1" x14ac:dyDescent="0.25">
      <c r="B27" s="11"/>
      <c r="C27" s="201"/>
      <c r="D27" s="202"/>
      <c r="E27" s="205"/>
      <c r="F27" s="205"/>
      <c r="G27" s="205"/>
      <c r="H27" s="205"/>
      <c r="I27" s="205"/>
      <c r="J27" s="205"/>
      <c r="K27" s="205"/>
      <c r="L27" s="205"/>
      <c r="M27" s="30"/>
      <c r="N27" s="36"/>
      <c r="O27" s="39" t="s">
        <v>68</v>
      </c>
      <c r="P27" s="36"/>
      <c r="Q27" s="36"/>
      <c r="R27" s="37"/>
      <c r="S27" s="38"/>
      <c r="T27" s="28"/>
      <c r="U27" s="28"/>
      <c r="V27" s="28"/>
      <c r="W27" s="28"/>
    </row>
    <row r="28" spans="2:32" ht="12.75" customHeight="1" x14ac:dyDescent="0.25">
      <c r="B28" s="11"/>
      <c r="C28" s="203"/>
      <c r="D28" s="204"/>
      <c r="E28" s="205"/>
      <c r="F28" s="205"/>
      <c r="G28" s="205"/>
      <c r="H28" s="205"/>
      <c r="I28" s="205"/>
      <c r="J28" s="205"/>
      <c r="K28" s="205"/>
      <c r="L28" s="205"/>
      <c r="M28" s="13"/>
      <c r="N28" s="40" t="s">
        <v>69</v>
      </c>
      <c r="O28" s="40" t="s">
        <v>66</v>
      </c>
      <c r="P28" s="38"/>
      <c r="Q28" s="38"/>
      <c r="R28" s="13"/>
      <c r="S28" s="38"/>
      <c r="T28" s="28"/>
      <c r="U28" s="28"/>
      <c r="V28" s="28"/>
      <c r="W28" s="28"/>
    </row>
    <row r="29" spans="2:32" ht="21.75" customHeight="1" x14ac:dyDescent="0.25">
      <c r="B29" s="16"/>
      <c r="C29" s="176" t="s">
        <v>70</v>
      </c>
      <c r="D29" s="176"/>
      <c r="E29" s="206" t="s">
        <v>71</v>
      </c>
      <c r="F29" s="206"/>
      <c r="G29" s="206"/>
      <c r="H29" s="206"/>
      <c r="I29" s="206"/>
      <c r="J29" s="206"/>
      <c r="K29" s="206"/>
      <c r="L29" s="206"/>
      <c r="M29" s="13"/>
      <c r="N29" s="40" t="s">
        <v>71</v>
      </c>
      <c r="O29" s="38"/>
      <c r="P29" s="38"/>
      <c r="Q29" s="38"/>
      <c r="R29" s="13"/>
      <c r="S29" s="38"/>
      <c r="T29" s="28"/>
      <c r="U29" s="28"/>
      <c r="V29" s="28"/>
      <c r="W29" s="28"/>
    </row>
    <row r="30" spans="2:32" ht="9.75" customHeight="1" x14ac:dyDescent="0.25">
      <c r="B30" s="183"/>
      <c r="C30" s="183"/>
      <c r="D30" s="183"/>
      <c r="E30" s="183"/>
      <c r="F30" s="183"/>
      <c r="G30" s="183"/>
      <c r="H30" s="183"/>
      <c r="I30" s="183"/>
      <c r="J30" s="183"/>
      <c r="K30" s="183"/>
      <c r="L30" s="183"/>
      <c r="M30" s="22"/>
      <c r="N30" s="41"/>
      <c r="O30" s="41"/>
      <c r="P30" s="41"/>
      <c r="Q30" s="41"/>
      <c r="R30" s="22"/>
      <c r="S30" s="38"/>
      <c r="T30" s="28"/>
      <c r="U30" s="28"/>
      <c r="V30" s="28"/>
      <c r="W30" s="28"/>
    </row>
    <row r="31" spans="2:32" ht="17.25" customHeight="1" x14ac:dyDescent="0.25">
      <c r="B31" s="184" t="s">
        <v>72</v>
      </c>
      <c r="C31" s="185"/>
      <c r="D31" s="185"/>
      <c r="E31" s="185"/>
      <c r="F31" s="185"/>
      <c r="G31" s="187"/>
      <c r="H31" s="187"/>
      <c r="I31" s="187"/>
      <c r="J31" s="187"/>
      <c r="K31" s="187"/>
      <c r="L31" s="188"/>
      <c r="M31" s="22"/>
      <c r="N31" s="41"/>
      <c r="O31" s="41"/>
      <c r="P31" s="41"/>
      <c r="Q31" s="41"/>
      <c r="R31" s="22"/>
      <c r="S31" s="38"/>
      <c r="T31" s="28"/>
      <c r="U31" s="28"/>
      <c r="V31" s="28"/>
      <c r="W31" s="28"/>
    </row>
    <row r="32" spans="2:32" ht="24" customHeight="1" x14ac:dyDescent="0.25">
      <c r="B32" s="11"/>
      <c r="C32" s="178" t="s">
        <v>73</v>
      </c>
      <c r="D32" s="178"/>
      <c r="E32" s="189" t="s">
        <v>74</v>
      </c>
      <c r="F32" s="190"/>
      <c r="G32" s="191" t="s">
        <v>147</v>
      </c>
      <c r="H32" s="192"/>
      <c r="I32" s="192"/>
      <c r="J32" s="192"/>
      <c r="K32" s="192"/>
      <c r="L32" s="193"/>
      <c r="M32" s="22"/>
      <c r="N32" s="42" t="s">
        <v>76</v>
      </c>
      <c r="O32" s="43"/>
      <c r="P32" s="28"/>
      <c r="Q32" s="43"/>
      <c r="R32" s="44"/>
      <c r="S32" s="38"/>
      <c r="T32" s="28"/>
      <c r="U32" s="28"/>
      <c r="V32" s="28"/>
      <c r="W32" s="28"/>
    </row>
    <row r="33" spans="2:23" ht="23.25" customHeight="1" x14ac:dyDescent="0.25">
      <c r="B33" s="11"/>
      <c r="C33" s="178"/>
      <c r="D33" s="178"/>
      <c r="E33" s="194" t="s">
        <v>77</v>
      </c>
      <c r="F33" s="195"/>
      <c r="G33" s="196" t="s">
        <v>148</v>
      </c>
      <c r="H33" s="197"/>
      <c r="I33" s="197"/>
      <c r="J33" s="197"/>
      <c r="K33" s="197"/>
      <c r="L33" s="198"/>
      <c r="M33" s="35"/>
      <c r="N33" s="45" t="s">
        <v>79</v>
      </c>
      <c r="O33" s="46"/>
      <c r="P33" s="28"/>
      <c r="Q33" s="46"/>
      <c r="R33" s="44"/>
      <c r="S33" s="38"/>
      <c r="T33" s="28"/>
      <c r="U33" s="28"/>
      <c r="V33" s="28"/>
      <c r="W33" s="28"/>
    </row>
    <row r="34" spans="2:23" ht="36" customHeight="1" x14ac:dyDescent="0.25">
      <c r="B34" s="11"/>
      <c r="C34" s="157" t="s">
        <v>80</v>
      </c>
      <c r="D34" s="157"/>
      <c r="E34" s="160" t="s">
        <v>76</v>
      </c>
      <c r="F34" s="160"/>
      <c r="G34" s="160"/>
      <c r="H34" s="157" t="s">
        <v>82</v>
      </c>
      <c r="I34" s="157"/>
      <c r="J34" s="206" t="s">
        <v>76</v>
      </c>
      <c r="K34" s="206"/>
      <c r="L34" s="206"/>
      <c r="M34" s="30"/>
      <c r="N34" s="47" t="s">
        <v>83</v>
      </c>
      <c r="O34" s="48"/>
      <c r="P34" s="42"/>
      <c r="Q34" s="48"/>
      <c r="R34" s="49"/>
      <c r="S34" s="38"/>
      <c r="T34" s="28"/>
      <c r="U34" s="28"/>
      <c r="V34" s="28"/>
      <c r="W34" s="28"/>
    </row>
    <row r="35" spans="2:23" ht="35.25" customHeight="1" x14ac:dyDescent="0.25">
      <c r="B35" s="16"/>
      <c r="C35" s="209" t="s">
        <v>84</v>
      </c>
      <c r="D35" s="210"/>
      <c r="E35" s="160" t="s">
        <v>119</v>
      </c>
      <c r="F35" s="160"/>
      <c r="G35" s="160"/>
      <c r="H35" s="160"/>
      <c r="I35" s="160"/>
      <c r="J35" s="50" t="s">
        <v>86</v>
      </c>
      <c r="K35" s="160" t="s">
        <v>87</v>
      </c>
      <c r="L35" s="160"/>
      <c r="M35" s="30"/>
      <c r="N35" s="47" t="s">
        <v>88</v>
      </c>
      <c r="O35" s="47"/>
      <c r="P35" s="51"/>
      <c r="Q35" s="47"/>
      <c r="R35" s="52"/>
      <c r="S35" s="38"/>
      <c r="T35" s="28"/>
      <c r="U35" s="28"/>
      <c r="V35" s="28"/>
      <c r="W35" s="28"/>
    </row>
    <row r="36" spans="2:23" ht="8.25" customHeight="1" x14ac:dyDescent="0.25">
      <c r="B36" s="183"/>
      <c r="C36" s="183"/>
      <c r="D36" s="183"/>
      <c r="E36" s="183"/>
      <c r="F36" s="183"/>
      <c r="G36" s="183"/>
      <c r="H36" s="183"/>
      <c r="I36" s="183"/>
      <c r="J36" s="183"/>
      <c r="K36" s="183"/>
      <c r="L36" s="183"/>
      <c r="M36" s="13"/>
      <c r="N36" s="47" t="s">
        <v>89</v>
      </c>
      <c r="O36" s="38"/>
      <c r="P36" s="53"/>
      <c r="Q36" s="28"/>
      <c r="R36" s="2"/>
      <c r="S36" s="28"/>
      <c r="T36" s="28"/>
      <c r="U36" s="28"/>
      <c r="V36" s="28"/>
      <c r="W36" s="28"/>
    </row>
    <row r="37" spans="2:23" ht="54.75" hidden="1" customHeight="1" x14ac:dyDescent="0.25">
      <c r="B37" s="11"/>
      <c r="C37" s="54">
        <v>11</v>
      </c>
      <c r="D37" s="55"/>
      <c r="E37" s="56"/>
      <c r="F37" s="207"/>
      <c r="G37" s="207"/>
      <c r="H37" s="57" t="e">
        <f>VLOOKUP(E37,#REF!,2)</f>
        <v>#REF!</v>
      </c>
      <c r="I37" s="208"/>
      <c r="J37" s="208"/>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07"/>
      <c r="G38" s="207"/>
      <c r="H38" s="57" t="e">
        <f>VLOOKUP(E38,#REF!,2)</f>
        <v>#REF!</v>
      </c>
      <c r="I38" s="208"/>
      <c r="J38" s="208"/>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07"/>
      <c r="G39" s="207"/>
      <c r="H39" s="57" t="e">
        <f>VLOOKUP(E39,#REF!,2)</f>
        <v>#REF!</v>
      </c>
      <c r="I39" s="208"/>
      <c r="J39" s="208"/>
      <c r="K39" s="58" t="e">
        <f>#REF!</f>
        <v>#REF!</v>
      </c>
      <c r="L39" s="58" t="e">
        <f>#REF!</f>
        <v>#REF!</v>
      </c>
      <c r="N39" s="61"/>
      <c r="O39" s="61"/>
      <c r="P39" s="61"/>
      <c r="Q39" s="61"/>
      <c r="R39" s="62"/>
      <c r="S39" s="63"/>
      <c r="T39" s="63"/>
      <c r="U39" s="63"/>
    </row>
    <row r="40" spans="2:23" ht="54.75" hidden="1" customHeight="1" x14ac:dyDescent="0.25">
      <c r="B40" s="11"/>
      <c r="C40" s="54">
        <v>14</v>
      </c>
      <c r="D40" s="55"/>
      <c r="E40" s="56"/>
      <c r="F40" s="207"/>
      <c r="G40" s="207"/>
      <c r="H40" s="57" t="e">
        <f>VLOOKUP(E40,#REF!,2)</f>
        <v>#REF!</v>
      </c>
      <c r="I40" s="208"/>
      <c r="J40" s="208"/>
      <c r="K40" s="58" t="e">
        <f>#REF!</f>
        <v>#REF!</v>
      </c>
      <c r="L40" s="58" t="e">
        <f>#REF!</f>
        <v>#REF!</v>
      </c>
      <c r="N40" s="61"/>
      <c r="O40" s="61"/>
      <c r="P40" s="61"/>
      <c r="Q40" s="61"/>
      <c r="R40" s="62"/>
      <c r="S40" s="63"/>
      <c r="T40" s="63"/>
      <c r="U40" s="63"/>
    </row>
    <row r="41" spans="2:23" ht="54.75" hidden="1" customHeight="1" x14ac:dyDescent="0.25">
      <c r="B41" s="11"/>
      <c r="C41" s="54">
        <v>15</v>
      </c>
      <c r="D41" s="55"/>
      <c r="E41" s="56"/>
      <c r="F41" s="207"/>
      <c r="G41" s="207"/>
      <c r="H41" s="57" t="e">
        <f>VLOOKUP(E41,#REF!,2)</f>
        <v>#REF!</v>
      </c>
      <c r="I41" s="208"/>
      <c r="J41" s="208"/>
      <c r="K41" s="58" t="e">
        <f>#REF!</f>
        <v>#REF!</v>
      </c>
      <c r="L41" s="58" t="e">
        <f>#REF!</f>
        <v>#REF!</v>
      </c>
      <c r="N41" s="61"/>
      <c r="O41" s="61"/>
      <c r="P41" s="61"/>
      <c r="Q41" s="61"/>
      <c r="R41" s="62"/>
      <c r="S41" s="63"/>
      <c r="T41" s="63"/>
      <c r="U41" s="63"/>
    </row>
    <row r="42" spans="2:23" ht="54.75" hidden="1" customHeight="1" x14ac:dyDescent="0.25">
      <c r="B42" s="11"/>
      <c r="C42" s="54">
        <v>16</v>
      </c>
      <c r="D42" s="55"/>
      <c r="E42" s="56"/>
      <c r="F42" s="207"/>
      <c r="G42" s="207"/>
      <c r="H42" s="57" t="e">
        <f>VLOOKUP(E42,#REF!,2)</f>
        <v>#REF!</v>
      </c>
      <c r="I42" s="208"/>
      <c r="J42" s="208"/>
      <c r="K42" s="58" t="e">
        <f>#REF!</f>
        <v>#REF!</v>
      </c>
      <c r="L42" s="58" t="e">
        <f>#REF!</f>
        <v>#REF!</v>
      </c>
      <c r="N42" s="61"/>
      <c r="O42" s="61"/>
      <c r="P42" s="61"/>
      <c r="Q42" s="61"/>
      <c r="R42" s="62"/>
      <c r="S42" s="63"/>
      <c r="T42" s="63"/>
      <c r="U42" s="63"/>
    </row>
    <row r="43" spans="2:23" ht="54.75" hidden="1" customHeight="1" x14ac:dyDescent="0.25">
      <c r="B43" s="11"/>
      <c r="C43" s="54">
        <v>17</v>
      </c>
      <c r="D43" s="55"/>
      <c r="E43" s="56"/>
      <c r="F43" s="207"/>
      <c r="G43" s="207"/>
      <c r="H43" s="57" t="e">
        <f>VLOOKUP(E43,#REF!,2)</f>
        <v>#REF!</v>
      </c>
      <c r="I43" s="208"/>
      <c r="J43" s="208"/>
      <c r="K43" s="58" t="e">
        <f>#REF!</f>
        <v>#REF!</v>
      </c>
      <c r="L43" s="58" t="e">
        <f>#REF!</f>
        <v>#REF!</v>
      </c>
      <c r="N43" s="61"/>
      <c r="O43" s="61"/>
      <c r="P43" s="61"/>
      <c r="Q43" s="61"/>
      <c r="R43" s="62"/>
      <c r="S43" s="63"/>
      <c r="T43" s="63"/>
      <c r="U43" s="63"/>
    </row>
    <row r="44" spans="2:23" ht="54.75" hidden="1" customHeight="1" x14ac:dyDescent="0.25">
      <c r="B44" s="11"/>
      <c r="C44" s="54">
        <v>18</v>
      </c>
      <c r="D44" s="55"/>
      <c r="E44" s="56"/>
      <c r="F44" s="207"/>
      <c r="G44" s="207"/>
      <c r="H44" s="57" t="e">
        <f>VLOOKUP(E44,#REF!,2)</f>
        <v>#REF!</v>
      </c>
      <c r="I44" s="208"/>
      <c r="J44" s="208"/>
      <c r="K44" s="58" t="e">
        <f>#REF!</f>
        <v>#REF!</v>
      </c>
      <c r="L44" s="58" t="e">
        <f>#REF!</f>
        <v>#REF!</v>
      </c>
      <c r="N44" s="61"/>
      <c r="O44" s="61"/>
      <c r="P44" s="61"/>
      <c r="Q44" s="61"/>
      <c r="R44" s="62"/>
      <c r="S44" s="63"/>
      <c r="T44" s="63"/>
      <c r="U44" s="63"/>
    </row>
    <row r="45" spans="2:23" ht="54.75" hidden="1" customHeight="1" x14ac:dyDescent="0.25">
      <c r="B45" s="11"/>
      <c r="C45" s="54">
        <v>19</v>
      </c>
      <c r="D45" s="55"/>
      <c r="E45" s="56"/>
      <c r="F45" s="207"/>
      <c r="G45" s="207"/>
      <c r="H45" s="57" t="e">
        <f>VLOOKUP(E45,#REF!,2)</f>
        <v>#REF!</v>
      </c>
      <c r="I45" s="208"/>
      <c r="J45" s="208"/>
      <c r="K45" s="58" t="e">
        <f>#REF!</f>
        <v>#REF!</v>
      </c>
      <c r="L45" s="58" t="e">
        <f>#REF!</f>
        <v>#REF!</v>
      </c>
      <c r="N45" s="61"/>
      <c r="O45" s="61"/>
      <c r="P45" s="61"/>
      <c r="Q45" s="61"/>
      <c r="R45" s="62"/>
      <c r="S45" s="63"/>
      <c r="T45" s="63"/>
      <c r="U45" s="63"/>
    </row>
    <row r="46" spans="2:23" ht="54.75" hidden="1" customHeight="1" x14ac:dyDescent="0.25">
      <c r="B46" s="11"/>
      <c r="C46" s="54">
        <v>20</v>
      </c>
      <c r="D46" s="55"/>
      <c r="E46" s="56"/>
      <c r="F46" s="207"/>
      <c r="G46" s="207"/>
      <c r="H46" s="57" t="e">
        <f>VLOOKUP(E46,#REF!,2)</f>
        <v>#REF!</v>
      </c>
      <c r="I46" s="208"/>
      <c r="J46" s="208"/>
      <c r="K46" s="58" t="e">
        <f>#REF!</f>
        <v>#REF!</v>
      </c>
      <c r="L46" s="58" t="e">
        <f>#REF!</f>
        <v>#REF!</v>
      </c>
      <c r="N46" s="61"/>
      <c r="O46" s="61"/>
      <c r="P46" s="61"/>
      <c r="Q46" s="61"/>
      <c r="R46" s="62"/>
      <c r="S46" s="63"/>
      <c r="T46" s="63"/>
      <c r="U46" s="63"/>
    </row>
    <row r="47" spans="2:23" ht="54.75" hidden="1" customHeight="1" x14ac:dyDescent="0.25">
      <c r="B47" s="11"/>
      <c r="C47" s="54">
        <v>21</v>
      </c>
      <c r="D47" s="55"/>
      <c r="E47" s="56"/>
      <c r="F47" s="207"/>
      <c r="G47" s="207"/>
      <c r="H47" s="57" t="e">
        <f>VLOOKUP(E47,#REF!,2)</f>
        <v>#REF!</v>
      </c>
      <c r="I47" s="208"/>
      <c r="J47" s="208"/>
      <c r="K47" s="58" t="e">
        <f>#REF!</f>
        <v>#REF!</v>
      </c>
      <c r="L47" s="58" t="e">
        <f>#REF!</f>
        <v>#REF!</v>
      </c>
      <c r="N47" s="61"/>
      <c r="O47" s="61"/>
      <c r="P47" s="61"/>
      <c r="Q47" s="61"/>
      <c r="R47" s="62"/>
      <c r="S47" s="63"/>
      <c r="T47" s="63"/>
      <c r="U47" s="63"/>
    </row>
    <row r="48" spans="2:23" ht="54.75" hidden="1" customHeight="1" x14ac:dyDescent="0.25">
      <c r="B48" s="11"/>
      <c r="C48" s="54">
        <v>22</v>
      </c>
      <c r="D48" s="55"/>
      <c r="E48" s="56"/>
      <c r="F48" s="207"/>
      <c r="G48" s="207"/>
      <c r="H48" s="57" t="e">
        <f>VLOOKUP(E48,#REF!,2)</f>
        <v>#REF!</v>
      </c>
      <c r="I48" s="208"/>
      <c r="J48" s="208"/>
      <c r="K48" s="58" t="e">
        <f>#REF!</f>
        <v>#REF!</v>
      </c>
      <c r="L48" s="58" t="e">
        <f>#REF!</f>
        <v>#REF!</v>
      </c>
      <c r="N48" s="61"/>
      <c r="O48" s="61"/>
      <c r="P48" s="61"/>
      <c r="Q48" s="61"/>
      <c r="R48" s="62"/>
      <c r="S48" s="63"/>
      <c r="T48" s="63"/>
      <c r="U48" s="63"/>
    </row>
    <row r="49" spans="1:23" ht="54.75" hidden="1" customHeight="1" x14ac:dyDescent="0.25">
      <c r="B49" s="11"/>
      <c r="C49" s="54">
        <v>23</v>
      </c>
      <c r="D49" s="55"/>
      <c r="E49" s="56"/>
      <c r="F49" s="207"/>
      <c r="G49" s="207"/>
      <c r="H49" s="57" t="e">
        <f>VLOOKUP(E49,#REF!,2)</f>
        <v>#REF!</v>
      </c>
      <c r="I49" s="208"/>
      <c r="J49" s="208"/>
      <c r="K49" s="58" t="e">
        <f>#REF!</f>
        <v>#REF!</v>
      </c>
      <c r="L49" s="58" t="e">
        <f>#REF!</f>
        <v>#REF!</v>
      </c>
      <c r="N49" s="61"/>
      <c r="O49" s="61"/>
      <c r="P49" s="61"/>
      <c r="Q49" s="61"/>
      <c r="R49" s="62"/>
    </row>
    <row r="50" spans="1:23" ht="54.75" hidden="1" customHeight="1" x14ac:dyDescent="0.25">
      <c r="B50" s="11"/>
      <c r="C50" s="54">
        <v>24</v>
      </c>
      <c r="D50" s="55"/>
      <c r="E50" s="56"/>
      <c r="F50" s="207"/>
      <c r="G50" s="207"/>
      <c r="H50" s="57" t="e">
        <f>VLOOKUP(E50,#REF!,2)</f>
        <v>#REF!</v>
      </c>
      <c r="I50" s="208"/>
      <c r="J50" s="208"/>
      <c r="K50" s="58" t="e">
        <f>#REF!</f>
        <v>#REF!</v>
      </c>
      <c r="L50" s="58" t="e">
        <f>#REF!</f>
        <v>#REF!</v>
      </c>
      <c r="N50" s="61"/>
      <c r="O50" s="61"/>
      <c r="P50" s="61"/>
      <c r="Q50" s="61"/>
      <c r="R50" s="62"/>
    </row>
    <row r="51" spans="1:23" ht="54.75" hidden="1" customHeight="1" x14ac:dyDescent="0.25">
      <c r="B51" s="11"/>
      <c r="C51" s="54">
        <v>25</v>
      </c>
      <c r="D51" s="55"/>
      <c r="E51" s="56"/>
      <c r="F51" s="207"/>
      <c r="G51" s="207"/>
      <c r="H51" s="57" t="e">
        <f>VLOOKUP(E51,#REF!,2)</f>
        <v>#REF!</v>
      </c>
      <c r="I51" s="208"/>
      <c r="J51" s="208"/>
      <c r="K51" s="58" t="e">
        <f>#REF!</f>
        <v>#REF!</v>
      </c>
      <c r="L51" s="58" t="e">
        <f>#REF!</f>
        <v>#REF!</v>
      </c>
      <c r="N51" s="61"/>
      <c r="O51" s="61"/>
      <c r="P51" s="61"/>
      <c r="Q51" s="61"/>
      <c r="R51" s="62"/>
    </row>
    <row r="52" spans="1:23" x14ac:dyDescent="0.25">
      <c r="A52" s="64"/>
      <c r="B52" s="211" t="s">
        <v>90</v>
      </c>
      <c r="C52" s="211"/>
      <c r="D52" s="211"/>
      <c r="E52" s="211"/>
      <c r="F52" s="211"/>
      <c r="G52" s="211"/>
      <c r="H52" s="211"/>
      <c r="I52" s="211"/>
      <c r="J52" s="211"/>
      <c r="K52" s="211"/>
      <c r="L52" s="212"/>
    </row>
    <row r="53" spans="1:23" ht="246.75" customHeight="1" x14ac:dyDescent="0.25">
      <c r="B53" s="1"/>
      <c r="C53" s="1"/>
      <c r="D53" s="1"/>
      <c r="E53" s="1"/>
      <c r="F53" s="1"/>
      <c r="G53" s="1"/>
      <c r="H53" s="1"/>
      <c r="I53" s="1"/>
      <c r="J53" s="1"/>
      <c r="K53" s="1"/>
      <c r="L53" s="18"/>
    </row>
    <row r="54" spans="1:23" ht="45" x14ac:dyDescent="0.25">
      <c r="A54" s="65" t="s">
        <v>91</v>
      </c>
      <c r="B54" s="66" t="s">
        <v>92</v>
      </c>
      <c r="C54" s="66" t="s">
        <v>93</v>
      </c>
      <c r="D54" s="66" t="s">
        <v>94</v>
      </c>
      <c r="E54" s="66" t="s">
        <v>95</v>
      </c>
      <c r="F54" s="66" t="s">
        <v>96</v>
      </c>
      <c r="G54" s="66" t="s">
        <v>97</v>
      </c>
      <c r="H54" s="213" t="s">
        <v>98</v>
      </c>
      <c r="I54" s="213"/>
      <c r="J54" s="213" t="s">
        <v>99</v>
      </c>
      <c r="K54" s="213"/>
      <c r="L54" s="213"/>
    </row>
    <row r="55" spans="1:23" s="1" customFormat="1" ht="41.25" customHeight="1" x14ac:dyDescent="0.25">
      <c r="A55" s="78">
        <v>1</v>
      </c>
      <c r="B55" s="80">
        <v>39813</v>
      </c>
      <c r="C55" s="88"/>
      <c r="D55" s="88"/>
      <c r="E55" s="92">
        <v>53954523477.360001</v>
      </c>
      <c r="F55" s="92">
        <v>602192254727.78003</v>
      </c>
      <c r="G55" s="81">
        <v>0.89600000000000002</v>
      </c>
      <c r="H55" s="245"/>
      <c r="I55" s="246"/>
      <c r="J55" s="245"/>
      <c r="K55" s="247"/>
      <c r="L55" s="246"/>
      <c r="M55" s="2"/>
    </row>
    <row r="56" spans="1:23" ht="65.25" customHeight="1" x14ac:dyDescent="0.25">
      <c r="A56" s="67">
        <v>2</v>
      </c>
      <c r="B56" s="68">
        <v>40178</v>
      </c>
      <c r="C56" s="84">
        <v>0.95</v>
      </c>
      <c r="D56" s="88"/>
      <c r="E56" s="93">
        <v>60688251971.459999</v>
      </c>
      <c r="F56" s="91">
        <v>66768302277.43</v>
      </c>
      <c r="G56" s="83">
        <v>0.90890000000000004</v>
      </c>
      <c r="H56" s="214" t="s">
        <v>149</v>
      </c>
      <c r="I56" s="214"/>
      <c r="J56" s="214"/>
      <c r="K56" s="214"/>
      <c r="L56" s="214"/>
    </row>
    <row r="57" spans="1:23" ht="90.75" customHeight="1" x14ac:dyDescent="0.25">
      <c r="A57" s="78">
        <v>3</v>
      </c>
      <c r="B57" s="68">
        <v>40543</v>
      </c>
      <c r="C57" s="84">
        <v>0.95</v>
      </c>
      <c r="D57" s="88"/>
      <c r="E57" s="93">
        <v>64118873423.629997</v>
      </c>
      <c r="F57" s="91">
        <v>72973351109.929993</v>
      </c>
      <c r="G57" s="83">
        <v>0.87866149009710071</v>
      </c>
      <c r="H57" s="214" t="s">
        <v>150</v>
      </c>
      <c r="I57" s="214"/>
      <c r="J57" s="214" t="s">
        <v>151</v>
      </c>
      <c r="K57" s="214"/>
      <c r="L57" s="214"/>
    </row>
    <row r="58" spans="1:23" ht="219" customHeight="1" x14ac:dyDescent="0.25">
      <c r="A58" s="67">
        <v>4</v>
      </c>
      <c r="B58" s="68">
        <v>40908</v>
      </c>
      <c r="C58" s="84">
        <f>AVERAGE(G55:G57)</f>
        <v>0.89452049669903355</v>
      </c>
      <c r="D58" s="88"/>
      <c r="E58" s="91">
        <v>66914536120.989998</v>
      </c>
      <c r="F58" s="91">
        <v>77609990152.600006</v>
      </c>
      <c r="G58" s="86">
        <f t="shared" ref="G58:G63" si="0">IF(AND(ISNUMBER(E58),ISNUMBER(F58)),E58/F58,"")</f>
        <v>0.8621897256966512</v>
      </c>
      <c r="H58" s="214" t="s">
        <v>152</v>
      </c>
      <c r="I58" s="214"/>
      <c r="J58" s="214" t="s">
        <v>153</v>
      </c>
      <c r="K58" s="214"/>
      <c r="L58" s="214"/>
    </row>
    <row r="59" spans="1:23" ht="264" customHeight="1" x14ac:dyDescent="0.25">
      <c r="A59" s="78">
        <v>5</v>
      </c>
      <c r="B59" s="68">
        <v>41274</v>
      </c>
      <c r="C59" s="69">
        <f>AVERAGE(G55:G58)</f>
        <v>0.88643780394843796</v>
      </c>
      <c r="D59" s="88"/>
      <c r="E59" s="91">
        <v>72455764544.860001</v>
      </c>
      <c r="F59" s="91">
        <v>88301635801.729996</v>
      </c>
      <c r="G59" s="86">
        <f t="shared" si="0"/>
        <v>0.8205483838096741</v>
      </c>
      <c r="H59" s="214" t="s">
        <v>154</v>
      </c>
      <c r="I59" s="214"/>
      <c r="J59" s="214" t="s">
        <v>155</v>
      </c>
      <c r="K59" s="214"/>
      <c r="L59" s="214"/>
    </row>
    <row r="60" spans="1:23" ht="141.75" customHeight="1" x14ac:dyDescent="0.25">
      <c r="A60" s="67">
        <v>6</v>
      </c>
      <c r="B60" s="68">
        <v>41639</v>
      </c>
      <c r="C60" s="69">
        <f>AVERAGE(G55:G59)</f>
        <v>0.87325991992068519</v>
      </c>
      <c r="D60" s="88"/>
      <c r="E60" s="91">
        <v>83965724578.330002</v>
      </c>
      <c r="F60" s="91">
        <v>103370024166.87</v>
      </c>
      <c r="G60" s="86">
        <f t="shared" si="0"/>
        <v>0.81228310871616249</v>
      </c>
      <c r="H60" s="160" t="s">
        <v>156</v>
      </c>
      <c r="I60" s="160"/>
      <c r="J60" s="214"/>
      <c r="K60" s="214"/>
      <c r="L60" s="214"/>
    </row>
    <row r="61" spans="1:23" ht="248.25" customHeight="1" x14ac:dyDescent="0.25">
      <c r="A61" s="78">
        <v>7</v>
      </c>
      <c r="B61" s="68">
        <v>42004</v>
      </c>
      <c r="C61" s="79">
        <f>AVERAGE(C59:C60)</f>
        <v>0.87984886193456158</v>
      </c>
      <c r="D61" s="91"/>
      <c r="E61" s="122">
        <v>92227076828.460007</v>
      </c>
      <c r="F61" s="91">
        <v>126842132500.94</v>
      </c>
      <c r="G61" s="86">
        <f t="shared" si="0"/>
        <v>0.72710127944101322</v>
      </c>
      <c r="H61" s="160" t="s">
        <v>157</v>
      </c>
      <c r="I61" s="160"/>
      <c r="J61" s="214"/>
      <c r="K61" s="214"/>
      <c r="L61" s="214"/>
    </row>
    <row r="62" spans="1:23" ht="379.5" customHeight="1" x14ac:dyDescent="0.25">
      <c r="A62" s="67">
        <v>8</v>
      </c>
      <c r="B62" s="68">
        <v>42369</v>
      </c>
      <c r="C62" s="79">
        <v>0.85</v>
      </c>
      <c r="D62" s="91" t="s">
        <v>273</v>
      </c>
      <c r="E62" s="122">
        <v>100828097771.28999</v>
      </c>
      <c r="F62" s="123">
        <v>136482306456.77</v>
      </c>
      <c r="G62" s="86">
        <f t="shared" si="0"/>
        <v>0.73876314365501083</v>
      </c>
      <c r="H62" s="214" t="s">
        <v>274</v>
      </c>
      <c r="I62" s="214"/>
      <c r="J62" s="214" t="s">
        <v>275</v>
      </c>
      <c r="K62" s="214"/>
      <c r="L62" s="214"/>
    </row>
    <row r="63" spans="1:23" ht="367.5" customHeight="1" x14ac:dyDescent="0.25">
      <c r="A63" s="78">
        <v>9</v>
      </c>
      <c r="B63" s="68">
        <v>42735</v>
      </c>
      <c r="C63" s="79">
        <f>(G62+G61+G60)/3</f>
        <v>0.75938251060406214</v>
      </c>
      <c r="D63" s="91" t="s">
        <v>284</v>
      </c>
      <c r="E63" s="128">
        <v>108425138110.63</v>
      </c>
      <c r="F63" s="128">
        <v>142183477478.12</v>
      </c>
      <c r="G63" s="87">
        <f t="shared" si="0"/>
        <v>0.76257199523984831</v>
      </c>
      <c r="H63" s="160" t="s">
        <v>285</v>
      </c>
      <c r="I63" s="160"/>
      <c r="J63" s="214"/>
      <c r="K63" s="214"/>
      <c r="L63" s="214"/>
    </row>
    <row r="64" spans="1:23" ht="15" customHeight="1" x14ac:dyDescent="0.25">
      <c r="B64" s="1"/>
      <c r="C64" s="1"/>
      <c r="D64" s="1"/>
      <c r="E64" s="1"/>
      <c r="F64" s="1"/>
      <c r="G64" s="1"/>
      <c r="H64" s="1"/>
      <c r="I64" s="1"/>
      <c r="J64" s="1"/>
      <c r="K64" s="1"/>
      <c r="L64" s="1"/>
      <c r="N64" s="1"/>
      <c r="O64" s="1"/>
      <c r="P64" s="1"/>
      <c r="Q64" s="1"/>
      <c r="S64" s="1"/>
      <c r="T64" s="1"/>
      <c r="U64" s="1"/>
      <c r="V64" s="1"/>
      <c r="W64" s="1"/>
    </row>
    <row r="65" spans="2:23" ht="15" customHeight="1" x14ac:dyDescent="0.25">
      <c r="B65" s="225" t="s">
        <v>110</v>
      </c>
      <c r="C65" s="226"/>
      <c r="D65" s="226"/>
      <c r="E65" s="226"/>
      <c r="F65" s="226"/>
      <c r="G65" s="226"/>
      <c r="H65" s="226"/>
      <c r="I65" s="226"/>
      <c r="J65" s="226"/>
      <c r="K65" s="226"/>
      <c r="L65" s="227"/>
      <c r="N65" s="1"/>
      <c r="O65" s="1"/>
      <c r="P65" s="1"/>
      <c r="Q65" s="1"/>
      <c r="S65" s="1"/>
      <c r="T65" s="1"/>
      <c r="U65" s="1"/>
      <c r="V65" s="1"/>
      <c r="W65" s="1"/>
    </row>
    <row r="66" spans="2:23" ht="15" customHeight="1" x14ac:dyDescent="0.25">
      <c r="B66" s="228"/>
      <c r="C66" s="229"/>
      <c r="D66" s="229"/>
      <c r="E66" s="229"/>
      <c r="F66" s="229"/>
      <c r="G66" s="229"/>
      <c r="H66" s="229"/>
      <c r="I66" s="229"/>
      <c r="J66" s="229"/>
      <c r="K66" s="229"/>
      <c r="L66" s="230"/>
      <c r="N66" s="1"/>
      <c r="O66" s="1"/>
      <c r="P66" s="1"/>
      <c r="Q66" s="1"/>
      <c r="S66" s="1"/>
      <c r="T66" s="1"/>
      <c r="U66" s="1"/>
      <c r="V66" s="1"/>
      <c r="W66" s="1"/>
    </row>
    <row r="67" spans="2:23" ht="15" customHeight="1" x14ac:dyDescent="0.25">
      <c r="B67" s="231"/>
      <c r="C67" s="232"/>
      <c r="D67" s="232"/>
      <c r="E67" s="232"/>
      <c r="F67" s="232"/>
      <c r="G67" s="232"/>
      <c r="H67" s="232"/>
      <c r="I67" s="232"/>
      <c r="J67" s="232"/>
      <c r="K67" s="232"/>
      <c r="L67" s="233"/>
      <c r="N67" s="1"/>
      <c r="O67" s="1"/>
      <c r="P67" s="1"/>
      <c r="Q67" s="1"/>
      <c r="S67" s="1"/>
      <c r="T67" s="1"/>
      <c r="U67" s="1"/>
      <c r="V67" s="1"/>
      <c r="W67" s="1"/>
    </row>
    <row r="68" spans="2:23" ht="15" customHeight="1" x14ac:dyDescent="0.25">
      <c r="B68" s="1"/>
      <c r="C68" s="1"/>
      <c r="D68" s="1"/>
      <c r="E68" s="1"/>
      <c r="F68" s="1"/>
      <c r="G68" s="1"/>
      <c r="H68" s="1"/>
      <c r="I68" s="1"/>
      <c r="J68" s="1"/>
      <c r="K68" s="1"/>
      <c r="L68" s="1"/>
      <c r="N68" s="1"/>
      <c r="O68" s="1"/>
      <c r="P68" s="1"/>
      <c r="Q68" s="1"/>
      <c r="S68" s="1"/>
      <c r="T68" s="1"/>
      <c r="U68" s="1"/>
      <c r="V68" s="1"/>
      <c r="W68" s="1"/>
    </row>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customHeight="1" x14ac:dyDescent="0.25"/>
  </sheetData>
  <mergeCells count="108">
    <mergeCell ref="H63:I63"/>
    <mergeCell ref="J63:L63"/>
    <mergeCell ref="B65:L67"/>
    <mergeCell ref="H60:I60"/>
    <mergeCell ref="J60:L60"/>
    <mergeCell ref="H61:I61"/>
    <mergeCell ref="J61:L61"/>
    <mergeCell ref="H62:I62"/>
    <mergeCell ref="J62:L62"/>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B15:L15"/>
    <mergeCell ref="B16:L16"/>
    <mergeCell ref="C17:D17"/>
    <mergeCell ref="E17:L17"/>
    <mergeCell ref="C18:D18"/>
    <mergeCell ref="E18:L18"/>
    <mergeCell ref="C14:D14"/>
    <mergeCell ref="E14:L14"/>
    <mergeCell ref="C7:D7"/>
    <mergeCell ref="E7:F7"/>
    <mergeCell ref="J7:K7"/>
    <mergeCell ref="B9:L9"/>
    <mergeCell ref="B10:B14"/>
    <mergeCell ref="C10:D10"/>
    <mergeCell ref="E10:I10"/>
    <mergeCell ref="K10:L10"/>
    <mergeCell ref="C11:D11"/>
    <mergeCell ref="E11:J11"/>
    <mergeCell ref="D2:D5"/>
    <mergeCell ref="E2:K3"/>
    <mergeCell ref="E4:F4"/>
    <mergeCell ref="G4:H4"/>
    <mergeCell ref="I4:K4"/>
    <mergeCell ref="E5:K5"/>
    <mergeCell ref="C12:E12"/>
    <mergeCell ref="F12:L12"/>
    <mergeCell ref="C13:D13"/>
    <mergeCell ref="E13:H13"/>
    <mergeCell ref="J13:L13"/>
  </mergeCells>
  <conditionalFormatting sqref="H37:H51">
    <cfRule type="containsText" dxfId="20" priority="1" operator="containsText" text="ü">
      <formula>NOT(ISERROR(SEARCH("ü",H37)))</formula>
    </cfRule>
    <cfRule type="containsText" dxfId="19" priority="2" operator="containsText" text="%">
      <formula>NOT(ISERROR(SEARCH("%",H37)))</formula>
    </cfRule>
    <cfRule type="containsText" dxfId="18"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$N$2:$N$16</formula1>
    </dataValidation>
    <dataValidation type="list" allowBlank="1" showInputMessage="1" showErrorMessage="1" sqref="E65496:L65496 JA65496:JH65496 SW65496:TD65496 ACS65496:ACZ65496 AMO65496:AMV65496 AWK65496:AWR65496 BGG65496:BGN65496 BQC65496:BQJ65496 BZY65496:CAF65496 CJU65496:CKB65496 CTQ65496:CTX65496 DDM65496:DDT65496 DNI65496:DNP65496 DXE65496:DXL65496 EHA65496:EHH65496 EQW65496:ERD65496 FAS65496:FAZ65496 FKO65496:FKV65496 FUK65496:FUR65496 GEG65496:GEN65496 GOC65496:GOJ65496 GXY65496:GYF65496 HHU65496:HIB65496 HRQ65496:HRX65496 IBM65496:IBT65496 ILI65496:ILP65496 IVE65496:IVL65496 JFA65496:JFH65496 JOW65496:JPD65496 JYS65496:JYZ65496 KIO65496:KIV65496 KSK65496:KSR65496 LCG65496:LCN65496 LMC65496:LMJ65496 LVY65496:LWF65496 MFU65496:MGB65496 MPQ65496:MPX65496 MZM65496:MZT65496 NJI65496:NJP65496 NTE65496:NTL65496 ODA65496:ODH65496 OMW65496:OND65496 OWS65496:OWZ65496 PGO65496:PGV65496 PQK65496:PQR65496 QAG65496:QAN65496 QKC65496:QKJ65496 QTY65496:QUF65496 RDU65496:REB65496 RNQ65496:RNX65496 RXM65496:RXT65496 SHI65496:SHP65496 SRE65496:SRL65496 TBA65496:TBH65496 TKW65496:TLD65496 TUS65496:TUZ65496 UEO65496:UEV65496 UOK65496:UOR65496 UYG65496:UYN65496 VIC65496:VIJ65496 VRY65496:VSF65496 WBU65496:WCB65496 WLQ65496:WLX65496 WVM65496:WVT65496 E131032:L131032 JA131032:JH131032 SW131032:TD131032 ACS131032:ACZ131032 AMO131032:AMV131032 AWK131032:AWR131032 BGG131032:BGN131032 BQC131032:BQJ131032 BZY131032:CAF131032 CJU131032:CKB131032 CTQ131032:CTX131032 DDM131032:DDT131032 DNI131032:DNP131032 DXE131032:DXL131032 EHA131032:EHH131032 EQW131032:ERD131032 FAS131032:FAZ131032 FKO131032:FKV131032 FUK131032:FUR131032 GEG131032:GEN131032 GOC131032:GOJ131032 GXY131032:GYF131032 HHU131032:HIB131032 HRQ131032:HRX131032 IBM131032:IBT131032 ILI131032:ILP131032 IVE131032:IVL131032 JFA131032:JFH131032 JOW131032:JPD131032 JYS131032:JYZ131032 KIO131032:KIV131032 KSK131032:KSR131032 LCG131032:LCN131032 LMC131032:LMJ131032 LVY131032:LWF131032 MFU131032:MGB131032 MPQ131032:MPX131032 MZM131032:MZT131032 NJI131032:NJP131032 NTE131032:NTL131032 ODA131032:ODH131032 OMW131032:OND131032 OWS131032:OWZ131032 PGO131032:PGV131032 PQK131032:PQR131032 QAG131032:QAN131032 QKC131032:QKJ131032 QTY131032:QUF131032 RDU131032:REB131032 RNQ131032:RNX131032 RXM131032:RXT131032 SHI131032:SHP131032 SRE131032:SRL131032 TBA131032:TBH131032 TKW131032:TLD131032 TUS131032:TUZ131032 UEO131032:UEV131032 UOK131032:UOR131032 UYG131032:UYN131032 VIC131032:VIJ131032 VRY131032:VSF131032 WBU131032:WCB131032 WLQ131032:WLX131032 WVM131032:WVT131032 E196568:L196568 JA196568:JH196568 SW196568:TD196568 ACS196568:ACZ196568 AMO196568:AMV196568 AWK196568:AWR196568 BGG196568:BGN196568 BQC196568:BQJ196568 BZY196568:CAF196568 CJU196568:CKB196568 CTQ196568:CTX196568 DDM196568:DDT196568 DNI196568:DNP196568 DXE196568:DXL196568 EHA196568:EHH196568 EQW196568:ERD196568 FAS196568:FAZ196568 FKO196568:FKV196568 FUK196568:FUR196568 GEG196568:GEN196568 GOC196568:GOJ196568 GXY196568:GYF196568 HHU196568:HIB196568 HRQ196568:HRX196568 IBM196568:IBT196568 ILI196568:ILP196568 IVE196568:IVL196568 JFA196568:JFH196568 JOW196568:JPD196568 JYS196568:JYZ196568 KIO196568:KIV196568 KSK196568:KSR196568 LCG196568:LCN196568 LMC196568:LMJ196568 LVY196568:LWF196568 MFU196568:MGB196568 MPQ196568:MPX196568 MZM196568:MZT196568 NJI196568:NJP196568 NTE196568:NTL196568 ODA196568:ODH196568 OMW196568:OND196568 OWS196568:OWZ196568 PGO196568:PGV196568 PQK196568:PQR196568 QAG196568:QAN196568 QKC196568:QKJ196568 QTY196568:QUF196568 RDU196568:REB196568 RNQ196568:RNX196568 RXM196568:RXT196568 SHI196568:SHP196568 SRE196568:SRL196568 TBA196568:TBH196568 TKW196568:TLD196568 TUS196568:TUZ196568 UEO196568:UEV196568 UOK196568:UOR196568 UYG196568:UYN196568 VIC196568:VIJ196568 VRY196568:VSF196568 WBU196568:WCB196568 WLQ196568:WLX196568 WVM196568:WVT196568 E262104:L262104 JA262104:JH262104 SW262104:TD262104 ACS262104:ACZ262104 AMO262104:AMV262104 AWK262104:AWR262104 BGG262104:BGN262104 BQC262104:BQJ262104 BZY262104:CAF262104 CJU262104:CKB262104 CTQ262104:CTX262104 DDM262104:DDT262104 DNI262104:DNP262104 DXE262104:DXL262104 EHA262104:EHH262104 EQW262104:ERD262104 FAS262104:FAZ262104 FKO262104:FKV262104 FUK262104:FUR262104 GEG262104:GEN262104 GOC262104:GOJ262104 GXY262104:GYF262104 HHU262104:HIB262104 HRQ262104:HRX262104 IBM262104:IBT262104 ILI262104:ILP262104 IVE262104:IVL262104 JFA262104:JFH262104 JOW262104:JPD262104 JYS262104:JYZ262104 KIO262104:KIV262104 KSK262104:KSR262104 LCG262104:LCN262104 LMC262104:LMJ262104 LVY262104:LWF262104 MFU262104:MGB262104 MPQ262104:MPX262104 MZM262104:MZT262104 NJI262104:NJP262104 NTE262104:NTL262104 ODA262104:ODH262104 OMW262104:OND262104 OWS262104:OWZ262104 PGO262104:PGV262104 PQK262104:PQR262104 QAG262104:QAN262104 QKC262104:QKJ262104 QTY262104:QUF262104 RDU262104:REB262104 RNQ262104:RNX262104 RXM262104:RXT262104 SHI262104:SHP262104 SRE262104:SRL262104 TBA262104:TBH262104 TKW262104:TLD262104 TUS262104:TUZ262104 UEO262104:UEV262104 UOK262104:UOR262104 UYG262104:UYN262104 VIC262104:VIJ262104 VRY262104:VSF262104 WBU262104:WCB262104 WLQ262104:WLX262104 WVM262104:WVT262104 E327640:L327640 JA327640:JH327640 SW327640:TD327640 ACS327640:ACZ327640 AMO327640:AMV327640 AWK327640:AWR327640 BGG327640:BGN327640 BQC327640:BQJ327640 BZY327640:CAF327640 CJU327640:CKB327640 CTQ327640:CTX327640 DDM327640:DDT327640 DNI327640:DNP327640 DXE327640:DXL327640 EHA327640:EHH327640 EQW327640:ERD327640 FAS327640:FAZ327640 FKO327640:FKV327640 FUK327640:FUR327640 GEG327640:GEN327640 GOC327640:GOJ327640 GXY327640:GYF327640 HHU327640:HIB327640 HRQ327640:HRX327640 IBM327640:IBT327640 ILI327640:ILP327640 IVE327640:IVL327640 JFA327640:JFH327640 JOW327640:JPD327640 JYS327640:JYZ327640 KIO327640:KIV327640 KSK327640:KSR327640 LCG327640:LCN327640 LMC327640:LMJ327640 LVY327640:LWF327640 MFU327640:MGB327640 MPQ327640:MPX327640 MZM327640:MZT327640 NJI327640:NJP327640 NTE327640:NTL327640 ODA327640:ODH327640 OMW327640:OND327640 OWS327640:OWZ327640 PGO327640:PGV327640 PQK327640:PQR327640 QAG327640:QAN327640 QKC327640:QKJ327640 QTY327640:QUF327640 RDU327640:REB327640 RNQ327640:RNX327640 RXM327640:RXT327640 SHI327640:SHP327640 SRE327640:SRL327640 TBA327640:TBH327640 TKW327640:TLD327640 TUS327640:TUZ327640 UEO327640:UEV327640 UOK327640:UOR327640 UYG327640:UYN327640 VIC327640:VIJ327640 VRY327640:VSF327640 WBU327640:WCB327640 WLQ327640:WLX327640 WVM327640:WVT327640 E393176:L393176 JA393176:JH393176 SW393176:TD393176 ACS393176:ACZ393176 AMO393176:AMV393176 AWK393176:AWR393176 BGG393176:BGN393176 BQC393176:BQJ393176 BZY393176:CAF393176 CJU393176:CKB393176 CTQ393176:CTX393176 DDM393176:DDT393176 DNI393176:DNP393176 DXE393176:DXL393176 EHA393176:EHH393176 EQW393176:ERD393176 FAS393176:FAZ393176 FKO393176:FKV393176 FUK393176:FUR393176 GEG393176:GEN393176 GOC393176:GOJ393176 GXY393176:GYF393176 HHU393176:HIB393176 HRQ393176:HRX393176 IBM393176:IBT393176 ILI393176:ILP393176 IVE393176:IVL393176 JFA393176:JFH393176 JOW393176:JPD393176 JYS393176:JYZ393176 KIO393176:KIV393176 KSK393176:KSR393176 LCG393176:LCN393176 LMC393176:LMJ393176 LVY393176:LWF393176 MFU393176:MGB393176 MPQ393176:MPX393176 MZM393176:MZT393176 NJI393176:NJP393176 NTE393176:NTL393176 ODA393176:ODH393176 OMW393176:OND393176 OWS393176:OWZ393176 PGO393176:PGV393176 PQK393176:PQR393176 QAG393176:QAN393176 QKC393176:QKJ393176 QTY393176:QUF393176 RDU393176:REB393176 RNQ393176:RNX393176 RXM393176:RXT393176 SHI393176:SHP393176 SRE393176:SRL393176 TBA393176:TBH393176 TKW393176:TLD393176 TUS393176:TUZ393176 UEO393176:UEV393176 UOK393176:UOR393176 UYG393176:UYN393176 VIC393176:VIJ393176 VRY393176:VSF393176 WBU393176:WCB393176 WLQ393176:WLX393176 WVM393176:WVT393176 E458712:L458712 JA458712:JH458712 SW458712:TD458712 ACS458712:ACZ458712 AMO458712:AMV458712 AWK458712:AWR458712 BGG458712:BGN458712 BQC458712:BQJ458712 BZY458712:CAF458712 CJU458712:CKB458712 CTQ458712:CTX458712 DDM458712:DDT458712 DNI458712:DNP458712 DXE458712:DXL458712 EHA458712:EHH458712 EQW458712:ERD458712 FAS458712:FAZ458712 FKO458712:FKV458712 FUK458712:FUR458712 GEG458712:GEN458712 GOC458712:GOJ458712 GXY458712:GYF458712 HHU458712:HIB458712 HRQ458712:HRX458712 IBM458712:IBT458712 ILI458712:ILP458712 IVE458712:IVL458712 JFA458712:JFH458712 JOW458712:JPD458712 JYS458712:JYZ458712 KIO458712:KIV458712 KSK458712:KSR458712 LCG458712:LCN458712 LMC458712:LMJ458712 LVY458712:LWF458712 MFU458712:MGB458712 MPQ458712:MPX458712 MZM458712:MZT458712 NJI458712:NJP458712 NTE458712:NTL458712 ODA458712:ODH458712 OMW458712:OND458712 OWS458712:OWZ458712 PGO458712:PGV458712 PQK458712:PQR458712 QAG458712:QAN458712 QKC458712:QKJ458712 QTY458712:QUF458712 RDU458712:REB458712 RNQ458712:RNX458712 RXM458712:RXT458712 SHI458712:SHP458712 SRE458712:SRL458712 TBA458712:TBH458712 TKW458712:TLD458712 TUS458712:TUZ458712 UEO458712:UEV458712 UOK458712:UOR458712 UYG458712:UYN458712 VIC458712:VIJ458712 VRY458712:VSF458712 WBU458712:WCB458712 WLQ458712:WLX458712 WVM458712:WVT458712 E524248:L524248 JA524248:JH524248 SW524248:TD524248 ACS524248:ACZ524248 AMO524248:AMV524248 AWK524248:AWR524248 BGG524248:BGN524248 BQC524248:BQJ524248 BZY524248:CAF524248 CJU524248:CKB524248 CTQ524248:CTX524248 DDM524248:DDT524248 DNI524248:DNP524248 DXE524248:DXL524248 EHA524248:EHH524248 EQW524248:ERD524248 FAS524248:FAZ524248 FKO524248:FKV524248 FUK524248:FUR524248 GEG524248:GEN524248 GOC524248:GOJ524248 GXY524248:GYF524248 HHU524248:HIB524248 HRQ524248:HRX524248 IBM524248:IBT524248 ILI524248:ILP524248 IVE524248:IVL524248 JFA524248:JFH524248 JOW524248:JPD524248 JYS524248:JYZ524248 KIO524248:KIV524248 KSK524248:KSR524248 LCG524248:LCN524248 LMC524248:LMJ524248 LVY524248:LWF524248 MFU524248:MGB524248 MPQ524248:MPX524248 MZM524248:MZT524248 NJI524248:NJP524248 NTE524248:NTL524248 ODA524248:ODH524248 OMW524248:OND524248 OWS524248:OWZ524248 PGO524248:PGV524248 PQK524248:PQR524248 QAG524248:QAN524248 QKC524248:QKJ524248 QTY524248:QUF524248 RDU524248:REB524248 RNQ524248:RNX524248 RXM524248:RXT524248 SHI524248:SHP524248 SRE524248:SRL524248 TBA524248:TBH524248 TKW524248:TLD524248 TUS524248:TUZ524248 UEO524248:UEV524248 UOK524248:UOR524248 UYG524248:UYN524248 VIC524248:VIJ524248 VRY524248:VSF524248 WBU524248:WCB524248 WLQ524248:WLX524248 WVM524248:WVT524248 E589784:L589784 JA589784:JH589784 SW589784:TD589784 ACS589784:ACZ589784 AMO589784:AMV589784 AWK589784:AWR589784 BGG589784:BGN589784 BQC589784:BQJ589784 BZY589784:CAF589784 CJU589784:CKB589784 CTQ589784:CTX589784 DDM589784:DDT589784 DNI589784:DNP589784 DXE589784:DXL589784 EHA589784:EHH589784 EQW589784:ERD589784 FAS589784:FAZ589784 FKO589784:FKV589784 FUK589784:FUR589784 GEG589784:GEN589784 GOC589784:GOJ589784 GXY589784:GYF589784 HHU589784:HIB589784 HRQ589784:HRX589784 IBM589784:IBT589784 ILI589784:ILP589784 IVE589784:IVL589784 JFA589784:JFH589784 JOW589784:JPD589784 JYS589784:JYZ589784 KIO589784:KIV589784 KSK589784:KSR589784 LCG589784:LCN589784 LMC589784:LMJ589784 LVY589784:LWF589784 MFU589784:MGB589784 MPQ589784:MPX589784 MZM589784:MZT589784 NJI589784:NJP589784 NTE589784:NTL589784 ODA589784:ODH589784 OMW589784:OND589784 OWS589784:OWZ589784 PGO589784:PGV589784 PQK589784:PQR589784 QAG589784:QAN589784 QKC589784:QKJ589784 QTY589784:QUF589784 RDU589784:REB589784 RNQ589784:RNX589784 RXM589784:RXT589784 SHI589784:SHP589784 SRE589784:SRL589784 TBA589784:TBH589784 TKW589784:TLD589784 TUS589784:TUZ589784 UEO589784:UEV589784 UOK589784:UOR589784 UYG589784:UYN589784 VIC589784:VIJ589784 VRY589784:VSF589784 WBU589784:WCB589784 WLQ589784:WLX589784 WVM589784:WVT589784 E655320:L655320 JA655320:JH655320 SW655320:TD655320 ACS655320:ACZ655320 AMO655320:AMV655320 AWK655320:AWR655320 BGG655320:BGN655320 BQC655320:BQJ655320 BZY655320:CAF655320 CJU655320:CKB655320 CTQ655320:CTX655320 DDM655320:DDT655320 DNI655320:DNP655320 DXE655320:DXL655320 EHA655320:EHH655320 EQW655320:ERD655320 FAS655320:FAZ655320 FKO655320:FKV655320 FUK655320:FUR655320 GEG655320:GEN655320 GOC655320:GOJ655320 GXY655320:GYF655320 HHU655320:HIB655320 HRQ655320:HRX655320 IBM655320:IBT655320 ILI655320:ILP655320 IVE655320:IVL655320 JFA655320:JFH655320 JOW655320:JPD655320 JYS655320:JYZ655320 KIO655320:KIV655320 KSK655320:KSR655320 LCG655320:LCN655320 LMC655320:LMJ655320 LVY655320:LWF655320 MFU655320:MGB655320 MPQ655320:MPX655320 MZM655320:MZT655320 NJI655320:NJP655320 NTE655320:NTL655320 ODA655320:ODH655320 OMW655320:OND655320 OWS655320:OWZ655320 PGO655320:PGV655320 PQK655320:PQR655320 QAG655320:QAN655320 QKC655320:QKJ655320 QTY655320:QUF655320 RDU655320:REB655320 RNQ655320:RNX655320 RXM655320:RXT655320 SHI655320:SHP655320 SRE655320:SRL655320 TBA655320:TBH655320 TKW655320:TLD655320 TUS655320:TUZ655320 UEO655320:UEV655320 UOK655320:UOR655320 UYG655320:UYN655320 VIC655320:VIJ655320 VRY655320:VSF655320 WBU655320:WCB655320 WLQ655320:WLX655320 WVM655320:WVT655320 E720856:L720856 JA720856:JH720856 SW720856:TD720856 ACS720856:ACZ720856 AMO720856:AMV720856 AWK720856:AWR720856 BGG720856:BGN720856 BQC720856:BQJ720856 BZY720856:CAF720856 CJU720856:CKB720856 CTQ720856:CTX720856 DDM720856:DDT720856 DNI720856:DNP720856 DXE720856:DXL720856 EHA720856:EHH720856 EQW720856:ERD720856 FAS720856:FAZ720856 FKO720856:FKV720856 FUK720856:FUR720856 GEG720856:GEN720856 GOC720856:GOJ720856 GXY720856:GYF720856 HHU720856:HIB720856 HRQ720856:HRX720856 IBM720856:IBT720856 ILI720856:ILP720856 IVE720856:IVL720856 JFA720856:JFH720856 JOW720856:JPD720856 JYS720856:JYZ720856 KIO720856:KIV720856 KSK720856:KSR720856 LCG720856:LCN720856 LMC720856:LMJ720856 LVY720856:LWF720856 MFU720856:MGB720856 MPQ720856:MPX720856 MZM720856:MZT720856 NJI720856:NJP720856 NTE720856:NTL720856 ODA720856:ODH720856 OMW720856:OND720856 OWS720856:OWZ720856 PGO720856:PGV720856 PQK720856:PQR720856 QAG720856:QAN720856 QKC720856:QKJ720856 QTY720856:QUF720856 RDU720856:REB720856 RNQ720856:RNX720856 RXM720856:RXT720856 SHI720856:SHP720856 SRE720856:SRL720856 TBA720856:TBH720856 TKW720856:TLD720856 TUS720856:TUZ720856 UEO720856:UEV720856 UOK720856:UOR720856 UYG720856:UYN720856 VIC720856:VIJ720856 VRY720856:VSF720856 WBU720856:WCB720856 WLQ720856:WLX720856 WVM720856:WVT720856 E786392:L786392 JA786392:JH786392 SW786392:TD786392 ACS786392:ACZ786392 AMO786392:AMV786392 AWK786392:AWR786392 BGG786392:BGN786392 BQC786392:BQJ786392 BZY786392:CAF786392 CJU786392:CKB786392 CTQ786392:CTX786392 DDM786392:DDT786392 DNI786392:DNP786392 DXE786392:DXL786392 EHA786392:EHH786392 EQW786392:ERD786392 FAS786392:FAZ786392 FKO786392:FKV786392 FUK786392:FUR786392 GEG786392:GEN786392 GOC786392:GOJ786392 GXY786392:GYF786392 HHU786392:HIB786392 HRQ786392:HRX786392 IBM786392:IBT786392 ILI786392:ILP786392 IVE786392:IVL786392 JFA786392:JFH786392 JOW786392:JPD786392 JYS786392:JYZ786392 KIO786392:KIV786392 KSK786392:KSR786392 LCG786392:LCN786392 LMC786392:LMJ786392 LVY786392:LWF786392 MFU786392:MGB786392 MPQ786392:MPX786392 MZM786392:MZT786392 NJI786392:NJP786392 NTE786392:NTL786392 ODA786392:ODH786392 OMW786392:OND786392 OWS786392:OWZ786392 PGO786392:PGV786392 PQK786392:PQR786392 QAG786392:QAN786392 QKC786392:QKJ786392 QTY786392:QUF786392 RDU786392:REB786392 RNQ786392:RNX786392 RXM786392:RXT786392 SHI786392:SHP786392 SRE786392:SRL786392 TBA786392:TBH786392 TKW786392:TLD786392 TUS786392:TUZ786392 UEO786392:UEV786392 UOK786392:UOR786392 UYG786392:UYN786392 VIC786392:VIJ786392 VRY786392:VSF786392 WBU786392:WCB786392 WLQ786392:WLX786392 WVM786392:WVT786392 E851928:L851928 JA851928:JH851928 SW851928:TD851928 ACS851928:ACZ851928 AMO851928:AMV851928 AWK851928:AWR851928 BGG851928:BGN851928 BQC851928:BQJ851928 BZY851928:CAF851928 CJU851928:CKB851928 CTQ851928:CTX851928 DDM851928:DDT851928 DNI851928:DNP851928 DXE851928:DXL851928 EHA851928:EHH851928 EQW851928:ERD851928 FAS851928:FAZ851928 FKO851928:FKV851928 FUK851928:FUR851928 GEG851928:GEN851928 GOC851928:GOJ851928 GXY851928:GYF851928 HHU851928:HIB851928 HRQ851928:HRX851928 IBM851928:IBT851928 ILI851928:ILP851928 IVE851928:IVL851928 JFA851928:JFH851928 JOW851928:JPD851928 JYS851928:JYZ851928 KIO851928:KIV851928 KSK851928:KSR851928 LCG851928:LCN851928 LMC851928:LMJ851928 LVY851928:LWF851928 MFU851928:MGB851928 MPQ851928:MPX851928 MZM851928:MZT851928 NJI851928:NJP851928 NTE851928:NTL851928 ODA851928:ODH851928 OMW851928:OND851928 OWS851928:OWZ851928 PGO851928:PGV851928 PQK851928:PQR851928 QAG851928:QAN851928 QKC851928:QKJ851928 QTY851928:QUF851928 RDU851928:REB851928 RNQ851928:RNX851928 RXM851928:RXT851928 SHI851928:SHP851928 SRE851928:SRL851928 TBA851928:TBH851928 TKW851928:TLD851928 TUS851928:TUZ851928 UEO851928:UEV851928 UOK851928:UOR851928 UYG851928:UYN851928 VIC851928:VIJ851928 VRY851928:VSF851928 WBU851928:WCB851928 WLQ851928:WLX851928 WVM851928:WVT851928 E917464:L917464 JA917464:JH917464 SW917464:TD917464 ACS917464:ACZ917464 AMO917464:AMV917464 AWK917464:AWR917464 BGG917464:BGN917464 BQC917464:BQJ917464 BZY917464:CAF917464 CJU917464:CKB917464 CTQ917464:CTX917464 DDM917464:DDT917464 DNI917464:DNP917464 DXE917464:DXL917464 EHA917464:EHH917464 EQW917464:ERD917464 FAS917464:FAZ917464 FKO917464:FKV917464 FUK917464:FUR917464 GEG917464:GEN917464 GOC917464:GOJ917464 GXY917464:GYF917464 HHU917464:HIB917464 HRQ917464:HRX917464 IBM917464:IBT917464 ILI917464:ILP917464 IVE917464:IVL917464 JFA917464:JFH917464 JOW917464:JPD917464 JYS917464:JYZ917464 KIO917464:KIV917464 KSK917464:KSR917464 LCG917464:LCN917464 LMC917464:LMJ917464 LVY917464:LWF917464 MFU917464:MGB917464 MPQ917464:MPX917464 MZM917464:MZT917464 NJI917464:NJP917464 NTE917464:NTL917464 ODA917464:ODH917464 OMW917464:OND917464 OWS917464:OWZ917464 PGO917464:PGV917464 PQK917464:PQR917464 QAG917464:QAN917464 QKC917464:QKJ917464 QTY917464:QUF917464 RDU917464:REB917464 RNQ917464:RNX917464 RXM917464:RXT917464 SHI917464:SHP917464 SRE917464:SRL917464 TBA917464:TBH917464 TKW917464:TLD917464 TUS917464:TUZ917464 UEO917464:UEV917464 UOK917464:UOR917464 UYG917464:UYN917464 VIC917464:VIJ917464 VRY917464:VSF917464 WBU917464:WCB917464 WLQ917464:WLX917464 WVM917464:WVT917464 E983000:L983000 JA983000:JH983000 SW983000:TD983000 ACS983000:ACZ983000 AMO983000:AMV983000 AWK983000:AWR983000 BGG983000:BGN983000 BQC983000:BQJ983000 BZY983000:CAF983000 CJU983000:CKB983000 CTQ983000:CTX983000 DDM983000:DDT983000 DNI983000:DNP983000 DXE983000:DXL983000 EHA983000:EHH983000 EQW983000:ERD983000 FAS983000:FAZ983000 FKO983000:FKV983000 FUK983000:FUR983000 GEG983000:GEN983000 GOC983000:GOJ983000 GXY983000:GYF983000 HHU983000:HIB983000 HRQ983000:HRX983000 IBM983000:IBT983000 ILI983000:ILP983000 IVE983000:IVL983000 JFA983000:JFH983000 JOW983000:JPD983000 JYS983000:JYZ983000 KIO983000:KIV983000 KSK983000:KSR983000 LCG983000:LCN983000 LMC983000:LMJ983000 LVY983000:LWF983000 MFU983000:MGB983000 MPQ983000:MPX983000 MZM983000:MZT983000 NJI983000:NJP983000 NTE983000:NTL983000 ODA983000:ODH983000 OMW983000:OND983000 OWS983000:OWZ983000 PGO983000:PGV983000 PQK983000:PQR983000 QAG983000:QAN983000 QKC983000:QKJ983000 QTY983000:QUF983000 RDU983000:REB983000 RNQ983000:RNX983000 RXM983000:RXT983000 SHI983000:SHP983000 SRE983000:SRL983000 TBA983000:TBH983000 TKW983000:TLD983000 TUS983000:TUZ983000 UEO983000:UEV983000 UOK983000:UOR983000 UYG983000:UYN983000 VIC983000:VIJ983000 VRY983000:VSF983000 WBU983000:WCB983000 WLQ983000:WLX983000 WVM983000:WVT983000 E1048536:L1048536 JA1048536:JH1048536 SW1048536:TD1048536 ACS1048536:ACZ1048536 AMO1048536:AMV1048536 AWK1048536:AWR1048536 BGG1048536:BGN1048536 BQC1048536:BQJ1048536 BZY1048536:CAF1048536 CJU1048536:CKB1048536 CTQ1048536:CTX1048536 DDM1048536:DDT1048536 DNI1048536:DNP1048536 DXE1048536:DXL1048536 EHA1048536:EHH1048536 EQW1048536:ERD1048536 FAS1048536:FAZ1048536 FKO1048536:FKV1048536 FUK1048536:FUR1048536 GEG1048536:GEN1048536 GOC1048536:GOJ1048536 GXY1048536:GYF1048536 HHU1048536:HIB1048536 HRQ1048536:HRX1048536 IBM1048536:IBT1048536 ILI1048536:ILP1048536 IVE1048536:IVL1048536 JFA1048536:JFH1048536 JOW1048536:JPD1048536 JYS1048536:JYZ1048536 KIO1048536:KIV1048536 KSK1048536:KSR1048536 LCG1048536:LCN1048536 LMC1048536:LMJ1048536 LVY1048536:LWF1048536 MFU1048536:MGB1048536 MPQ1048536:MPX1048536 MZM1048536:MZT1048536 NJI1048536:NJP1048536 NTE1048536:NTL1048536 ODA1048536:ODH1048536 OMW1048536:OND1048536 OWS1048536:OWZ1048536 PGO1048536:PGV1048536 PQK1048536:PQR1048536 QAG1048536:QAN1048536 QKC1048536:QKJ1048536 QTY1048536:QUF1048536 RDU1048536:REB1048536 RNQ1048536:RNX1048536 RXM1048536:RXT1048536 SHI1048536:SHP1048536 SRE1048536:SRL1048536 TBA1048536:TBH1048536 TKW1048536:TLD1048536 TUS1048536:TUZ1048536 UEO1048536:UEV1048536 UOK1048536:UOR1048536 UYG1048536:UYN1048536 VIC1048536:VIJ1048536 VRY1048536:VSF1048536 WBU1048536:WCB1048536 WLQ1048536:WLX1048536 WVM1048536:WVT1048536">
      <formula1>$P$1:$P$8</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2 JA65562 SW65562 ACS65562 AMO65562 AWK65562 BGG65562 BQC65562 BZY65562 CJU65562 CTQ65562 DDM65562 DNI65562 DXE65562 EHA65562 EQW65562 FAS65562 FKO65562 FUK65562 GEG65562 GOC65562 GXY65562 HHU65562 HRQ65562 IBM65562 ILI65562 IVE65562 JFA65562 JOW65562 JYS65562 KIO65562 KSK65562 LCG65562 LMC65562 LVY65562 MFU65562 MPQ65562 MZM65562 NJI65562 NTE65562 ODA65562 OMW65562 OWS65562 PGO65562 PQK65562 QAG65562 QKC65562 QTY65562 RDU65562 RNQ65562 RXM65562 SHI65562 SRE65562 TBA65562 TKW65562 TUS65562 UEO65562 UOK65562 UYG65562 VIC65562 VRY65562 WBU65562 WLQ65562 WVM65562 E131098 JA131098 SW131098 ACS131098 AMO131098 AWK131098 BGG131098 BQC131098 BZY131098 CJU131098 CTQ131098 DDM131098 DNI131098 DXE131098 EHA131098 EQW131098 FAS131098 FKO131098 FUK131098 GEG131098 GOC131098 GXY131098 HHU131098 HRQ131098 IBM131098 ILI131098 IVE131098 JFA131098 JOW131098 JYS131098 KIO131098 KSK131098 LCG131098 LMC131098 LVY131098 MFU131098 MPQ131098 MZM131098 NJI131098 NTE131098 ODA131098 OMW131098 OWS131098 PGO131098 PQK131098 QAG131098 QKC131098 QTY131098 RDU131098 RNQ131098 RXM131098 SHI131098 SRE131098 TBA131098 TKW131098 TUS131098 UEO131098 UOK131098 UYG131098 VIC131098 VRY131098 WBU131098 WLQ131098 WVM131098 E196634 JA196634 SW196634 ACS196634 AMO196634 AWK196634 BGG196634 BQC196634 BZY196634 CJU196634 CTQ196634 DDM196634 DNI196634 DXE196634 EHA196634 EQW196634 FAS196634 FKO196634 FUK196634 GEG196634 GOC196634 GXY196634 HHU196634 HRQ196634 IBM196634 ILI196634 IVE196634 JFA196634 JOW196634 JYS196634 KIO196634 KSK196634 LCG196634 LMC196634 LVY196634 MFU196634 MPQ196634 MZM196634 NJI196634 NTE196634 ODA196634 OMW196634 OWS196634 PGO196634 PQK196634 QAG196634 QKC196634 QTY196634 RDU196634 RNQ196634 RXM196634 SHI196634 SRE196634 TBA196634 TKW196634 TUS196634 UEO196634 UOK196634 UYG196634 VIC196634 VRY196634 WBU196634 WLQ196634 WVM196634 E262170 JA262170 SW262170 ACS262170 AMO262170 AWK262170 BGG262170 BQC262170 BZY262170 CJU262170 CTQ262170 DDM262170 DNI262170 DXE262170 EHA262170 EQW262170 FAS262170 FKO262170 FUK262170 GEG262170 GOC262170 GXY262170 HHU262170 HRQ262170 IBM262170 ILI262170 IVE262170 JFA262170 JOW262170 JYS262170 KIO262170 KSK262170 LCG262170 LMC262170 LVY262170 MFU262170 MPQ262170 MZM262170 NJI262170 NTE262170 ODA262170 OMW262170 OWS262170 PGO262170 PQK262170 QAG262170 QKC262170 QTY262170 RDU262170 RNQ262170 RXM262170 SHI262170 SRE262170 TBA262170 TKW262170 TUS262170 UEO262170 UOK262170 UYG262170 VIC262170 VRY262170 WBU262170 WLQ262170 WVM262170 E327706 JA327706 SW327706 ACS327706 AMO327706 AWK327706 BGG327706 BQC327706 BZY327706 CJU327706 CTQ327706 DDM327706 DNI327706 DXE327706 EHA327706 EQW327706 FAS327706 FKO327706 FUK327706 GEG327706 GOC327706 GXY327706 HHU327706 HRQ327706 IBM327706 ILI327706 IVE327706 JFA327706 JOW327706 JYS327706 KIO327706 KSK327706 LCG327706 LMC327706 LVY327706 MFU327706 MPQ327706 MZM327706 NJI327706 NTE327706 ODA327706 OMW327706 OWS327706 PGO327706 PQK327706 QAG327706 QKC327706 QTY327706 RDU327706 RNQ327706 RXM327706 SHI327706 SRE327706 TBA327706 TKW327706 TUS327706 UEO327706 UOK327706 UYG327706 VIC327706 VRY327706 WBU327706 WLQ327706 WVM327706 E393242 JA393242 SW393242 ACS393242 AMO393242 AWK393242 BGG393242 BQC393242 BZY393242 CJU393242 CTQ393242 DDM393242 DNI393242 DXE393242 EHA393242 EQW393242 FAS393242 FKO393242 FUK393242 GEG393242 GOC393242 GXY393242 HHU393242 HRQ393242 IBM393242 ILI393242 IVE393242 JFA393242 JOW393242 JYS393242 KIO393242 KSK393242 LCG393242 LMC393242 LVY393242 MFU393242 MPQ393242 MZM393242 NJI393242 NTE393242 ODA393242 OMW393242 OWS393242 PGO393242 PQK393242 QAG393242 QKC393242 QTY393242 RDU393242 RNQ393242 RXM393242 SHI393242 SRE393242 TBA393242 TKW393242 TUS393242 UEO393242 UOK393242 UYG393242 VIC393242 VRY393242 WBU393242 WLQ393242 WVM393242 E458778 JA458778 SW458778 ACS458778 AMO458778 AWK458778 BGG458778 BQC458778 BZY458778 CJU458778 CTQ458778 DDM458778 DNI458778 DXE458778 EHA458778 EQW458778 FAS458778 FKO458778 FUK458778 GEG458778 GOC458778 GXY458778 HHU458778 HRQ458778 IBM458778 ILI458778 IVE458778 JFA458778 JOW458778 JYS458778 KIO458778 KSK458778 LCG458778 LMC458778 LVY458778 MFU458778 MPQ458778 MZM458778 NJI458778 NTE458778 ODA458778 OMW458778 OWS458778 PGO458778 PQK458778 QAG458778 QKC458778 QTY458778 RDU458778 RNQ458778 RXM458778 SHI458778 SRE458778 TBA458778 TKW458778 TUS458778 UEO458778 UOK458778 UYG458778 VIC458778 VRY458778 WBU458778 WLQ458778 WVM458778 E524314 JA524314 SW524314 ACS524314 AMO524314 AWK524314 BGG524314 BQC524314 BZY524314 CJU524314 CTQ524314 DDM524314 DNI524314 DXE524314 EHA524314 EQW524314 FAS524314 FKO524314 FUK524314 GEG524314 GOC524314 GXY524314 HHU524314 HRQ524314 IBM524314 ILI524314 IVE524314 JFA524314 JOW524314 JYS524314 KIO524314 KSK524314 LCG524314 LMC524314 LVY524314 MFU524314 MPQ524314 MZM524314 NJI524314 NTE524314 ODA524314 OMW524314 OWS524314 PGO524314 PQK524314 QAG524314 QKC524314 QTY524314 RDU524314 RNQ524314 RXM524314 SHI524314 SRE524314 TBA524314 TKW524314 TUS524314 UEO524314 UOK524314 UYG524314 VIC524314 VRY524314 WBU524314 WLQ524314 WVM524314 E589850 JA589850 SW589850 ACS589850 AMO589850 AWK589850 BGG589850 BQC589850 BZY589850 CJU589850 CTQ589850 DDM589850 DNI589850 DXE589850 EHA589850 EQW589850 FAS589850 FKO589850 FUK589850 GEG589850 GOC589850 GXY589850 HHU589850 HRQ589850 IBM589850 ILI589850 IVE589850 JFA589850 JOW589850 JYS589850 KIO589850 KSK589850 LCG589850 LMC589850 LVY589850 MFU589850 MPQ589850 MZM589850 NJI589850 NTE589850 ODA589850 OMW589850 OWS589850 PGO589850 PQK589850 QAG589850 QKC589850 QTY589850 RDU589850 RNQ589850 RXM589850 SHI589850 SRE589850 TBA589850 TKW589850 TUS589850 UEO589850 UOK589850 UYG589850 VIC589850 VRY589850 WBU589850 WLQ589850 WVM589850 E655386 JA655386 SW655386 ACS655386 AMO655386 AWK655386 BGG655386 BQC655386 BZY655386 CJU655386 CTQ655386 DDM655386 DNI655386 DXE655386 EHA655386 EQW655386 FAS655386 FKO655386 FUK655386 GEG655386 GOC655386 GXY655386 HHU655386 HRQ655386 IBM655386 ILI655386 IVE655386 JFA655386 JOW655386 JYS655386 KIO655386 KSK655386 LCG655386 LMC655386 LVY655386 MFU655386 MPQ655386 MZM655386 NJI655386 NTE655386 ODA655386 OMW655386 OWS655386 PGO655386 PQK655386 QAG655386 QKC655386 QTY655386 RDU655386 RNQ655386 RXM655386 SHI655386 SRE655386 TBA655386 TKW655386 TUS655386 UEO655386 UOK655386 UYG655386 VIC655386 VRY655386 WBU655386 WLQ655386 WVM655386 E720922 JA720922 SW720922 ACS720922 AMO720922 AWK720922 BGG720922 BQC720922 BZY720922 CJU720922 CTQ720922 DDM720922 DNI720922 DXE720922 EHA720922 EQW720922 FAS720922 FKO720922 FUK720922 GEG720922 GOC720922 GXY720922 HHU720922 HRQ720922 IBM720922 ILI720922 IVE720922 JFA720922 JOW720922 JYS720922 KIO720922 KSK720922 LCG720922 LMC720922 LVY720922 MFU720922 MPQ720922 MZM720922 NJI720922 NTE720922 ODA720922 OMW720922 OWS720922 PGO720922 PQK720922 QAG720922 QKC720922 QTY720922 RDU720922 RNQ720922 RXM720922 SHI720922 SRE720922 TBA720922 TKW720922 TUS720922 UEO720922 UOK720922 UYG720922 VIC720922 VRY720922 WBU720922 WLQ720922 WVM720922 E786458 JA786458 SW786458 ACS786458 AMO786458 AWK786458 BGG786458 BQC786458 BZY786458 CJU786458 CTQ786458 DDM786458 DNI786458 DXE786458 EHA786458 EQW786458 FAS786458 FKO786458 FUK786458 GEG786458 GOC786458 GXY786458 HHU786458 HRQ786458 IBM786458 ILI786458 IVE786458 JFA786458 JOW786458 JYS786458 KIO786458 KSK786458 LCG786458 LMC786458 LVY786458 MFU786458 MPQ786458 MZM786458 NJI786458 NTE786458 ODA786458 OMW786458 OWS786458 PGO786458 PQK786458 QAG786458 QKC786458 QTY786458 RDU786458 RNQ786458 RXM786458 SHI786458 SRE786458 TBA786458 TKW786458 TUS786458 UEO786458 UOK786458 UYG786458 VIC786458 VRY786458 WBU786458 WLQ786458 WVM786458 E851994 JA851994 SW851994 ACS851994 AMO851994 AWK851994 BGG851994 BQC851994 BZY851994 CJU851994 CTQ851994 DDM851994 DNI851994 DXE851994 EHA851994 EQW851994 FAS851994 FKO851994 FUK851994 GEG851994 GOC851994 GXY851994 HHU851994 HRQ851994 IBM851994 ILI851994 IVE851994 JFA851994 JOW851994 JYS851994 KIO851994 KSK851994 LCG851994 LMC851994 LVY851994 MFU851994 MPQ851994 MZM851994 NJI851994 NTE851994 ODA851994 OMW851994 OWS851994 PGO851994 PQK851994 QAG851994 QKC851994 QTY851994 RDU851994 RNQ851994 RXM851994 SHI851994 SRE851994 TBA851994 TKW851994 TUS851994 UEO851994 UOK851994 UYG851994 VIC851994 VRY851994 WBU851994 WLQ851994 WVM851994 E917530 JA917530 SW917530 ACS917530 AMO917530 AWK917530 BGG917530 BQC917530 BZY917530 CJU917530 CTQ917530 DDM917530 DNI917530 DXE917530 EHA917530 EQW917530 FAS917530 FKO917530 FUK917530 GEG917530 GOC917530 GXY917530 HHU917530 HRQ917530 IBM917530 ILI917530 IVE917530 JFA917530 JOW917530 JYS917530 KIO917530 KSK917530 LCG917530 LMC917530 LVY917530 MFU917530 MPQ917530 MZM917530 NJI917530 NTE917530 ODA917530 OMW917530 OWS917530 PGO917530 PQK917530 QAG917530 QKC917530 QTY917530 RDU917530 RNQ917530 RXM917530 SHI917530 SRE917530 TBA917530 TKW917530 TUS917530 UEO917530 UOK917530 UYG917530 VIC917530 VRY917530 WBU917530 WLQ917530 WVM917530 E983066 JA983066 SW983066 ACS983066 AMO983066 AWK983066 BGG983066 BQC983066 BZY983066 CJU983066 CTQ983066 DDM983066 DNI983066 DXE983066 EHA983066 EQW983066 FAS983066 FKO983066 FUK983066 GEG983066 GOC983066 GXY983066 HHU983066 HRQ983066 IBM983066 ILI983066 IVE983066 JFA983066 JOW983066 JYS983066 KIO983066 KSK983066 LCG983066 LMC983066 LVY983066 MFU983066 MPQ983066 MZM983066 NJI983066 NTE983066 ODA983066 OMW983066 OWS983066 PGO983066 PQK983066 QAG983066 QKC983066 QTY983066 RDU983066 RNQ983066 RXM983066 SHI983066 SRE983066 TBA983066 TKW983066 TUS983066 UEO983066 UOK983066 UYG983066 VIC983066 VRY983066 WBU983066 WLQ983066 WVM983066">
      <formula1>$O$26:$O$28</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5:L65565 JA65565:JH65565 SW65565:TD65565 ACS65565:ACZ65565 AMO65565:AMV65565 AWK65565:AWR65565 BGG65565:BGN65565 BQC65565:BQJ65565 BZY65565:CAF65565 CJU65565:CKB65565 CTQ65565:CTX65565 DDM65565:DDT65565 DNI65565:DNP65565 DXE65565:DXL65565 EHA65565:EHH65565 EQW65565:ERD65565 FAS65565:FAZ65565 FKO65565:FKV65565 FUK65565:FUR65565 GEG65565:GEN65565 GOC65565:GOJ65565 GXY65565:GYF65565 HHU65565:HIB65565 HRQ65565:HRX65565 IBM65565:IBT65565 ILI65565:ILP65565 IVE65565:IVL65565 JFA65565:JFH65565 JOW65565:JPD65565 JYS65565:JYZ65565 KIO65565:KIV65565 KSK65565:KSR65565 LCG65565:LCN65565 LMC65565:LMJ65565 LVY65565:LWF65565 MFU65565:MGB65565 MPQ65565:MPX65565 MZM65565:MZT65565 NJI65565:NJP65565 NTE65565:NTL65565 ODA65565:ODH65565 OMW65565:OND65565 OWS65565:OWZ65565 PGO65565:PGV65565 PQK65565:PQR65565 QAG65565:QAN65565 QKC65565:QKJ65565 QTY65565:QUF65565 RDU65565:REB65565 RNQ65565:RNX65565 RXM65565:RXT65565 SHI65565:SHP65565 SRE65565:SRL65565 TBA65565:TBH65565 TKW65565:TLD65565 TUS65565:TUZ65565 UEO65565:UEV65565 UOK65565:UOR65565 UYG65565:UYN65565 VIC65565:VIJ65565 VRY65565:VSF65565 WBU65565:WCB65565 WLQ65565:WLX65565 WVM65565:WVT65565 E131101:L131101 JA131101:JH131101 SW131101:TD131101 ACS131101:ACZ131101 AMO131101:AMV131101 AWK131101:AWR131101 BGG131101:BGN131101 BQC131101:BQJ131101 BZY131101:CAF131101 CJU131101:CKB131101 CTQ131101:CTX131101 DDM131101:DDT131101 DNI131101:DNP131101 DXE131101:DXL131101 EHA131101:EHH131101 EQW131101:ERD131101 FAS131101:FAZ131101 FKO131101:FKV131101 FUK131101:FUR131101 GEG131101:GEN131101 GOC131101:GOJ131101 GXY131101:GYF131101 HHU131101:HIB131101 HRQ131101:HRX131101 IBM131101:IBT131101 ILI131101:ILP131101 IVE131101:IVL131101 JFA131101:JFH131101 JOW131101:JPD131101 JYS131101:JYZ131101 KIO131101:KIV131101 KSK131101:KSR131101 LCG131101:LCN131101 LMC131101:LMJ131101 LVY131101:LWF131101 MFU131101:MGB131101 MPQ131101:MPX131101 MZM131101:MZT131101 NJI131101:NJP131101 NTE131101:NTL131101 ODA131101:ODH131101 OMW131101:OND131101 OWS131101:OWZ131101 PGO131101:PGV131101 PQK131101:PQR131101 QAG131101:QAN131101 QKC131101:QKJ131101 QTY131101:QUF131101 RDU131101:REB131101 RNQ131101:RNX131101 RXM131101:RXT131101 SHI131101:SHP131101 SRE131101:SRL131101 TBA131101:TBH131101 TKW131101:TLD131101 TUS131101:TUZ131101 UEO131101:UEV131101 UOK131101:UOR131101 UYG131101:UYN131101 VIC131101:VIJ131101 VRY131101:VSF131101 WBU131101:WCB131101 WLQ131101:WLX131101 WVM131101:WVT131101 E196637:L196637 JA196637:JH196637 SW196637:TD196637 ACS196637:ACZ196637 AMO196637:AMV196637 AWK196637:AWR196637 BGG196637:BGN196637 BQC196637:BQJ196637 BZY196637:CAF196637 CJU196637:CKB196637 CTQ196637:CTX196637 DDM196637:DDT196637 DNI196637:DNP196637 DXE196637:DXL196637 EHA196637:EHH196637 EQW196637:ERD196637 FAS196637:FAZ196637 FKO196637:FKV196637 FUK196637:FUR196637 GEG196637:GEN196637 GOC196637:GOJ196637 GXY196637:GYF196637 HHU196637:HIB196637 HRQ196637:HRX196637 IBM196637:IBT196637 ILI196637:ILP196637 IVE196637:IVL196637 JFA196637:JFH196637 JOW196637:JPD196637 JYS196637:JYZ196637 KIO196637:KIV196637 KSK196637:KSR196637 LCG196637:LCN196637 LMC196637:LMJ196637 LVY196637:LWF196637 MFU196637:MGB196637 MPQ196637:MPX196637 MZM196637:MZT196637 NJI196637:NJP196637 NTE196637:NTL196637 ODA196637:ODH196637 OMW196637:OND196637 OWS196637:OWZ196637 PGO196637:PGV196637 PQK196637:PQR196637 QAG196637:QAN196637 QKC196637:QKJ196637 QTY196637:QUF196637 RDU196637:REB196637 RNQ196637:RNX196637 RXM196637:RXT196637 SHI196637:SHP196637 SRE196637:SRL196637 TBA196637:TBH196637 TKW196637:TLD196637 TUS196637:TUZ196637 UEO196637:UEV196637 UOK196637:UOR196637 UYG196637:UYN196637 VIC196637:VIJ196637 VRY196637:VSF196637 WBU196637:WCB196637 WLQ196637:WLX196637 WVM196637:WVT196637 E262173:L262173 JA262173:JH262173 SW262173:TD262173 ACS262173:ACZ262173 AMO262173:AMV262173 AWK262173:AWR262173 BGG262173:BGN262173 BQC262173:BQJ262173 BZY262173:CAF262173 CJU262173:CKB262173 CTQ262173:CTX262173 DDM262173:DDT262173 DNI262173:DNP262173 DXE262173:DXL262173 EHA262173:EHH262173 EQW262173:ERD262173 FAS262173:FAZ262173 FKO262173:FKV262173 FUK262173:FUR262173 GEG262173:GEN262173 GOC262173:GOJ262173 GXY262173:GYF262173 HHU262173:HIB262173 HRQ262173:HRX262173 IBM262173:IBT262173 ILI262173:ILP262173 IVE262173:IVL262173 JFA262173:JFH262173 JOW262173:JPD262173 JYS262173:JYZ262173 KIO262173:KIV262173 KSK262173:KSR262173 LCG262173:LCN262173 LMC262173:LMJ262173 LVY262173:LWF262173 MFU262173:MGB262173 MPQ262173:MPX262173 MZM262173:MZT262173 NJI262173:NJP262173 NTE262173:NTL262173 ODA262173:ODH262173 OMW262173:OND262173 OWS262173:OWZ262173 PGO262173:PGV262173 PQK262173:PQR262173 QAG262173:QAN262173 QKC262173:QKJ262173 QTY262173:QUF262173 RDU262173:REB262173 RNQ262173:RNX262173 RXM262173:RXT262173 SHI262173:SHP262173 SRE262173:SRL262173 TBA262173:TBH262173 TKW262173:TLD262173 TUS262173:TUZ262173 UEO262173:UEV262173 UOK262173:UOR262173 UYG262173:UYN262173 VIC262173:VIJ262173 VRY262173:VSF262173 WBU262173:WCB262173 WLQ262173:WLX262173 WVM262173:WVT262173 E327709:L327709 JA327709:JH327709 SW327709:TD327709 ACS327709:ACZ327709 AMO327709:AMV327709 AWK327709:AWR327709 BGG327709:BGN327709 BQC327709:BQJ327709 BZY327709:CAF327709 CJU327709:CKB327709 CTQ327709:CTX327709 DDM327709:DDT327709 DNI327709:DNP327709 DXE327709:DXL327709 EHA327709:EHH327709 EQW327709:ERD327709 FAS327709:FAZ327709 FKO327709:FKV327709 FUK327709:FUR327709 GEG327709:GEN327709 GOC327709:GOJ327709 GXY327709:GYF327709 HHU327709:HIB327709 HRQ327709:HRX327709 IBM327709:IBT327709 ILI327709:ILP327709 IVE327709:IVL327709 JFA327709:JFH327709 JOW327709:JPD327709 JYS327709:JYZ327709 KIO327709:KIV327709 KSK327709:KSR327709 LCG327709:LCN327709 LMC327709:LMJ327709 LVY327709:LWF327709 MFU327709:MGB327709 MPQ327709:MPX327709 MZM327709:MZT327709 NJI327709:NJP327709 NTE327709:NTL327709 ODA327709:ODH327709 OMW327709:OND327709 OWS327709:OWZ327709 PGO327709:PGV327709 PQK327709:PQR327709 QAG327709:QAN327709 QKC327709:QKJ327709 QTY327709:QUF327709 RDU327709:REB327709 RNQ327709:RNX327709 RXM327709:RXT327709 SHI327709:SHP327709 SRE327709:SRL327709 TBA327709:TBH327709 TKW327709:TLD327709 TUS327709:TUZ327709 UEO327709:UEV327709 UOK327709:UOR327709 UYG327709:UYN327709 VIC327709:VIJ327709 VRY327709:VSF327709 WBU327709:WCB327709 WLQ327709:WLX327709 WVM327709:WVT327709 E393245:L393245 JA393245:JH393245 SW393245:TD393245 ACS393245:ACZ393245 AMO393245:AMV393245 AWK393245:AWR393245 BGG393245:BGN393245 BQC393245:BQJ393245 BZY393245:CAF393245 CJU393245:CKB393245 CTQ393245:CTX393245 DDM393245:DDT393245 DNI393245:DNP393245 DXE393245:DXL393245 EHA393245:EHH393245 EQW393245:ERD393245 FAS393245:FAZ393245 FKO393245:FKV393245 FUK393245:FUR393245 GEG393245:GEN393245 GOC393245:GOJ393245 GXY393245:GYF393245 HHU393245:HIB393245 HRQ393245:HRX393245 IBM393245:IBT393245 ILI393245:ILP393245 IVE393245:IVL393245 JFA393245:JFH393245 JOW393245:JPD393245 JYS393245:JYZ393245 KIO393245:KIV393245 KSK393245:KSR393245 LCG393245:LCN393245 LMC393245:LMJ393245 LVY393245:LWF393245 MFU393245:MGB393245 MPQ393245:MPX393245 MZM393245:MZT393245 NJI393245:NJP393245 NTE393245:NTL393245 ODA393245:ODH393245 OMW393245:OND393245 OWS393245:OWZ393245 PGO393245:PGV393245 PQK393245:PQR393245 QAG393245:QAN393245 QKC393245:QKJ393245 QTY393245:QUF393245 RDU393245:REB393245 RNQ393245:RNX393245 RXM393245:RXT393245 SHI393245:SHP393245 SRE393245:SRL393245 TBA393245:TBH393245 TKW393245:TLD393245 TUS393245:TUZ393245 UEO393245:UEV393245 UOK393245:UOR393245 UYG393245:UYN393245 VIC393245:VIJ393245 VRY393245:VSF393245 WBU393245:WCB393245 WLQ393245:WLX393245 WVM393245:WVT393245 E458781:L458781 JA458781:JH458781 SW458781:TD458781 ACS458781:ACZ458781 AMO458781:AMV458781 AWK458781:AWR458781 BGG458781:BGN458781 BQC458781:BQJ458781 BZY458781:CAF458781 CJU458781:CKB458781 CTQ458781:CTX458781 DDM458781:DDT458781 DNI458781:DNP458781 DXE458781:DXL458781 EHA458781:EHH458781 EQW458781:ERD458781 FAS458781:FAZ458781 FKO458781:FKV458781 FUK458781:FUR458781 GEG458781:GEN458781 GOC458781:GOJ458781 GXY458781:GYF458781 HHU458781:HIB458781 HRQ458781:HRX458781 IBM458781:IBT458781 ILI458781:ILP458781 IVE458781:IVL458781 JFA458781:JFH458781 JOW458781:JPD458781 JYS458781:JYZ458781 KIO458781:KIV458781 KSK458781:KSR458781 LCG458781:LCN458781 LMC458781:LMJ458781 LVY458781:LWF458781 MFU458781:MGB458781 MPQ458781:MPX458781 MZM458781:MZT458781 NJI458781:NJP458781 NTE458781:NTL458781 ODA458781:ODH458781 OMW458781:OND458781 OWS458781:OWZ458781 PGO458781:PGV458781 PQK458781:PQR458781 QAG458781:QAN458781 QKC458781:QKJ458781 QTY458781:QUF458781 RDU458781:REB458781 RNQ458781:RNX458781 RXM458781:RXT458781 SHI458781:SHP458781 SRE458781:SRL458781 TBA458781:TBH458781 TKW458781:TLD458781 TUS458781:TUZ458781 UEO458781:UEV458781 UOK458781:UOR458781 UYG458781:UYN458781 VIC458781:VIJ458781 VRY458781:VSF458781 WBU458781:WCB458781 WLQ458781:WLX458781 WVM458781:WVT458781 E524317:L524317 JA524317:JH524317 SW524317:TD524317 ACS524317:ACZ524317 AMO524317:AMV524317 AWK524317:AWR524317 BGG524317:BGN524317 BQC524317:BQJ524317 BZY524317:CAF524317 CJU524317:CKB524317 CTQ524317:CTX524317 DDM524317:DDT524317 DNI524317:DNP524317 DXE524317:DXL524317 EHA524317:EHH524317 EQW524317:ERD524317 FAS524317:FAZ524317 FKO524317:FKV524317 FUK524317:FUR524317 GEG524317:GEN524317 GOC524317:GOJ524317 GXY524317:GYF524317 HHU524317:HIB524317 HRQ524317:HRX524317 IBM524317:IBT524317 ILI524317:ILP524317 IVE524317:IVL524317 JFA524317:JFH524317 JOW524317:JPD524317 JYS524317:JYZ524317 KIO524317:KIV524317 KSK524317:KSR524317 LCG524317:LCN524317 LMC524317:LMJ524317 LVY524317:LWF524317 MFU524317:MGB524317 MPQ524317:MPX524317 MZM524317:MZT524317 NJI524317:NJP524317 NTE524317:NTL524317 ODA524317:ODH524317 OMW524317:OND524317 OWS524317:OWZ524317 PGO524317:PGV524317 PQK524317:PQR524317 QAG524317:QAN524317 QKC524317:QKJ524317 QTY524317:QUF524317 RDU524317:REB524317 RNQ524317:RNX524317 RXM524317:RXT524317 SHI524317:SHP524317 SRE524317:SRL524317 TBA524317:TBH524317 TKW524317:TLD524317 TUS524317:TUZ524317 UEO524317:UEV524317 UOK524317:UOR524317 UYG524317:UYN524317 VIC524317:VIJ524317 VRY524317:VSF524317 WBU524317:WCB524317 WLQ524317:WLX524317 WVM524317:WVT524317 E589853:L589853 JA589853:JH589853 SW589853:TD589853 ACS589853:ACZ589853 AMO589853:AMV589853 AWK589853:AWR589853 BGG589853:BGN589853 BQC589853:BQJ589853 BZY589853:CAF589853 CJU589853:CKB589853 CTQ589853:CTX589853 DDM589853:DDT589853 DNI589853:DNP589853 DXE589853:DXL589853 EHA589853:EHH589853 EQW589853:ERD589853 FAS589853:FAZ589853 FKO589853:FKV589853 FUK589853:FUR589853 GEG589853:GEN589853 GOC589853:GOJ589853 GXY589853:GYF589853 HHU589853:HIB589853 HRQ589853:HRX589853 IBM589853:IBT589853 ILI589853:ILP589853 IVE589853:IVL589853 JFA589853:JFH589853 JOW589853:JPD589853 JYS589853:JYZ589853 KIO589853:KIV589853 KSK589853:KSR589853 LCG589853:LCN589853 LMC589853:LMJ589853 LVY589853:LWF589853 MFU589853:MGB589853 MPQ589853:MPX589853 MZM589853:MZT589853 NJI589853:NJP589853 NTE589853:NTL589853 ODA589853:ODH589853 OMW589853:OND589853 OWS589853:OWZ589853 PGO589853:PGV589853 PQK589853:PQR589853 QAG589853:QAN589853 QKC589853:QKJ589853 QTY589853:QUF589853 RDU589853:REB589853 RNQ589853:RNX589853 RXM589853:RXT589853 SHI589853:SHP589853 SRE589853:SRL589853 TBA589853:TBH589853 TKW589853:TLD589853 TUS589853:TUZ589853 UEO589853:UEV589853 UOK589853:UOR589853 UYG589853:UYN589853 VIC589853:VIJ589853 VRY589853:VSF589853 WBU589853:WCB589853 WLQ589853:WLX589853 WVM589853:WVT589853 E655389:L655389 JA655389:JH655389 SW655389:TD655389 ACS655389:ACZ655389 AMO655389:AMV655389 AWK655389:AWR655389 BGG655389:BGN655389 BQC655389:BQJ655389 BZY655389:CAF655389 CJU655389:CKB655389 CTQ655389:CTX655389 DDM655389:DDT655389 DNI655389:DNP655389 DXE655389:DXL655389 EHA655389:EHH655389 EQW655389:ERD655389 FAS655389:FAZ655389 FKO655389:FKV655389 FUK655389:FUR655389 GEG655389:GEN655389 GOC655389:GOJ655389 GXY655389:GYF655389 HHU655389:HIB655389 HRQ655389:HRX655389 IBM655389:IBT655389 ILI655389:ILP655389 IVE655389:IVL655389 JFA655389:JFH655389 JOW655389:JPD655389 JYS655389:JYZ655389 KIO655389:KIV655389 KSK655389:KSR655389 LCG655389:LCN655389 LMC655389:LMJ655389 LVY655389:LWF655389 MFU655389:MGB655389 MPQ655389:MPX655389 MZM655389:MZT655389 NJI655389:NJP655389 NTE655389:NTL655389 ODA655389:ODH655389 OMW655389:OND655389 OWS655389:OWZ655389 PGO655389:PGV655389 PQK655389:PQR655389 QAG655389:QAN655389 QKC655389:QKJ655389 QTY655389:QUF655389 RDU655389:REB655389 RNQ655389:RNX655389 RXM655389:RXT655389 SHI655389:SHP655389 SRE655389:SRL655389 TBA655389:TBH655389 TKW655389:TLD655389 TUS655389:TUZ655389 UEO655389:UEV655389 UOK655389:UOR655389 UYG655389:UYN655389 VIC655389:VIJ655389 VRY655389:VSF655389 WBU655389:WCB655389 WLQ655389:WLX655389 WVM655389:WVT655389 E720925:L720925 JA720925:JH720925 SW720925:TD720925 ACS720925:ACZ720925 AMO720925:AMV720925 AWK720925:AWR720925 BGG720925:BGN720925 BQC720925:BQJ720925 BZY720925:CAF720925 CJU720925:CKB720925 CTQ720925:CTX720925 DDM720925:DDT720925 DNI720925:DNP720925 DXE720925:DXL720925 EHA720925:EHH720925 EQW720925:ERD720925 FAS720925:FAZ720925 FKO720925:FKV720925 FUK720925:FUR720925 GEG720925:GEN720925 GOC720925:GOJ720925 GXY720925:GYF720925 HHU720925:HIB720925 HRQ720925:HRX720925 IBM720925:IBT720925 ILI720925:ILP720925 IVE720925:IVL720925 JFA720925:JFH720925 JOW720925:JPD720925 JYS720925:JYZ720925 KIO720925:KIV720925 KSK720925:KSR720925 LCG720925:LCN720925 LMC720925:LMJ720925 LVY720925:LWF720925 MFU720925:MGB720925 MPQ720925:MPX720925 MZM720925:MZT720925 NJI720925:NJP720925 NTE720925:NTL720925 ODA720925:ODH720925 OMW720925:OND720925 OWS720925:OWZ720925 PGO720925:PGV720925 PQK720925:PQR720925 QAG720925:QAN720925 QKC720925:QKJ720925 QTY720925:QUF720925 RDU720925:REB720925 RNQ720925:RNX720925 RXM720925:RXT720925 SHI720925:SHP720925 SRE720925:SRL720925 TBA720925:TBH720925 TKW720925:TLD720925 TUS720925:TUZ720925 UEO720925:UEV720925 UOK720925:UOR720925 UYG720925:UYN720925 VIC720925:VIJ720925 VRY720925:VSF720925 WBU720925:WCB720925 WLQ720925:WLX720925 WVM720925:WVT720925 E786461:L786461 JA786461:JH786461 SW786461:TD786461 ACS786461:ACZ786461 AMO786461:AMV786461 AWK786461:AWR786461 BGG786461:BGN786461 BQC786461:BQJ786461 BZY786461:CAF786461 CJU786461:CKB786461 CTQ786461:CTX786461 DDM786461:DDT786461 DNI786461:DNP786461 DXE786461:DXL786461 EHA786461:EHH786461 EQW786461:ERD786461 FAS786461:FAZ786461 FKO786461:FKV786461 FUK786461:FUR786461 GEG786461:GEN786461 GOC786461:GOJ786461 GXY786461:GYF786461 HHU786461:HIB786461 HRQ786461:HRX786461 IBM786461:IBT786461 ILI786461:ILP786461 IVE786461:IVL786461 JFA786461:JFH786461 JOW786461:JPD786461 JYS786461:JYZ786461 KIO786461:KIV786461 KSK786461:KSR786461 LCG786461:LCN786461 LMC786461:LMJ786461 LVY786461:LWF786461 MFU786461:MGB786461 MPQ786461:MPX786461 MZM786461:MZT786461 NJI786461:NJP786461 NTE786461:NTL786461 ODA786461:ODH786461 OMW786461:OND786461 OWS786461:OWZ786461 PGO786461:PGV786461 PQK786461:PQR786461 QAG786461:QAN786461 QKC786461:QKJ786461 QTY786461:QUF786461 RDU786461:REB786461 RNQ786461:RNX786461 RXM786461:RXT786461 SHI786461:SHP786461 SRE786461:SRL786461 TBA786461:TBH786461 TKW786461:TLD786461 TUS786461:TUZ786461 UEO786461:UEV786461 UOK786461:UOR786461 UYG786461:UYN786461 VIC786461:VIJ786461 VRY786461:VSF786461 WBU786461:WCB786461 WLQ786461:WLX786461 WVM786461:WVT786461 E851997:L851997 JA851997:JH851997 SW851997:TD851997 ACS851997:ACZ851997 AMO851997:AMV851997 AWK851997:AWR851997 BGG851997:BGN851997 BQC851997:BQJ851997 BZY851997:CAF851997 CJU851997:CKB851997 CTQ851997:CTX851997 DDM851997:DDT851997 DNI851997:DNP851997 DXE851997:DXL851997 EHA851997:EHH851997 EQW851997:ERD851997 FAS851997:FAZ851997 FKO851997:FKV851997 FUK851997:FUR851997 GEG851997:GEN851997 GOC851997:GOJ851997 GXY851997:GYF851997 HHU851997:HIB851997 HRQ851997:HRX851997 IBM851997:IBT851997 ILI851997:ILP851997 IVE851997:IVL851997 JFA851997:JFH851997 JOW851997:JPD851997 JYS851997:JYZ851997 KIO851997:KIV851997 KSK851997:KSR851997 LCG851997:LCN851997 LMC851997:LMJ851997 LVY851997:LWF851997 MFU851997:MGB851997 MPQ851997:MPX851997 MZM851997:MZT851997 NJI851997:NJP851997 NTE851997:NTL851997 ODA851997:ODH851997 OMW851997:OND851997 OWS851997:OWZ851997 PGO851997:PGV851997 PQK851997:PQR851997 QAG851997:QAN851997 QKC851997:QKJ851997 QTY851997:QUF851997 RDU851997:REB851997 RNQ851997:RNX851997 RXM851997:RXT851997 SHI851997:SHP851997 SRE851997:SRL851997 TBA851997:TBH851997 TKW851997:TLD851997 TUS851997:TUZ851997 UEO851997:UEV851997 UOK851997:UOR851997 UYG851997:UYN851997 VIC851997:VIJ851997 VRY851997:VSF851997 WBU851997:WCB851997 WLQ851997:WLX851997 WVM851997:WVT851997 E917533:L917533 JA917533:JH917533 SW917533:TD917533 ACS917533:ACZ917533 AMO917533:AMV917533 AWK917533:AWR917533 BGG917533:BGN917533 BQC917533:BQJ917533 BZY917533:CAF917533 CJU917533:CKB917533 CTQ917533:CTX917533 DDM917533:DDT917533 DNI917533:DNP917533 DXE917533:DXL917533 EHA917533:EHH917533 EQW917533:ERD917533 FAS917533:FAZ917533 FKO917533:FKV917533 FUK917533:FUR917533 GEG917533:GEN917533 GOC917533:GOJ917533 GXY917533:GYF917533 HHU917533:HIB917533 HRQ917533:HRX917533 IBM917533:IBT917533 ILI917533:ILP917533 IVE917533:IVL917533 JFA917533:JFH917533 JOW917533:JPD917533 JYS917533:JYZ917533 KIO917533:KIV917533 KSK917533:KSR917533 LCG917533:LCN917533 LMC917533:LMJ917533 LVY917533:LWF917533 MFU917533:MGB917533 MPQ917533:MPX917533 MZM917533:MZT917533 NJI917533:NJP917533 NTE917533:NTL917533 ODA917533:ODH917533 OMW917533:OND917533 OWS917533:OWZ917533 PGO917533:PGV917533 PQK917533:PQR917533 QAG917533:QAN917533 QKC917533:QKJ917533 QTY917533:QUF917533 RDU917533:REB917533 RNQ917533:RNX917533 RXM917533:RXT917533 SHI917533:SHP917533 SRE917533:SRL917533 TBA917533:TBH917533 TKW917533:TLD917533 TUS917533:TUZ917533 UEO917533:UEV917533 UOK917533:UOR917533 UYG917533:UYN917533 VIC917533:VIJ917533 VRY917533:VSF917533 WBU917533:WCB917533 WLQ917533:WLX917533 WVM917533:WVT917533 E983069:L983069 JA983069:JH983069 SW983069:TD983069 ACS983069:ACZ983069 AMO983069:AMV983069 AWK983069:AWR983069 BGG983069:BGN983069 BQC983069:BQJ983069 BZY983069:CAF983069 CJU983069:CKB983069 CTQ983069:CTX983069 DDM983069:DDT983069 DNI983069:DNP983069 DXE983069:DXL983069 EHA983069:EHH983069 EQW983069:ERD983069 FAS983069:FAZ983069 FKO983069:FKV983069 FUK983069:FUR983069 GEG983069:GEN983069 GOC983069:GOJ983069 GXY983069:GYF983069 HHU983069:HIB983069 HRQ983069:HRX983069 IBM983069:IBT983069 ILI983069:ILP983069 IVE983069:IVL983069 JFA983069:JFH983069 JOW983069:JPD983069 JYS983069:JYZ983069 KIO983069:KIV983069 KSK983069:KSR983069 LCG983069:LCN983069 LMC983069:LMJ983069 LVY983069:LWF983069 MFU983069:MGB983069 MPQ983069:MPX983069 MZM983069:MZT983069 NJI983069:NJP983069 NTE983069:NTL983069 ODA983069:ODH983069 OMW983069:OND983069 OWS983069:OWZ983069 PGO983069:PGV983069 PQK983069:PQR983069 QAG983069:QAN983069 QKC983069:QKJ983069 QTY983069:QUF983069 RDU983069:REB983069 RNQ983069:RNX983069 RXM983069:RXT983069 SHI983069:SHP983069 SRE983069:SRL983069 TBA983069:TBH983069 TKW983069:TLD983069 TUS983069:TUZ983069 UEO983069:UEV983069 UOK983069:UOR983069 UYG983069:UYN983069 VIC983069:VIJ983069 VRY983069:VSF983069 WBU983069:WCB983069 WLQ983069:WLX983069 WVM983069:WVT983069">
      <formula1>$N$28:$N$29</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0 JF65570 TB65570 ACX65570 AMT65570 AWP65570 BGL65570 BQH65570 CAD65570 CJZ65570 CTV65570 DDR65570 DNN65570 DXJ65570 EHF65570 ERB65570 FAX65570 FKT65570 FUP65570 GEL65570 GOH65570 GYD65570 HHZ65570 HRV65570 IBR65570 ILN65570 IVJ65570 JFF65570 JPB65570 JYX65570 KIT65570 KSP65570 LCL65570 LMH65570 LWD65570 MFZ65570 MPV65570 MZR65570 NJN65570 NTJ65570 ODF65570 ONB65570 OWX65570 PGT65570 PQP65570 QAL65570 QKH65570 QUD65570 RDZ65570 RNV65570 RXR65570 SHN65570 SRJ65570 TBF65570 TLB65570 TUX65570 UET65570 UOP65570 UYL65570 VIH65570 VSD65570 WBZ65570 WLV65570 WVR65570 J131106 JF131106 TB131106 ACX131106 AMT131106 AWP131106 BGL131106 BQH131106 CAD131106 CJZ131106 CTV131106 DDR131106 DNN131106 DXJ131106 EHF131106 ERB131106 FAX131106 FKT131106 FUP131106 GEL131106 GOH131106 GYD131106 HHZ131106 HRV131106 IBR131106 ILN131106 IVJ131106 JFF131106 JPB131106 JYX131106 KIT131106 KSP131106 LCL131106 LMH131106 LWD131106 MFZ131106 MPV131106 MZR131106 NJN131106 NTJ131106 ODF131106 ONB131106 OWX131106 PGT131106 PQP131106 QAL131106 QKH131106 QUD131106 RDZ131106 RNV131106 RXR131106 SHN131106 SRJ131106 TBF131106 TLB131106 TUX131106 UET131106 UOP131106 UYL131106 VIH131106 VSD131106 WBZ131106 WLV131106 WVR131106 J196642 JF196642 TB196642 ACX196642 AMT196642 AWP196642 BGL196642 BQH196642 CAD196642 CJZ196642 CTV196642 DDR196642 DNN196642 DXJ196642 EHF196642 ERB196642 FAX196642 FKT196642 FUP196642 GEL196642 GOH196642 GYD196642 HHZ196642 HRV196642 IBR196642 ILN196642 IVJ196642 JFF196642 JPB196642 JYX196642 KIT196642 KSP196642 LCL196642 LMH196642 LWD196642 MFZ196642 MPV196642 MZR196642 NJN196642 NTJ196642 ODF196642 ONB196642 OWX196642 PGT196642 PQP196642 QAL196642 QKH196642 QUD196642 RDZ196642 RNV196642 RXR196642 SHN196642 SRJ196642 TBF196642 TLB196642 TUX196642 UET196642 UOP196642 UYL196642 VIH196642 VSD196642 WBZ196642 WLV196642 WVR196642 J262178 JF262178 TB262178 ACX262178 AMT262178 AWP262178 BGL262178 BQH262178 CAD262178 CJZ262178 CTV262178 DDR262178 DNN262178 DXJ262178 EHF262178 ERB262178 FAX262178 FKT262178 FUP262178 GEL262178 GOH262178 GYD262178 HHZ262178 HRV262178 IBR262178 ILN262178 IVJ262178 JFF262178 JPB262178 JYX262178 KIT262178 KSP262178 LCL262178 LMH262178 LWD262178 MFZ262178 MPV262178 MZR262178 NJN262178 NTJ262178 ODF262178 ONB262178 OWX262178 PGT262178 PQP262178 QAL262178 QKH262178 QUD262178 RDZ262178 RNV262178 RXR262178 SHN262178 SRJ262178 TBF262178 TLB262178 TUX262178 UET262178 UOP262178 UYL262178 VIH262178 VSD262178 WBZ262178 WLV262178 WVR262178 J327714 JF327714 TB327714 ACX327714 AMT327714 AWP327714 BGL327714 BQH327714 CAD327714 CJZ327714 CTV327714 DDR327714 DNN327714 DXJ327714 EHF327714 ERB327714 FAX327714 FKT327714 FUP327714 GEL327714 GOH327714 GYD327714 HHZ327714 HRV327714 IBR327714 ILN327714 IVJ327714 JFF327714 JPB327714 JYX327714 KIT327714 KSP327714 LCL327714 LMH327714 LWD327714 MFZ327714 MPV327714 MZR327714 NJN327714 NTJ327714 ODF327714 ONB327714 OWX327714 PGT327714 PQP327714 QAL327714 QKH327714 QUD327714 RDZ327714 RNV327714 RXR327714 SHN327714 SRJ327714 TBF327714 TLB327714 TUX327714 UET327714 UOP327714 UYL327714 VIH327714 VSD327714 WBZ327714 WLV327714 WVR327714 J393250 JF393250 TB393250 ACX393250 AMT393250 AWP393250 BGL393250 BQH393250 CAD393250 CJZ393250 CTV393250 DDR393250 DNN393250 DXJ393250 EHF393250 ERB393250 FAX393250 FKT393250 FUP393250 GEL393250 GOH393250 GYD393250 HHZ393250 HRV393250 IBR393250 ILN393250 IVJ393250 JFF393250 JPB393250 JYX393250 KIT393250 KSP393250 LCL393250 LMH393250 LWD393250 MFZ393250 MPV393250 MZR393250 NJN393250 NTJ393250 ODF393250 ONB393250 OWX393250 PGT393250 PQP393250 QAL393250 QKH393250 QUD393250 RDZ393250 RNV393250 RXR393250 SHN393250 SRJ393250 TBF393250 TLB393250 TUX393250 UET393250 UOP393250 UYL393250 VIH393250 VSD393250 WBZ393250 WLV393250 WVR393250 J458786 JF458786 TB458786 ACX458786 AMT458786 AWP458786 BGL458786 BQH458786 CAD458786 CJZ458786 CTV458786 DDR458786 DNN458786 DXJ458786 EHF458786 ERB458786 FAX458786 FKT458786 FUP458786 GEL458786 GOH458786 GYD458786 HHZ458786 HRV458786 IBR458786 ILN458786 IVJ458786 JFF458786 JPB458786 JYX458786 KIT458786 KSP458786 LCL458786 LMH458786 LWD458786 MFZ458786 MPV458786 MZR458786 NJN458786 NTJ458786 ODF458786 ONB458786 OWX458786 PGT458786 PQP458786 QAL458786 QKH458786 QUD458786 RDZ458786 RNV458786 RXR458786 SHN458786 SRJ458786 TBF458786 TLB458786 TUX458786 UET458786 UOP458786 UYL458786 VIH458786 VSD458786 WBZ458786 WLV458786 WVR458786 J524322 JF524322 TB524322 ACX524322 AMT524322 AWP524322 BGL524322 BQH524322 CAD524322 CJZ524322 CTV524322 DDR524322 DNN524322 DXJ524322 EHF524322 ERB524322 FAX524322 FKT524322 FUP524322 GEL524322 GOH524322 GYD524322 HHZ524322 HRV524322 IBR524322 ILN524322 IVJ524322 JFF524322 JPB524322 JYX524322 KIT524322 KSP524322 LCL524322 LMH524322 LWD524322 MFZ524322 MPV524322 MZR524322 NJN524322 NTJ524322 ODF524322 ONB524322 OWX524322 PGT524322 PQP524322 QAL524322 QKH524322 QUD524322 RDZ524322 RNV524322 RXR524322 SHN524322 SRJ524322 TBF524322 TLB524322 TUX524322 UET524322 UOP524322 UYL524322 VIH524322 VSD524322 WBZ524322 WLV524322 WVR524322 J589858 JF589858 TB589858 ACX589858 AMT589858 AWP589858 BGL589858 BQH589858 CAD589858 CJZ589858 CTV589858 DDR589858 DNN589858 DXJ589858 EHF589858 ERB589858 FAX589858 FKT589858 FUP589858 GEL589858 GOH589858 GYD589858 HHZ589858 HRV589858 IBR589858 ILN589858 IVJ589858 JFF589858 JPB589858 JYX589858 KIT589858 KSP589858 LCL589858 LMH589858 LWD589858 MFZ589858 MPV589858 MZR589858 NJN589858 NTJ589858 ODF589858 ONB589858 OWX589858 PGT589858 PQP589858 QAL589858 QKH589858 QUD589858 RDZ589858 RNV589858 RXR589858 SHN589858 SRJ589858 TBF589858 TLB589858 TUX589858 UET589858 UOP589858 UYL589858 VIH589858 VSD589858 WBZ589858 WLV589858 WVR589858 J655394 JF655394 TB655394 ACX655394 AMT655394 AWP655394 BGL655394 BQH655394 CAD655394 CJZ655394 CTV655394 DDR655394 DNN655394 DXJ655394 EHF655394 ERB655394 FAX655394 FKT655394 FUP655394 GEL655394 GOH655394 GYD655394 HHZ655394 HRV655394 IBR655394 ILN655394 IVJ655394 JFF655394 JPB655394 JYX655394 KIT655394 KSP655394 LCL655394 LMH655394 LWD655394 MFZ655394 MPV655394 MZR655394 NJN655394 NTJ655394 ODF655394 ONB655394 OWX655394 PGT655394 PQP655394 QAL655394 QKH655394 QUD655394 RDZ655394 RNV655394 RXR655394 SHN655394 SRJ655394 TBF655394 TLB655394 TUX655394 UET655394 UOP655394 UYL655394 VIH655394 VSD655394 WBZ655394 WLV655394 WVR655394 J720930 JF720930 TB720930 ACX720930 AMT720930 AWP720930 BGL720930 BQH720930 CAD720930 CJZ720930 CTV720930 DDR720930 DNN720930 DXJ720930 EHF720930 ERB720930 FAX720930 FKT720930 FUP720930 GEL720930 GOH720930 GYD720930 HHZ720930 HRV720930 IBR720930 ILN720930 IVJ720930 JFF720930 JPB720930 JYX720930 KIT720930 KSP720930 LCL720930 LMH720930 LWD720930 MFZ720930 MPV720930 MZR720930 NJN720930 NTJ720930 ODF720930 ONB720930 OWX720930 PGT720930 PQP720930 QAL720930 QKH720930 QUD720930 RDZ720930 RNV720930 RXR720930 SHN720930 SRJ720930 TBF720930 TLB720930 TUX720930 UET720930 UOP720930 UYL720930 VIH720930 VSD720930 WBZ720930 WLV720930 WVR720930 J786466 JF786466 TB786466 ACX786466 AMT786466 AWP786466 BGL786466 BQH786466 CAD786466 CJZ786466 CTV786466 DDR786466 DNN786466 DXJ786466 EHF786466 ERB786466 FAX786466 FKT786466 FUP786466 GEL786466 GOH786466 GYD786466 HHZ786466 HRV786466 IBR786466 ILN786466 IVJ786466 JFF786466 JPB786466 JYX786466 KIT786466 KSP786466 LCL786466 LMH786466 LWD786466 MFZ786466 MPV786466 MZR786466 NJN786466 NTJ786466 ODF786466 ONB786466 OWX786466 PGT786466 PQP786466 QAL786466 QKH786466 QUD786466 RDZ786466 RNV786466 RXR786466 SHN786466 SRJ786466 TBF786466 TLB786466 TUX786466 UET786466 UOP786466 UYL786466 VIH786466 VSD786466 WBZ786466 WLV786466 WVR786466 J852002 JF852002 TB852002 ACX852002 AMT852002 AWP852002 BGL852002 BQH852002 CAD852002 CJZ852002 CTV852002 DDR852002 DNN852002 DXJ852002 EHF852002 ERB852002 FAX852002 FKT852002 FUP852002 GEL852002 GOH852002 GYD852002 HHZ852002 HRV852002 IBR852002 ILN852002 IVJ852002 JFF852002 JPB852002 JYX852002 KIT852002 KSP852002 LCL852002 LMH852002 LWD852002 MFZ852002 MPV852002 MZR852002 NJN852002 NTJ852002 ODF852002 ONB852002 OWX852002 PGT852002 PQP852002 QAL852002 QKH852002 QUD852002 RDZ852002 RNV852002 RXR852002 SHN852002 SRJ852002 TBF852002 TLB852002 TUX852002 UET852002 UOP852002 UYL852002 VIH852002 VSD852002 WBZ852002 WLV852002 WVR852002 J917538 JF917538 TB917538 ACX917538 AMT917538 AWP917538 BGL917538 BQH917538 CAD917538 CJZ917538 CTV917538 DDR917538 DNN917538 DXJ917538 EHF917538 ERB917538 FAX917538 FKT917538 FUP917538 GEL917538 GOH917538 GYD917538 HHZ917538 HRV917538 IBR917538 ILN917538 IVJ917538 JFF917538 JPB917538 JYX917538 KIT917538 KSP917538 LCL917538 LMH917538 LWD917538 MFZ917538 MPV917538 MZR917538 NJN917538 NTJ917538 ODF917538 ONB917538 OWX917538 PGT917538 PQP917538 QAL917538 QKH917538 QUD917538 RDZ917538 RNV917538 RXR917538 SHN917538 SRJ917538 TBF917538 TLB917538 TUX917538 UET917538 UOP917538 UYL917538 VIH917538 VSD917538 WBZ917538 WLV917538 WVR917538 J983074 JF983074 TB983074 ACX983074 AMT983074 AWP983074 BGL983074 BQH983074 CAD983074 CJZ983074 CTV983074 DDR983074 DNN983074 DXJ983074 EHF983074 ERB983074 FAX983074 FKT983074 FUP983074 GEL983074 GOH983074 GYD983074 HHZ983074 HRV983074 IBR983074 ILN983074 IVJ983074 JFF983074 JPB983074 JYX983074 KIT983074 KSP983074 LCL983074 LMH983074 LWD983074 MFZ983074 MPV983074 MZR983074 NJN983074 NTJ983074 ODF983074 ONB983074 OWX983074 PGT983074 PQP983074 QAL983074 QKH983074 QUD983074 RDZ983074 RNV983074 RXR983074 SHN983074 SRJ983074 TBF983074 TLB983074 TUX983074 UET983074 UOP983074 UYL983074 VIH983074 VSD983074 WBZ983074 WLV983074 WVR983074">
      <formula1>$N$32:$N$36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formula1>$O$2:$O$4</formula1>
    </dataValidation>
  </dataValidations>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89"/>
  <sheetViews>
    <sheetView topLeftCell="A18" zoomScale="75" zoomScaleNormal="75" workbookViewId="0">
      <selection activeCell="IX63" sqref="IX63"/>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19.42578125" customWidth="1"/>
    <col min="6" max="6" width="20.42578125" customWidth="1"/>
    <col min="7" max="7" width="16" customWidth="1"/>
    <col min="8" max="8" width="18.7109375" customWidth="1"/>
    <col min="9" max="9" width="16.71093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20.425781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20.425781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20.425781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20.425781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20.425781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20.425781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20.425781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20.425781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20.425781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20.425781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20.425781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20.425781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20.425781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20.425781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20.425781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20.425781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20.425781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20.425781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20.425781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20.425781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20.425781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20.425781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20.425781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20.425781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20.425781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20.425781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20.425781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20.425781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20.425781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20.425781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20.425781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20.425781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20.425781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20.425781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20.425781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20.425781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20.425781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20.425781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20.425781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20.425781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20.425781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20.425781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20.425781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20.425781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20.425781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20.425781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20.425781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20.425781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20.425781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20.425781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20.425781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20.425781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20.425781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20.425781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20.425781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20.425781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20.425781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20.425781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20.425781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20.425781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20.425781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20.425781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20.425781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147"/>
      <c r="E2" s="149"/>
      <c r="F2" s="149"/>
      <c r="G2" s="149"/>
      <c r="H2" s="149"/>
      <c r="I2" s="149"/>
      <c r="J2" s="149"/>
      <c r="K2" s="150"/>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148"/>
      <c r="E3" s="151"/>
      <c r="F3" s="151"/>
      <c r="G3" s="151"/>
      <c r="H3" s="151"/>
      <c r="I3" s="151"/>
      <c r="J3" s="151"/>
      <c r="K3" s="152"/>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148"/>
      <c r="E4" s="153"/>
      <c r="F4" s="153"/>
      <c r="G4" s="153"/>
      <c r="H4" s="153"/>
      <c r="I4" s="154"/>
      <c r="J4" s="154"/>
      <c r="K4" s="155"/>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148"/>
      <c r="E5" s="153"/>
      <c r="F5" s="153"/>
      <c r="G5" s="153"/>
      <c r="H5" s="153"/>
      <c r="I5" s="153"/>
      <c r="J5" s="153"/>
      <c r="K5" s="156"/>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166" t="s">
        <v>19</v>
      </c>
      <c r="D7" s="167"/>
      <c r="E7" s="168" t="s">
        <v>20</v>
      </c>
      <c r="F7" s="169"/>
      <c r="G7" s="19" t="s">
        <v>21</v>
      </c>
      <c r="H7" s="20">
        <v>3</v>
      </c>
      <c r="I7" s="19" t="s">
        <v>22</v>
      </c>
      <c r="J7" s="170">
        <v>41337</v>
      </c>
      <c r="K7" s="17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172" t="s">
        <v>29</v>
      </c>
      <c r="C9" s="173"/>
      <c r="D9" s="173"/>
      <c r="E9" s="173"/>
      <c r="F9" s="173"/>
      <c r="G9" s="173"/>
      <c r="H9" s="173"/>
      <c r="I9" s="173"/>
      <c r="J9" s="173"/>
      <c r="K9" s="173"/>
      <c r="L9" s="17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175"/>
      <c r="C10" s="176" t="s">
        <v>33</v>
      </c>
      <c r="D10" s="176"/>
      <c r="E10" s="161" t="s">
        <v>158</v>
      </c>
      <c r="F10" s="161"/>
      <c r="G10" s="161"/>
      <c r="H10" s="161"/>
      <c r="I10" s="161"/>
      <c r="J10" s="21" t="s">
        <v>35</v>
      </c>
      <c r="K10" s="177" t="s">
        <v>159</v>
      </c>
      <c r="L10" s="17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175"/>
      <c r="C11" s="178" t="s">
        <v>39</v>
      </c>
      <c r="D11" s="178"/>
      <c r="E11" s="179">
        <v>40177</v>
      </c>
      <c r="F11" s="180"/>
      <c r="G11" s="180"/>
      <c r="H11" s="180"/>
      <c r="I11" s="180"/>
      <c r="J11" s="180"/>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175"/>
      <c r="C12" s="157" t="s">
        <v>43</v>
      </c>
      <c r="D12" s="157"/>
      <c r="E12" s="157"/>
      <c r="F12" s="158" t="s">
        <v>41</v>
      </c>
      <c r="G12" s="159"/>
      <c r="H12" s="159"/>
      <c r="I12" s="159"/>
      <c r="J12" s="159"/>
      <c r="K12" s="159"/>
      <c r="L12" s="159"/>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175"/>
      <c r="C13" s="157" t="s">
        <v>46</v>
      </c>
      <c r="D13" s="157"/>
      <c r="E13" s="160"/>
      <c r="F13" s="160"/>
      <c r="G13" s="160"/>
      <c r="H13" s="160"/>
      <c r="I13" s="21" t="s">
        <v>47</v>
      </c>
      <c r="J13" s="161" t="s">
        <v>6</v>
      </c>
      <c r="K13" s="159"/>
      <c r="L13" s="159"/>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175"/>
      <c r="C14" s="162" t="s">
        <v>49</v>
      </c>
      <c r="D14" s="157"/>
      <c r="E14" s="163" t="s">
        <v>50</v>
      </c>
      <c r="F14" s="164"/>
      <c r="G14" s="164"/>
      <c r="H14" s="164"/>
      <c r="I14" s="164"/>
      <c r="J14" s="164"/>
      <c r="K14" s="164"/>
      <c r="L14" s="16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183"/>
      <c r="C15" s="183"/>
      <c r="D15" s="183"/>
      <c r="E15" s="183"/>
      <c r="F15" s="183"/>
      <c r="G15" s="183"/>
      <c r="H15" s="183"/>
      <c r="I15" s="183"/>
      <c r="J15" s="183"/>
      <c r="K15" s="183"/>
      <c r="L15" s="183"/>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184" t="s">
        <v>53</v>
      </c>
      <c r="C16" s="185"/>
      <c r="D16" s="185"/>
      <c r="E16" s="185"/>
      <c r="F16" s="185"/>
      <c r="G16" s="185"/>
      <c r="H16" s="185"/>
      <c r="I16" s="185"/>
      <c r="J16" s="185"/>
      <c r="K16" s="185"/>
      <c r="L16" s="186"/>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178" t="s">
        <v>55</v>
      </c>
      <c r="D17" s="178"/>
      <c r="E17" s="241" t="s">
        <v>160</v>
      </c>
      <c r="F17" s="241"/>
      <c r="G17" s="241"/>
      <c r="H17" s="241"/>
      <c r="I17" s="241"/>
      <c r="J17" s="241"/>
      <c r="K17" s="241"/>
      <c r="L17" s="241"/>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178" t="s">
        <v>57</v>
      </c>
      <c r="D18" s="178"/>
      <c r="E18" s="241" t="s">
        <v>161</v>
      </c>
      <c r="F18" s="241"/>
      <c r="G18" s="241"/>
      <c r="H18" s="241"/>
      <c r="I18" s="241"/>
      <c r="J18" s="241"/>
      <c r="K18" s="241"/>
      <c r="L18" s="241"/>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178" t="s">
        <v>58</v>
      </c>
      <c r="D19" s="178"/>
      <c r="E19" s="240" t="s">
        <v>114</v>
      </c>
      <c r="F19" s="240"/>
      <c r="G19" s="240"/>
      <c r="H19" s="240"/>
      <c r="I19" s="240"/>
      <c r="J19" s="240"/>
      <c r="K19" s="240"/>
      <c r="L19" s="240"/>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157" t="s">
        <v>60</v>
      </c>
      <c r="D20" s="157"/>
      <c r="E20" s="240" t="s">
        <v>162</v>
      </c>
      <c r="F20" s="240"/>
      <c r="G20" s="240"/>
      <c r="H20" s="240"/>
      <c r="I20" s="240"/>
      <c r="J20" s="240"/>
      <c r="K20" s="240"/>
      <c r="L20" s="240"/>
      <c r="M20" s="34"/>
      <c r="O20" s="31"/>
      <c r="P20" s="32"/>
      <c r="Q20" s="28"/>
      <c r="R20" s="2"/>
      <c r="S20" s="28"/>
      <c r="T20" s="28"/>
      <c r="U20" s="8"/>
      <c r="V20" s="8"/>
      <c r="W20" s="8"/>
      <c r="X20" s="9"/>
      <c r="Y20" s="10"/>
      <c r="Z20" s="10"/>
      <c r="AA20" s="10"/>
      <c r="AB20" s="10"/>
      <c r="AC20" s="10"/>
      <c r="AD20" s="10"/>
      <c r="AE20" s="10"/>
      <c r="AF20" s="10"/>
    </row>
    <row r="21" spans="2:32" ht="8.25" customHeight="1" x14ac:dyDescent="0.25">
      <c r="B21" s="183"/>
      <c r="C21" s="183"/>
      <c r="D21" s="183"/>
      <c r="E21" s="183"/>
      <c r="F21" s="183"/>
      <c r="G21" s="183"/>
      <c r="H21" s="183"/>
      <c r="I21" s="183"/>
      <c r="J21" s="183"/>
      <c r="K21" s="183"/>
      <c r="L21" s="183"/>
      <c r="M21" s="22"/>
      <c r="O21" s="6"/>
      <c r="P21" s="32"/>
      <c r="Q21" s="8"/>
      <c r="R21" s="7"/>
      <c r="S21" s="8"/>
      <c r="T21" s="8"/>
      <c r="U21" s="8"/>
      <c r="V21" s="8"/>
      <c r="W21" s="8"/>
      <c r="X21" s="9"/>
      <c r="Y21" s="10"/>
      <c r="Z21" s="10"/>
      <c r="AA21" s="10"/>
      <c r="AB21" s="10"/>
      <c r="AC21" s="10"/>
      <c r="AD21" s="10"/>
      <c r="AE21" s="10"/>
      <c r="AF21" s="10"/>
    </row>
    <row r="22" spans="2:32" ht="15.75" customHeight="1" x14ac:dyDescent="0.25">
      <c r="B22" s="184" t="s">
        <v>62</v>
      </c>
      <c r="C22" s="185"/>
      <c r="D22" s="185"/>
      <c r="E22" s="185"/>
      <c r="F22" s="185"/>
      <c r="G22" s="185"/>
      <c r="H22" s="185"/>
      <c r="I22" s="185"/>
      <c r="J22" s="185"/>
      <c r="K22" s="185"/>
      <c r="L22" s="186"/>
      <c r="M22" s="22"/>
      <c r="O22" s="6"/>
      <c r="P22" s="32"/>
      <c r="Q22" s="8"/>
      <c r="R22" s="7"/>
      <c r="S22" s="8"/>
      <c r="T22" s="8"/>
      <c r="U22" s="8"/>
      <c r="V22" s="8"/>
      <c r="W22" s="8"/>
      <c r="X22" s="9"/>
      <c r="Y22" s="10"/>
      <c r="Z22" s="10"/>
      <c r="AA22" s="10"/>
      <c r="AB22" s="10"/>
      <c r="AC22" s="10"/>
      <c r="AD22" s="10"/>
      <c r="AE22" s="10"/>
      <c r="AF22" s="10"/>
    </row>
    <row r="23" spans="2:32" x14ac:dyDescent="0.25">
      <c r="B23" s="11"/>
      <c r="C23" s="157" t="s">
        <v>63</v>
      </c>
      <c r="D23" s="157"/>
      <c r="E23" s="182" t="s">
        <v>163</v>
      </c>
      <c r="F23" s="182"/>
      <c r="G23" s="182"/>
      <c r="H23" s="182"/>
      <c r="I23" s="182"/>
      <c r="J23" s="182"/>
      <c r="K23" s="182"/>
      <c r="L23" s="182"/>
      <c r="M23" s="35"/>
      <c r="N23" s="36"/>
      <c r="O23" s="36"/>
      <c r="P23" s="36"/>
      <c r="Q23" s="36"/>
      <c r="R23" s="37"/>
      <c r="S23" s="38"/>
      <c r="T23" s="28"/>
      <c r="U23" s="28"/>
      <c r="V23" s="28"/>
      <c r="W23" s="28"/>
    </row>
    <row r="24" spans="2:32" x14ac:dyDescent="0.25">
      <c r="B24" s="11"/>
      <c r="C24" s="157"/>
      <c r="D24" s="157"/>
      <c r="E24" s="182"/>
      <c r="F24" s="182"/>
      <c r="G24" s="182"/>
      <c r="H24" s="182"/>
      <c r="I24" s="182"/>
      <c r="J24" s="182"/>
      <c r="K24" s="182"/>
      <c r="L24" s="182"/>
      <c r="M24" s="22"/>
      <c r="N24" s="36"/>
      <c r="O24" s="36"/>
      <c r="P24" s="36"/>
      <c r="Q24" s="36"/>
      <c r="R24" s="37"/>
      <c r="S24" s="38"/>
      <c r="T24" s="28"/>
      <c r="U24" s="28"/>
      <c r="V24" s="28"/>
      <c r="W24" s="28"/>
    </row>
    <row r="25" spans="2:32" ht="7.5" customHeight="1" x14ac:dyDescent="0.25">
      <c r="B25" s="11"/>
      <c r="C25" s="157"/>
      <c r="D25" s="157"/>
      <c r="E25" s="182"/>
      <c r="F25" s="182"/>
      <c r="G25" s="182"/>
      <c r="H25" s="182"/>
      <c r="I25" s="182"/>
      <c r="J25" s="182"/>
      <c r="K25" s="182"/>
      <c r="L25" s="182"/>
      <c r="M25" s="30"/>
      <c r="N25" s="36"/>
      <c r="O25" s="36"/>
      <c r="P25" s="36"/>
      <c r="Q25" s="36"/>
      <c r="R25" s="37"/>
      <c r="S25" s="38"/>
      <c r="T25" s="28"/>
      <c r="U25" s="28"/>
      <c r="V25" s="28"/>
      <c r="W25" s="28"/>
    </row>
    <row r="26" spans="2:32" ht="12" customHeight="1" x14ac:dyDescent="0.25">
      <c r="B26" s="11"/>
      <c r="C26" s="199" t="s">
        <v>65</v>
      </c>
      <c r="D26" s="200"/>
      <c r="E26" s="205" t="s">
        <v>68</v>
      </c>
      <c r="F26" s="205"/>
      <c r="G26" s="205"/>
      <c r="H26" s="205"/>
      <c r="I26" s="205"/>
      <c r="J26" s="205"/>
      <c r="K26" s="205"/>
      <c r="L26" s="205"/>
      <c r="M26" s="30"/>
      <c r="N26" s="36"/>
      <c r="O26" s="39" t="s">
        <v>67</v>
      </c>
      <c r="P26" s="36"/>
      <c r="Q26" s="36"/>
      <c r="R26" s="37"/>
      <c r="S26" s="38"/>
      <c r="T26" s="28"/>
      <c r="U26" s="28"/>
      <c r="V26" s="28"/>
      <c r="W26" s="28"/>
    </row>
    <row r="27" spans="2:32" ht="12.75" customHeight="1" x14ac:dyDescent="0.25">
      <c r="B27" s="11"/>
      <c r="C27" s="201"/>
      <c r="D27" s="202"/>
      <c r="E27" s="205"/>
      <c r="F27" s="205"/>
      <c r="G27" s="205"/>
      <c r="H27" s="205"/>
      <c r="I27" s="205"/>
      <c r="J27" s="205"/>
      <c r="K27" s="205"/>
      <c r="L27" s="205"/>
      <c r="M27" s="30"/>
      <c r="N27" s="36"/>
      <c r="O27" s="39" t="s">
        <v>68</v>
      </c>
      <c r="P27" s="36"/>
      <c r="Q27" s="36"/>
      <c r="R27" s="37"/>
      <c r="S27" s="38"/>
      <c r="T27" s="28"/>
      <c r="U27" s="28"/>
      <c r="V27" s="28"/>
      <c r="W27" s="28"/>
    </row>
    <row r="28" spans="2:32" ht="12.75" customHeight="1" x14ac:dyDescent="0.25">
      <c r="B28" s="11"/>
      <c r="C28" s="203"/>
      <c r="D28" s="204"/>
      <c r="E28" s="205"/>
      <c r="F28" s="205"/>
      <c r="G28" s="205"/>
      <c r="H28" s="205"/>
      <c r="I28" s="205"/>
      <c r="J28" s="205"/>
      <c r="K28" s="205"/>
      <c r="L28" s="205"/>
      <c r="M28" s="13"/>
      <c r="N28" s="40" t="s">
        <v>69</v>
      </c>
      <c r="O28" s="40" t="s">
        <v>66</v>
      </c>
      <c r="P28" s="38"/>
      <c r="Q28" s="38"/>
      <c r="R28" s="13"/>
      <c r="S28" s="38"/>
      <c r="T28" s="28"/>
      <c r="U28" s="28"/>
      <c r="V28" s="28"/>
      <c r="W28" s="28"/>
    </row>
    <row r="29" spans="2:32" ht="21.75" customHeight="1" x14ac:dyDescent="0.25">
      <c r="B29" s="16"/>
      <c r="C29" s="176" t="s">
        <v>70</v>
      </c>
      <c r="D29" s="176"/>
      <c r="E29" s="206" t="s">
        <v>71</v>
      </c>
      <c r="F29" s="206"/>
      <c r="G29" s="206"/>
      <c r="H29" s="206"/>
      <c r="I29" s="206"/>
      <c r="J29" s="206"/>
      <c r="K29" s="206"/>
      <c r="L29" s="206"/>
      <c r="M29" s="13"/>
      <c r="N29" s="40" t="s">
        <v>71</v>
      </c>
      <c r="O29" s="38"/>
      <c r="P29" s="38"/>
      <c r="Q29" s="38"/>
      <c r="R29" s="13"/>
      <c r="S29" s="38"/>
      <c r="T29" s="28"/>
      <c r="U29" s="28"/>
      <c r="V29" s="28"/>
      <c r="W29" s="28"/>
    </row>
    <row r="30" spans="2:32" ht="9.75" customHeight="1" x14ac:dyDescent="0.25">
      <c r="B30" s="183"/>
      <c r="C30" s="183"/>
      <c r="D30" s="183"/>
      <c r="E30" s="183"/>
      <c r="F30" s="183"/>
      <c r="G30" s="183"/>
      <c r="H30" s="183"/>
      <c r="I30" s="183"/>
      <c r="J30" s="183"/>
      <c r="K30" s="183"/>
      <c r="L30" s="183"/>
      <c r="M30" s="22"/>
      <c r="N30" s="41"/>
      <c r="O30" s="41"/>
      <c r="P30" s="41"/>
      <c r="Q30" s="41"/>
      <c r="R30" s="22"/>
      <c r="S30" s="38"/>
      <c r="T30" s="28"/>
      <c r="U30" s="28"/>
      <c r="V30" s="28"/>
      <c r="W30" s="28"/>
    </row>
    <row r="31" spans="2:32" ht="17.25" customHeight="1" x14ac:dyDescent="0.25">
      <c r="B31" s="184" t="s">
        <v>72</v>
      </c>
      <c r="C31" s="185"/>
      <c r="D31" s="185"/>
      <c r="E31" s="185"/>
      <c r="F31" s="185"/>
      <c r="G31" s="187"/>
      <c r="H31" s="187"/>
      <c r="I31" s="187"/>
      <c r="J31" s="187"/>
      <c r="K31" s="187"/>
      <c r="L31" s="188"/>
      <c r="M31" s="22"/>
      <c r="N31" s="41"/>
      <c r="O31" s="41"/>
      <c r="P31" s="41"/>
      <c r="Q31" s="41"/>
      <c r="R31" s="22"/>
      <c r="S31" s="38"/>
      <c r="T31" s="28"/>
      <c r="U31" s="28"/>
      <c r="V31" s="28"/>
      <c r="W31" s="28"/>
    </row>
    <row r="32" spans="2:32" ht="24" customHeight="1" x14ac:dyDescent="0.25">
      <c r="B32" s="11"/>
      <c r="C32" s="178" t="s">
        <v>73</v>
      </c>
      <c r="D32" s="178"/>
      <c r="E32" s="189" t="s">
        <v>74</v>
      </c>
      <c r="F32" s="190"/>
      <c r="G32" s="191" t="s">
        <v>164</v>
      </c>
      <c r="H32" s="192"/>
      <c r="I32" s="192"/>
      <c r="J32" s="192"/>
      <c r="K32" s="192"/>
      <c r="L32" s="193"/>
      <c r="M32" s="22"/>
      <c r="N32" s="42" t="s">
        <v>76</v>
      </c>
      <c r="O32" s="43"/>
      <c r="P32" s="28"/>
      <c r="Q32" s="43"/>
      <c r="R32" s="44"/>
      <c r="S32" s="38"/>
      <c r="T32" s="28"/>
      <c r="U32" s="28"/>
      <c r="V32" s="28"/>
      <c r="W32" s="28"/>
    </row>
    <row r="33" spans="2:23" ht="23.25" customHeight="1" x14ac:dyDescent="0.25">
      <c r="B33" s="11"/>
      <c r="C33" s="178"/>
      <c r="D33" s="178"/>
      <c r="E33" s="194" t="s">
        <v>77</v>
      </c>
      <c r="F33" s="195"/>
      <c r="G33" s="196" t="s">
        <v>165</v>
      </c>
      <c r="H33" s="197"/>
      <c r="I33" s="197"/>
      <c r="J33" s="197"/>
      <c r="K33" s="197"/>
      <c r="L33" s="198"/>
      <c r="M33" s="35"/>
      <c r="N33" s="45" t="s">
        <v>79</v>
      </c>
      <c r="O33" s="46"/>
      <c r="P33" s="28"/>
      <c r="Q33" s="46"/>
      <c r="R33" s="44"/>
      <c r="S33" s="38"/>
      <c r="T33" s="28"/>
      <c r="U33" s="28"/>
      <c r="V33" s="28"/>
      <c r="W33" s="28"/>
    </row>
    <row r="34" spans="2:23" ht="36" customHeight="1" x14ac:dyDescent="0.25">
      <c r="B34" s="11"/>
      <c r="C34" s="157" t="s">
        <v>80</v>
      </c>
      <c r="D34" s="157"/>
      <c r="E34" s="160" t="s">
        <v>76</v>
      </c>
      <c r="F34" s="160"/>
      <c r="G34" s="160"/>
      <c r="H34" s="157" t="s">
        <v>82</v>
      </c>
      <c r="I34" s="157"/>
      <c r="J34" s="206" t="s">
        <v>76</v>
      </c>
      <c r="K34" s="206"/>
      <c r="L34" s="206"/>
      <c r="M34" s="30"/>
      <c r="N34" s="47" t="s">
        <v>83</v>
      </c>
      <c r="O34" s="48"/>
      <c r="P34" s="42"/>
      <c r="Q34" s="48"/>
      <c r="R34" s="49"/>
      <c r="S34" s="38"/>
      <c r="T34" s="28"/>
      <c r="U34" s="28"/>
      <c r="V34" s="28"/>
      <c r="W34" s="28"/>
    </row>
    <row r="35" spans="2:23" ht="35.25" customHeight="1" x14ac:dyDescent="0.25">
      <c r="B35" s="16"/>
      <c r="C35" s="209" t="s">
        <v>84</v>
      </c>
      <c r="D35" s="210"/>
      <c r="E35" s="160" t="s">
        <v>166</v>
      </c>
      <c r="F35" s="160"/>
      <c r="G35" s="160"/>
      <c r="H35" s="160"/>
      <c r="I35" s="160"/>
      <c r="J35" s="50" t="s">
        <v>86</v>
      </c>
      <c r="K35" s="160" t="s">
        <v>87</v>
      </c>
      <c r="L35" s="160"/>
      <c r="M35" s="30"/>
      <c r="N35" s="47" t="s">
        <v>88</v>
      </c>
      <c r="O35" s="47"/>
      <c r="P35" s="51"/>
      <c r="Q35" s="47"/>
      <c r="R35" s="52"/>
      <c r="S35" s="38"/>
      <c r="T35" s="28"/>
      <c r="U35" s="28"/>
      <c r="V35" s="28"/>
      <c r="W35" s="28"/>
    </row>
    <row r="36" spans="2:23" ht="8.25" customHeight="1" x14ac:dyDescent="0.25">
      <c r="B36" s="183"/>
      <c r="C36" s="183"/>
      <c r="D36" s="183"/>
      <c r="E36" s="183"/>
      <c r="F36" s="183"/>
      <c r="G36" s="183"/>
      <c r="H36" s="183"/>
      <c r="I36" s="183"/>
      <c r="J36" s="183"/>
      <c r="K36" s="183"/>
      <c r="L36" s="183"/>
      <c r="M36" s="13"/>
      <c r="N36" s="47" t="s">
        <v>89</v>
      </c>
      <c r="O36" s="38"/>
      <c r="P36" s="53"/>
      <c r="Q36" s="28"/>
      <c r="R36" s="2"/>
      <c r="S36" s="28"/>
      <c r="T36" s="28"/>
      <c r="U36" s="28"/>
      <c r="V36" s="28"/>
      <c r="W36" s="28"/>
    </row>
    <row r="37" spans="2:23" ht="54.75" hidden="1" customHeight="1" x14ac:dyDescent="0.25">
      <c r="B37" s="11"/>
      <c r="C37" s="54">
        <v>11</v>
      </c>
      <c r="D37" s="55"/>
      <c r="E37" s="56"/>
      <c r="F37" s="207"/>
      <c r="G37" s="207"/>
      <c r="H37" s="57" t="e">
        <f>VLOOKUP(E37,#REF!,2)</f>
        <v>#REF!</v>
      </c>
      <c r="I37" s="208"/>
      <c r="J37" s="208"/>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07"/>
      <c r="G38" s="207"/>
      <c r="H38" s="57" t="e">
        <f>VLOOKUP(E38,#REF!,2)</f>
        <v>#REF!</v>
      </c>
      <c r="I38" s="208"/>
      <c r="J38" s="208"/>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07"/>
      <c r="G39" s="207"/>
      <c r="H39" s="57" t="e">
        <f>VLOOKUP(E39,#REF!,2)</f>
        <v>#REF!</v>
      </c>
      <c r="I39" s="208"/>
      <c r="J39" s="208"/>
      <c r="K39" s="58" t="e">
        <f>#REF!</f>
        <v>#REF!</v>
      </c>
      <c r="L39" s="58" t="e">
        <f>#REF!</f>
        <v>#REF!</v>
      </c>
      <c r="N39" s="61"/>
      <c r="O39" s="61"/>
      <c r="P39" s="61"/>
      <c r="Q39" s="61"/>
      <c r="R39" s="62"/>
      <c r="S39" s="63"/>
      <c r="T39" s="63"/>
      <c r="U39" s="63"/>
    </row>
    <row r="40" spans="2:23" ht="54.75" hidden="1" customHeight="1" x14ac:dyDescent="0.25">
      <c r="B40" s="11"/>
      <c r="C40" s="54">
        <v>14</v>
      </c>
      <c r="D40" s="55"/>
      <c r="E40" s="56"/>
      <c r="F40" s="207"/>
      <c r="G40" s="207"/>
      <c r="H40" s="57" t="e">
        <f>VLOOKUP(E40,#REF!,2)</f>
        <v>#REF!</v>
      </c>
      <c r="I40" s="208"/>
      <c r="J40" s="208"/>
      <c r="K40" s="58" t="e">
        <f>#REF!</f>
        <v>#REF!</v>
      </c>
      <c r="L40" s="58" t="e">
        <f>#REF!</f>
        <v>#REF!</v>
      </c>
      <c r="N40" s="61"/>
      <c r="O40" s="61"/>
      <c r="P40" s="61"/>
      <c r="Q40" s="61"/>
      <c r="R40" s="62"/>
      <c r="S40" s="63"/>
      <c r="T40" s="63"/>
      <c r="U40" s="63"/>
    </row>
    <row r="41" spans="2:23" ht="54.75" hidden="1" customHeight="1" x14ac:dyDescent="0.25">
      <c r="B41" s="11"/>
      <c r="C41" s="54">
        <v>15</v>
      </c>
      <c r="D41" s="55"/>
      <c r="E41" s="56"/>
      <c r="F41" s="207"/>
      <c r="G41" s="207"/>
      <c r="H41" s="57" t="e">
        <f>VLOOKUP(E41,#REF!,2)</f>
        <v>#REF!</v>
      </c>
      <c r="I41" s="208"/>
      <c r="J41" s="208"/>
      <c r="K41" s="58" t="e">
        <f>#REF!</f>
        <v>#REF!</v>
      </c>
      <c r="L41" s="58" t="e">
        <f>#REF!</f>
        <v>#REF!</v>
      </c>
      <c r="N41" s="61"/>
      <c r="O41" s="61"/>
      <c r="P41" s="61"/>
      <c r="Q41" s="61"/>
      <c r="R41" s="62"/>
      <c r="S41" s="63"/>
      <c r="T41" s="63"/>
      <c r="U41" s="63"/>
    </row>
    <row r="42" spans="2:23" ht="54.75" hidden="1" customHeight="1" x14ac:dyDescent="0.25">
      <c r="B42" s="11"/>
      <c r="C42" s="54">
        <v>16</v>
      </c>
      <c r="D42" s="55"/>
      <c r="E42" s="56"/>
      <c r="F42" s="207"/>
      <c r="G42" s="207"/>
      <c r="H42" s="57" t="e">
        <f>VLOOKUP(E42,#REF!,2)</f>
        <v>#REF!</v>
      </c>
      <c r="I42" s="208"/>
      <c r="J42" s="208"/>
      <c r="K42" s="58" t="e">
        <f>#REF!</f>
        <v>#REF!</v>
      </c>
      <c r="L42" s="58" t="e">
        <f>#REF!</f>
        <v>#REF!</v>
      </c>
      <c r="N42" s="61"/>
      <c r="O42" s="61"/>
      <c r="P42" s="61"/>
      <c r="Q42" s="61"/>
      <c r="R42" s="62"/>
      <c r="S42" s="63"/>
      <c r="T42" s="63"/>
      <c r="U42" s="63"/>
    </row>
    <row r="43" spans="2:23" ht="54.75" hidden="1" customHeight="1" x14ac:dyDescent="0.25">
      <c r="B43" s="11"/>
      <c r="C43" s="54">
        <v>17</v>
      </c>
      <c r="D43" s="55"/>
      <c r="E43" s="56"/>
      <c r="F43" s="207"/>
      <c r="G43" s="207"/>
      <c r="H43" s="57" t="e">
        <f>VLOOKUP(E43,#REF!,2)</f>
        <v>#REF!</v>
      </c>
      <c r="I43" s="208"/>
      <c r="J43" s="208"/>
      <c r="K43" s="58" t="e">
        <f>#REF!</f>
        <v>#REF!</v>
      </c>
      <c r="L43" s="58" t="e">
        <f>#REF!</f>
        <v>#REF!</v>
      </c>
      <c r="N43" s="61"/>
      <c r="O43" s="61"/>
      <c r="P43" s="61"/>
      <c r="Q43" s="61"/>
      <c r="R43" s="62"/>
      <c r="S43" s="63"/>
      <c r="T43" s="63"/>
      <c r="U43" s="63"/>
    </row>
    <row r="44" spans="2:23" ht="54.75" hidden="1" customHeight="1" x14ac:dyDescent="0.25">
      <c r="B44" s="11"/>
      <c r="C44" s="54">
        <v>18</v>
      </c>
      <c r="D44" s="55"/>
      <c r="E44" s="56"/>
      <c r="F44" s="207"/>
      <c r="G44" s="207"/>
      <c r="H44" s="57" t="e">
        <f>VLOOKUP(E44,#REF!,2)</f>
        <v>#REF!</v>
      </c>
      <c r="I44" s="208"/>
      <c r="J44" s="208"/>
      <c r="K44" s="58" t="e">
        <f>#REF!</f>
        <v>#REF!</v>
      </c>
      <c r="L44" s="58" t="e">
        <f>#REF!</f>
        <v>#REF!</v>
      </c>
      <c r="N44" s="61"/>
      <c r="O44" s="61"/>
      <c r="P44" s="61"/>
      <c r="Q44" s="61"/>
      <c r="R44" s="62"/>
      <c r="S44" s="63"/>
      <c r="T44" s="63"/>
      <c r="U44" s="63"/>
    </row>
    <row r="45" spans="2:23" ht="54.75" hidden="1" customHeight="1" x14ac:dyDescent="0.25">
      <c r="B45" s="11"/>
      <c r="C45" s="54">
        <v>19</v>
      </c>
      <c r="D45" s="55"/>
      <c r="E45" s="56"/>
      <c r="F45" s="207"/>
      <c r="G45" s="207"/>
      <c r="H45" s="57" t="e">
        <f>VLOOKUP(E45,#REF!,2)</f>
        <v>#REF!</v>
      </c>
      <c r="I45" s="208"/>
      <c r="J45" s="208"/>
      <c r="K45" s="58" t="e">
        <f>#REF!</f>
        <v>#REF!</v>
      </c>
      <c r="L45" s="58" t="e">
        <f>#REF!</f>
        <v>#REF!</v>
      </c>
      <c r="N45" s="61"/>
      <c r="O45" s="61"/>
      <c r="P45" s="61"/>
      <c r="Q45" s="61"/>
      <c r="R45" s="62"/>
      <c r="S45" s="63"/>
      <c r="T45" s="63"/>
      <c r="U45" s="63"/>
    </row>
    <row r="46" spans="2:23" ht="54.75" hidden="1" customHeight="1" x14ac:dyDescent="0.25">
      <c r="B46" s="11"/>
      <c r="C46" s="54">
        <v>20</v>
      </c>
      <c r="D46" s="55"/>
      <c r="E46" s="56"/>
      <c r="F46" s="207"/>
      <c r="G46" s="207"/>
      <c r="H46" s="57" t="e">
        <f>VLOOKUP(E46,#REF!,2)</f>
        <v>#REF!</v>
      </c>
      <c r="I46" s="208"/>
      <c r="J46" s="208"/>
      <c r="K46" s="58" t="e">
        <f>#REF!</f>
        <v>#REF!</v>
      </c>
      <c r="L46" s="58" t="e">
        <f>#REF!</f>
        <v>#REF!</v>
      </c>
      <c r="N46" s="61"/>
      <c r="O46" s="61"/>
      <c r="P46" s="61"/>
      <c r="Q46" s="61"/>
      <c r="R46" s="62"/>
      <c r="S46" s="63"/>
      <c r="T46" s="63"/>
      <c r="U46" s="63"/>
    </row>
    <row r="47" spans="2:23" ht="54.75" hidden="1" customHeight="1" x14ac:dyDescent="0.25">
      <c r="B47" s="11"/>
      <c r="C47" s="54">
        <v>21</v>
      </c>
      <c r="D47" s="55"/>
      <c r="E47" s="56"/>
      <c r="F47" s="207"/>
      <c r="G47" s="207"/>
      <c r="H47" s="57" t="e">
        <f>VLOOKUP(E47,#REF!,2)</f>
        <v>#REF!</v>
      </c>
      <c r="I47" s="208"/>
      <c r="J47" s="208"/>
      <c r="K47" s="58" t="e">
        <f>#REF!</f>
        <v>#REF!</v>
      </c>
      <c r="L47" s="58" t="e">
        <f>#REF!</f>
        <v>#REF!</v>
      </c>
      <c r="N47" s="61"/>
      <c r="O47" s="61"/>
      <c r="P47" s="61"/>
      <c r="Q47" s="61"/>
      <c r="R47" s="62"/>
      <c r="S47" s="63"/>
      <c r="T47" s="63"/>
      <c r="U47" s="63"/>
    </row>
    <row r="48" spans="2:23" ht="54.75" hidden="1" customHeight="1" x14ac:dyDescent="0.25">
      <c r="B48" s="11"/>
      <c r="C48" s="54">
        <v>22</v>
      </c>
      <c r="D48" s="55"/>
      <c r="E48" s="56"/>
      <c r="F48" s="207"/>
      <c r="G48" s="207"/>
      <c r="H48" s="57" t="e">
        <f>VLOOKUP(E48,#REF!,2)</f>
        <v>#REF!</v>
      </c>
      <c r="I48" s="208"/>
      <c r="J48" s="208"/>
      <c r="K48" s="58" t="e">
        <f>#REF!</f>
        <v>#REF!</v>
      </c>
      <c r="L48" s="58" t="e">
        <f>#REF!</f>
        <v>#REF!</v>
      </c>
      <c r="N48" s="61"/>
      <c r="O48" s="61"/>
      <c r="P48" s="61"/>
      <c r="Q48" s="61"/>
      <c r="R48" s="62"/>
      <c r="S48" s="63"/>
      <c r="T48" s="63"/>
      <c r="U48" s="63"/>
    </row>
    <row r="49" spans="1:23" ht="54.75" hidden="1" customHeight="1" x14ac:dyDescent="0.25">
      <c r="B49" s="11"/>
      <c r="C49" s="54">
        <v>23</v>
      </c>
      <c r="D49" s="55"/>
      <c r="E49" s="56"/>
      <c r="F49" s="207"/>
      <c r="G49" s="207"/>
      <c r="H49" s="57" t="e">
        <f>VLOOKUP(E49,#REF!,2)</f>
        <v>#REF!</v>
      </c>
      <c r="I49" s="208"/>
      <c r="J49" s="208"/>
      <c r="K49" s="58" t="e">
        <f>#REF!</f>
        <v>#REF!</v>
      </c>
      <c r="L49" s="58" t="e">
        <f>#REF!</f>
        <v>#REF!</v>
      </c>
      <c r="N49" s="61"/>
      <c r="O49" s="61"/>
      <c r="P49" s="61"/>
      <c r="Q49" s="61"/>
      <c r="R49" s="62"/>
    </row>
    <row r="50" spans="1:23" ht="54.75" hidden="1" customHeight="1" x14ac:dyDescent="0.25">
      <c r="B50" s="11"/>
      <c r="C50" s="54">
        <v>24</v>
      </c>
      <c r="D50" s="55"/>
      <c r="E50" s="56"/>
      <c r="F50" s="207"/>
      <c r="G50" s="207"/>
      <c r="H50" s="57" t="e">
        <f>VLOOKUP(E50,#REF!,2)</f>
        <v>#REF!</v>
      </c>
      <c r="I50" s="208"/>
      <c r="J50" s="208"/>
      <c r="K50" s="58" t="e">
        <f>#REF!</f>
        <v>#REF!</v>
      </c>
      <c r="L50" s="58" t="e">
        <f>#REF!</f>
        <v>#REF!</v>
      </c>
      <c r="N50" s="61"/>
      <c r="O50" s="61"/>
      <c r="P50" s="61"/>
      <c r="Q50" s="61"/>
      <c r="R50" s="62"/>
    </row>
    <row r="51" spans="1:23" ht="54.75" hidden="1" customHeight="1" x14ac:dyDescent="0.25">
      <c r="B51" s="11"/>
      <c r="C51" s="54">
        <v>25</v>
      </c>
      <c r="D51" s="55"/>
      <c r="E51" s="56"/>
      <c r="F51" s="207"/>
      <c r="G51" s="207"/>
      <c r="H51" s="57" t="e">
        <f>VLOOKUP(E51,#REF!,2)</f>
        <v>#REF!</v>
      </c>
      <c r="I51" s="208"/>
      <c r="J51" s="208"/>
      <c r="K51" s="58" t="e">
        <f>#REF!</f>
        <v>#REF!</v>
      </c>
      <c r="L51" s="58" t="e">
        <f>#REF!</f>
        <v>#REF!</v>
      </c>
      <c r="N51" s="61"/>
      <c r="O51" s="61"/>
      <c r="P51" s="61"/>
      <c r="Q51" s="61"/>
      <c r="R51" s="62"/>
    </row>
    <row r="52" spans="1:23" x14ac:dyDescent="0.25">
      <c r="A52" s="64"/>
      <c r="B52" s="211" t="s">
        <v>90</v>
      </c>
      <c r="C52" s="211"/>
      <c r="D52" s="211"/>
      <c r="E52" s="211"/>
      <c r="F52" s="211"/>
      <c r="G52" s="211"/>
      <c r="H52" s="211"/>
      <c r="I52" s="211"/>
      <c r="J52" s="211"/>
      <c r="K52" s="211"/>
      <c r="L52" s="212"/>
    </row>
    <row r="53" spans="1:23" ht="223.5" customHeight="1" x14ac:dyDescent="0.25">
      <c r="B53" s="1"/>
      <c r="C53" s="1"/>
      <c r="D53" s="1"/>
      <c r="E53" s="1"/>
      <c r="F53" s="1"/>
      <c r="G53" s="1"/>
      <c r="H53" s="1"/>
      <c r="I53" s="1"/>
      <c r="J53" s="1"/>
      <c r="K53" s="1"/>
      <c r="L53" s="18"/>
    </row>
    <row r="54" spans="1:23" ht="45" x14ac:dyDescent="0.25">
      <c r="A54" s="65" t="s">
        <v>91</v>
      </c>
      <c r="B54" s="66" t="s">
        <v>92</v>
      </c>
      <c r="C54" s="66" t="s">
        <v>93</v>
      </c>
      <c r="D54" s="66" t="s">
        <v>94</v>
      </c>
      <c r="E54" s="66" t="s">
        <v>95</v>
      </c>
      <c r="F54" s="66" t="s">
        <v>96</v>
      </c>
      <c r="G54" s="66" t="s">
        <v>97</v>
      </c>
      <c r="H54" s="213" t="s">
        <v>98</v>
      </c>
      <c r="I54" s="213"/>
      <c r="J54" s="213" t="s">
        <v>99</v>
      </c>
      <c r="K54" s="213"/>
      <c r="L54" s="213"/>
    </row>
    <row r="55" spans="1:23" s="1" customFormat="1" ht="112.5" customHeight="1" x14ac:dyDescent="0.25">
      <c r="A55" s="78">
        <v>1</v>
      </c>
      <c r="B55" s="94">
        <v>39813</v>
      </c>
      <c r="C55" s="95"/>
      <c r="D55" s="96"/>
      <c r="E55" s="97">
        <v>1917798140</v>
      </c>
      <c r="F55" s="97">
        <v>5764361737</v>
      </c>
      <c r="G55" s="98">
        <f t="shared" ref="G55:G62" si="0">E55/F55</f>
        <v>0.33269913088384656</v>
      </c>
      <c r="H55" s="248"/>
      <c r="I55" s="249"/>
      <c r="J55" s="248"/>
      <c r="K55" s="250"/>
      <c r="L55" s="249"/>
      <c r="M55" s="2"/>
    </row>
    <row r="56" spans="1:23" ht="159" customHeight="1" x14ac:dyDescent="0.25">
      <c r="A56" s="67">
        <v>2</v>
      </c>
      <c r="B56" s="68">
        <v>40178</v>
      </c>
      <c r="C56" s="84">
        <v>0.5</v>
      </c>
      <c r="D56" s="96"/>
      <c r="E56" s="93">
        <v>3909041253</v>
      </c>
      <c r="F56" s="91">
        <v>7453039821</v>
      </c>
      <c r="G56" s="98">
        <f t="shared" si="0"/>
        <v>0.52448951661115784</v>
      </c>
      <c r="H56" s="214"/>
      <c r="I56" s="214"/>
      <c r="J56" s="214"/>
      <c r="K56" s="214"/>
      <c r="L56" s="214"/>
    </row>
    <row r="57" spans="1:23" ht="174" customHeight="1" x14ac:dyDescent="0.25">
      <c r="A57" s="78">
        <v>3</v>
      </c>
      <c r="B57" s="68">
        <v>40543</v>
      </c>
      <c r="C57" s="84">
        <v>0.53</v>
      </c>
      <c r="D57" s="96"/>
      <c r="E57" s="93">
        <v>4113276433</v>
      </c>
      <c r="F57" s="91">
        <v>7788242693</v>
      </c>
      <c r="G57" s="98">
        <f t="shared" si="0"/>
        <v>0.52813922153414328</v>
      </c>
      <c r="H57" s="214"/>
      <c r="I57" s="214"/>
      <c r="J57" s="214"/>
      <c r="K57" s="214"/>
      <c r="L57" s="214"/>
    </row>
    <row r="58" spans="1:23" ht="89.25" customHeight="1" x14ac:dyDescent="0.25">
      <c r="A58" s="67">
        <v>4</v>
      </c>
      <c r="B58" s="68">
        <v>40908</v>
      </c>
      <c r="C58" s="69">
        <f>AVERAGE(G55:G57)</f>
        <v>0.46177595634304919</v>
      </c>
      <c r="D58" s="96"/>
      <c r="E58" s="91">
        <f>931193655+3223412057.4</f>
        <v>4154605712.4000001</v>
      </c>
      <c r="F58" s="91">
        <v>7355166533.3999996</v>
      </c>
      <c r="G58" s="98">
        <f t="shared" si="0"/>
        <v>0.56485542421559443</v>
      </c>
      <c r="H58" s="163" t="s">
        <v>167</v>
      </c>
      <c r="I58" s="165"/>
      <c r="J58" s="214" t="s">
        <v>168</v>
      </c>
      <c r="K58" s="214"/>
      <c r="L58" s="214"/>
    </row>
    <row r="59" spans="1:23" ht="61.5" customHeight="1" x14ac:dyDescent="0.25">
      <c r="A59" s="78">
        <v>5</v>
      </c>
      <c r="B59" s="68">
        <v>41274</v>
      </c>
      <c r="C59" s="79">
        <v>0.57499999999999996</v>
      </c>
      <c r="D59" s="96"/>
      <c r="E59" s="91">
        <v>8552791618</v>
      </c>
      <c r="F59" s="91">
        <v>12988957490</v>
      </c>
      <c r="G59" s="98">
        <f t="shared" si="0"/>
        <v>0.65846636457041785</v>
      </c>
      <c r="H59" s="163" t="s">
        <v>169</v>
      </c>
      <c r="I59" s="165"/>
      <c r="J59" s="163" t="s">
        <v>170</v>
      </c>
      <c r="K59" s="164"/>
      <c r="L59" s="165"/>
    </row>
    <row r="60" spans="1:23" ht="117.75" customHeight="1" x14ac:dyDescent="0.25">
      <c r="A60" s="67">
        <v>6</v>
      </c>
      <c r="B60" s="68">
        <v>41639</v>
      </c>
      <c r="C60" s="79">
        <f>AVERAGE(G58:G59)</f>
        <v>0.61166089439300619</v>
      </c>
      <c r="D60" s="96"/>
      <c r="E60" s="91">
        <v>13114967481.77</v>
      </c>
      <c r="F60" s="91">
        <v>17501575444.77</v>
      </c>
      <c r="G60" s="87">
        <f t="shared" si="0"/>
        <v>0.74935925186604557</v>
      </c>
      <c r="H60" s="160" t="s">
        <v>171</v>
      </c>
      <c r="I60" s="160"/>
      <c r="J60" s="214"/>
      <c r="K60" s="214"/>
      <c r="L60" s="214"/>
    </row>
    <row r="61" spans="1:23" ht="274.5" customHeight="1" x14ac:dyDescent="0.25">
      <c r="A61" s="78">
        <v>7</v>
      </c>
      <c r="B61" s="68">
        <v>42004</v>
      </c>
      <c r="C61" s="79">
        <v>0.6</v>
      </c>
      <c r="D61" s="91"/>
      <c r="E61" s="121">
        <f>5656257368+1312287008</f>
        <v>6968544376</v>
      </c>
      <c r="F61" s="121">
        <v>17353773639</v>
      </c>
      <c r="G61" s="87">
        <f t="shared" si="0"/>
        <v>0.40155786983064268</v>
      </c>
      <c r="H61" s="160" t="s">
        <v>172</v>
      </c>
      <c r="I61" s="160"/>
      <c r="J61" s="214"/>
      <c r="K61" s="214"/>
      <c r="L61" s="214"/>
    </row>
    <row r="62" spans="1:23" ht="315" customHeight="1" x14ac:dyDescent="0.25">
      <c r="A62" s="67">
        <v>8</v>
      </c>
      <c r="B62" s="68">
        <v>42369</v>
      </c>
      <c r="C62" s="79">
        <v>0.5</v>
      </c>
      <c r="D62" s="91"/>
      <c r="E62" s="121">
        <v>7873830769.0299997</v>
      </c>
      <c r="F62" s="126">
        <v>14754918427.030001</v>
      </c>
      <c r="G62" s="87">
        <f t="shared" si="0"/>
        <v>0.53364109113647695</v>
      </c>
      <c r="H62" s="160" t="s">
        <v>280</v>
      </c>
      <c r="I62" s="160"/>
      <c r="J62" s="214"/>
      <c r="K62" s="214"/>
      <c r="L62" s="214"/>
    </row>
    <row r="63" spans="1:23" ht="96.75" customHeight="1" x14ac:dyDescent="0.25">
      <c r="A63" s="78">
        <v>9</v>
      </c>
      <c r="B63" s="68">
        <v>42735</v>
      </c>
      <c r="C63" s="79"/>
      <c r="D63" s="91"/>
      <c r="E63" s="121">
        <v>9313052713.7399998</v>
      </c>
      <c r="F63" s="121">
        <v>18506994694.550003</v>
      </c>
      <c r="G63" s="73">
        <f>E63/F63</f>
        <v>0.50321799230225839</v>
      </c>
      <c r="H63" s="160" t="s">
        <v>287</v>
      </c>
      <c r="I63" s="160"/>
      <c r="J63" s="214"/>
      <c r="K63" s="214"/>
      <c r="L63" s="214"/>
    </row>
    <row r="64" spans="1:23" ht="15" customHeight="1" x14ac:dyDescent="0.25">
      <c r="B64" s="1"/>
      <c r="C64" s="1"/>
      <c r="D64" s="1"/>
      <c r="E64" s="1"/>
      <c r="F64" s="1"/>
      <c r="G64" s="1"/>
      <c r="H64" s="1"/>
      <c r="I64" s="1"/>
      <c r="J64" s="1"/>
      <c r="K64" s="1"/>
      <c r="L64" s="1"/>
      <c r="N64" s="1"/>
      <c r="O64" s="1"/>
      <c r="P64" s="1"/>
      <c r="Q64" s="1"/>
      <c r="S64" s="1"/>
      <c r="T64" s="1"/>
      <c r="U64" s="1"/>
      <c r="V64" s="1"/>
      <c r="W64" s="1"/>
    </row>
    <row r="65" spans="2:23" ht="15" customHeight="1" x14ac:dyDescent="0.25">
      <c r="B65" s="225" t="s">
        <v>110</v>
      </c>
      <c r="C65" s="226"/>
      <c r="D65" s="226"/>
      <c r="E65" s="226"/>
      <c r="F65" s="226"/>
      <c r="G65" s="226"/>
      <c r="H65" s="226"/>
      <c r="I65" s="226"/>
      <c r="J65" s="226"/>
      <c r="K65" s="226"/>
      <c r="L65" s="227"/>
      <c r="N65" s="1"/>
      <c r="O65" s="1"/>
      <c r="P65" s="1"/>
      <c r="Q65" s="1"/>
      <c r="S65" s="1"/>
      <c r="T65" s="1"/>
      <c r="U65" s="1"/>
      <c r="V65" s="1"/>
      <c r="W65" s="1"/>
    </row>
    <row r="66" spans="2:23" ht="15" customHeight="1" x14ac:dyDescent="0.25">
      <c r="B66" s="228"/>
      <c r="C66" s="229"/>
      <c r="D66" s="229"/>
      <c r="E66" s="229"/>
      <c r="F66" s="229"/>
      <c r="G66" s="229"/>
      <c r="H66" s="229"/>
      <c r="I66" s="229"/>
      <c r="J66" s="229"/>
      <c r="K66" s="229"/>
      <c r="L66" s="230"/>
      <c r="N66" s="1"/>
      <c r="O66" s="1"/>
      <c r="P66" s="1"/>
      <c r="Q66" s="1"/>
      <c r="S66" s="1"/>
      <c r="T66" s="1"/>
      <c r="U66" s="1"/>
      <c r="V66" s="1"/>
      <c r="W66" s="1"/>
    </row>
    <row r="67" spans="2:23" ht="15" customHeight="1" x14ac:dyDescent="0.25">
      <c r="B67" s="231"/>
      <c r="C67" s="232"/>
      <c r="D67" s="232"/>
      <c r="E67" s="232"/>
      <c r="F67" s="232"/>
      <c r="G67" s="232"/>
      <c r="H67" s="232"/>
      <c r="I67" s="232"/>
      <c r="J67" s="232"/>
      <c r="K67" s="232"/>
      <c r="L67" s="233"/>
      <c r="N67" s="1"/>
      <c r="O67" s="1"/>
      <c r="P67" s="1"/>
      <c r="Q67" s="1"/>
      <c r="S67" s="1"/>
      <c r="T67" s="1"/>
      <c r="U67" s="1"/>
      <c r="V67" s="1"/>
      <c r="W67" s="1"/>
    </row>
    <row r="68" spans="2:23" ht="15" customHeight="1" x14ac:dyDescent="0.25">
      <c r="B68" s="1"/>
      <c r="C68" s="1"/>
      <c r="D68" s="1"/>
      <c r="E68" s="1"/>
      <c r="F68" s="1"/>
      <c r="G68" s="1"/>
      <c r="H68" s="1"/>
      <c r="I68" s="1"/>
      <c r="J68" s="1"/>
      <c r="K68" s="1"/>
      <c r="L68" s="1"/>
      <c r="N68" s="1"/>
      <c r="O68" s="1"/>
      <c r="P68" s="1"/>
      <c r="Q68" s="1"/>
      <c r="S68" s="1"/>
      <c r="T68" s="1"/>
      <c r="U68" s="1"/>
      <c r="V68" s="1"/>
      <c r="W68" s="1"/>
    </row>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customHeight="1" x14ac:dyDescent="0.25"/>
  </sheetData>
  <mergeCells count="108">
    <mergeCell ref="H63:I63"/>
    <mergeCell ref="J63:L63"/>
    <mergeCell ref="B65:L67"/>
    <mergeCell ref="H60:I60"/>
    <mergeCell ref="J60:L60"/>
    <mergeCell ref="H61:I61"/>
    <mergeCell ref="J61:L61"/>
    <mergeCell ref="H62:I62"/>
    <mergeCell ref="J62:L62"/>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B15:L15"/>
    <mergeCell ref="B16:L16"/>
    <mergeCell ref="C17:D17"/>
    <mergeCell ref="E17:L17"/>
    <mergeCell ref="C18:D18"/>
    <mergeCell ref="E18:L18"/>
    <mergeCell ref="C14:D14"/>
    <mergeCell ref="E14:L14"/>
    <mergeCell ref="C7:D7"/>
    <mergeCell ref="E7:F7"/>
    <mergeCell ref="J7:K7"/>
    <mergeCell ref="B9:L9"/>
    <mergeCell ref="B10:B14"/>
    <mergeCell ref="C10:D10"/>
    <mergeCell ref="E10:I10"/>
    <mergeCell ref="K10:L10"/>
    <mergeCell ref="C11:D11"/>
    <mergeCell ref="E11:J11"/>
    <mergeCell ref="D2:D5"/>
    <mergeCell ref="E2:K3"/>
    <mergeCell ref="E4:F4"/>
    <mergeCell ref="G4:H4"/>
    <mergeCell ref="I4:K4"/>
    <mergeCell ref="E5:K5"/>
    <mergeCell ref="C12:E12"/>
    <mergeCell ref="F12:L12"/>
    <mergeCell ref="C13:D13"/>
    <mergeCell ref="E13:H13"/>
    <mergeCell ref="J13:L13"/>
  </mergeCells>
  <conditionalFormatting sqref="H37:H51">
    <cfRule type="containsText" dxfId="17" priority="1" operator="containsText" text="ü">
      <formula>NOT(ISERROR(SEARCH("ü",H37)))</formula>
    </cfRule>
    <cfRule type="containsText" dxfId="16" priority="2" operator="containsText" text="%">
      <formula>NOT(ISERROR(SEARCH("%",H37)))</formula>
    </cfRule>
    <cfRule type="containsText" dxfId="15"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$N$2:$N$16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formula1>$O$2:$O$4</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0 JF65570 TB65570 ACX65570 AMT65570 AWP65570 BGL65570 BQH65570 CAD65570 CJZ65570 CTV65570 DDR65570 DNN65570 DXJ65570 EHF65570 ERB65570 FAX65570 FKT65570 FUP65570 GEL65570 GOH65570 GYD65570 HHZ65570 HRV65570 IBR65570 ILN65570 IVJ65570 JFF65570 JPB65570 JYX65570 KIT65570 KSP65570 LCL65570 LMH65570 LWD65570 MFZ65570 MPV65570 MZR65570 NJN65570 NTJ65570 ODF65570 ONB65570 OWX65570 PGT65570 PQP65570 QAL65570 QKH65570 QUD65570 RDZ65570 RNV65570 RXR65570 SHN65570 SRJ65570 TBF65570 TLB65570 TUX65570 UET65570 UOP65570 UYL65570 VIH65570 VSD65570 WBZ65570 WLV65570 WVR65570 J131106 JF131106 TB131106 ACX131106 AMT131106 AWP131106 BGL131106 BQH131106 CAD131106 CJZ131106 CTV131106 DDR131106 DNN131106 DXJ131106 EHF131106 ERB131106 FAX131106 FKT131106 FUP131106 GEL131106 GOH131106 GYD131106 HHZ131106 HRV131106 IBR131106 ILN131106 IVJ131106 JFF131106 JPB131106 JYX131106 KIT131106 KSP131106 LCL131106 LMH131106 LWD131106 MFZ131106 MPV131106 MZR131106 NJN131106 NTJ131106 ODF131106 ONB131106 OWX131106 PGT131106 PQP131106 QAL131106 QKH131106 QUD131106 RDZ131106 RNV131106 RXR131106 SHN131106 SRJ131106 TBF131106 TLB131106 TUX131106 UET131106 UOP131106 UYL131106 VIH131106 VSD131106 WBZ131106 WLV131106 WVR131106 J196642 JF196642 TB196642 ACX196642 AMT196642 AWP196642 BGL196642 BQH196642 CAD196642 CJZ196642 CTV196642 DDR196642 DNN196642 DXJ196642 EHF196642 ERB196642 FAX196642 FKT196642 FUP196642 GEL196642 GOH196642 GYD196642 HHZ196642 HRV196642 IBR196642 ILN196642 IVJ196642 JFF196642 JPB196642 JYX196642 KIT196642 KSP196642 LCL196642 LMH196642 LWD196642 MFZ196642 MPV196642 MZR196642 NJN196642 NTJ196642 ODF196642 ONB196642 OWX196642 PGT196642 PQP196642 QAL196642 QKH196642 QUD196642 RDZ196642 RNV196642 RXR196642 SHN196642 SRJ196642 TBF196642 TLB196642 TUX196642 UET196642 UOP196642 UYL196642 VIH196642 VSD196642 WBZ196642 WLV196642 WVR196642 J262178 JF262178 TB262178 ACX262178 AMT262178 AWP262178 BGL262178 BQH262178 CAD262178 CJZ262178 CTV262178 DDR262178 DNN262178 DXJ262178 EHF262178 ERB262178 FAX262178 FKT262178 FUP262178 GEL262178 GOH262178 GYD262178 HHZ262178 HRV262178 IBR262178 ILN262178 IVJ262178 JFF262178 JPB262178 JYX262178 KIT262178 KSP262178 LCL262178 LMH262178 LWD262178 MFZ262178 MPV262178 MZR262178 NJN262178 NTJ262178 ODF262178 ONB262178 OWX262178 PGT262178 PQP262178 QAL262178 QKH262178 QUD262178 RDZ262178 RNV262178 RXR262178 SHN262178 SRJ262178 TBF262178 TLB262178 TUX262178 UET262178 UOP262178 UYL262178 VIH262178 VSD262178 WBZ262178 WLV262178 WVR262178 J327714 JF327714 TB327714 ACX327714 AMT327714 AWP327714 BGL327714 BQH327714 CAD327714 CJZ327714 CTV327714 DDR327714 DNN327714 DXJ327714 EHF327714 ERB327714 FAX327714 FKT327714 FUP327714 GEL327714 GOH327714 GYD327714 HHZ327714 HRV327714 IBR327714 ILN327714 IVJ327714 JFF327714 JPB327714 JYX327714 KIT327714 KSP327714 LCL327714 LMH327714 LWD327714 MFZ327714 MPV327714 MZR327714 NJN327714 NTJ327714 ODF327714 ONB327714 OWX327714 PGT327714 PQP327714 QAL327714 QKH327714 QUD327714 RDZ327714 RNV327714 RXR327714 SHN327714 SRJ327714 TBF327714 TLB327714 TUX327714 UET327714 UOP327714 UYL327714 VIH327714 VSD327714 WBZ327714 WLV327714 WVR327714 J393250 JF393250 TB393250 ACX393250 AMT393250 AWP393250 BGL393250 BQH393250 CAD393250 CJZ393250 CTV393250 DDR393250 DNN393250 DXJ393250 EHF393250 ERB393250 FAX393250 FKT393250 FUP393250 GEL393250 GOH393250 GYD393250 HHZ393250 HRV393250 IBR393250 ILN393250 IVJ393250 JFF393250 JPB393250 JYX393250 KIT393250 KSP393250 LCL393250 LMH393250 LWD393250 MFZ393250 MPV393250 MZR393250 NJN393250 NTJ393250 ODF393250 ONB393250 OWX393250 PGT393250 PQP393250 QAL393250 QKH393250 QUD393250 RDZ393250 RNV393250 RXR393250 SHN393250 SRJ393250 TBF393250 TLB393250 TUX393250 UET393250 UOP393250 UYL393250 VIH393250 VSD393250 WBZ393250 WLV393250 WVR393250 J458786 JF458786 TB458786 ACX458786 AMT458786 AWP458786 BGL458786 BQH458786 CAD458786 CJZ458786 CTV458786 DDR458786 DNN458786 DXJ458786 EHF458786 ERB458786 FAX458786 FKT458786 FUP458786 GEL458786 GOH458786 GYD458786 HHZ458786 HRV458786 IBR458786 ILN458786 IVJ458786 JFF458786 JPB458786 JYX458786 KIT458786 KSP458786 LCL458786 LMH458786 LWD458786 MFZ458786 MPV458786 MZR458786 NJN458786 NTJ458786 ODF458786 ONB458786 OWX458786 PGT458786 PQP458786 QAL458786 QKH458786 QUD458786 RDZ458786 RNV458786 RXR458786 SHN458786 SRJ458786 TBF458786 TLB458786 TUX458786 UET458786 UOP458786 UYL458786 VIH458786 VSD458786 WBZ458786 WLV458786 WVR458786 J524322 JF524322 TB524322 ACX524322 AMT524322 AWP524322 BGL524322 BQH524322 CAD524322 CJZ524322 CTV524322 DDR524322 DNN524322 DXJ524322 EHF524322 ERB524322 FAX524322 FKT524322 FUP524322 GEL524322 GOH524322 GYD524322 HHZ524322 HRV524322 IBR524322 ILN524322 IVJ524322 JFF524322 JPB524322 JYX524322 KIT524322 KSP524322 LCL524322 LMH524322 LWD524322 MFZ524322 MPV524322 MZR524322 NJN524322 NTJ524322 ODF524322 ONB524322 OWX524322 PGT524322 PQP524322 QAL524322 QKH524322 QUD524322 RDZ524322 RNV524322 RXR524322 SHN524322 SRJ524322 TBF524322 TLB524322 TUX524322 UET524322 UOP524322 UYL524322 VIH524322 VSD524322 WBZ524322 WLV524322 WVR524322 J589858 JF589858 TB589858 ACX589858 AMT589858 AWP589858 BGL589858 BQH589858 CAD589858 CJZ589858 CTV589858 DDR589858 DNN589858 DXJ589858 EHF589858 ERB589858 FAX589858 FKT589858 FUP589858 GEL589858 GOH589858 GYD589858 HHZ589858 HRV589858 IBR589858 ILN589858 IVJ589858 JFF589858 JPB589858 JYX589858 KIT589858 KSP589858 LCL589858 LMH589858 LWD589858 MFZ589858 MPV589858 MZR589858 NJN589858 NTJ589858 ODF589858 ONB589858 OWX589858 PGT589858 PQP589858 QAL589858 QKH589858 QUD589858 RDZ589858 RNV589858 RXR589858 SHN589858 SRJ589858 TBF589858 TLB589858 TUX589858 UET589858 UOP589858 UYL589858 VIH589858 VSD589858 WBZ589858 WLV589858 WVR589858 J655394 JF655394 TB655394 ACX655394 AMT655394 AWP655394 BGL655394 BQH655394 CAD655394 CJZ655394 CTV655394 DDR655394 DNN655394 DXJ655394 EHF655394 ERB655394 FAX655394 FKT655394 FUP655394 GEL655394 GOH655394 GYD655394 HHZ655394 HRV655394 IBR655394 ILN655394 IVJ655394 JFF655394 JPB655394 JYX655394 KIT655394 KSP655394 LCL655394 LMH655394 LWD655394 MFZ655394 MPV655394 MZR655394 NJN655394 NTJ655394 ODF655394 ONB655394 OWX655394 PGT655394 PQP655394 QAL655394 QKH655394 QUD655394 RDZ655394 RNV655394 RXR655394 SHN655394 SRJ655394 TBF655394 TLB655394 TUX655394 UET655394 UOP655394 UYL655394 VIH655394 VSD655394 WBZ655394 WLV655394 WVR655394 J720930 JF720930 TB720930 ACX720930 AMT720930 AWP720930 BGL720930 BQH720930 CAD720930 CJZ720930 CTV720930 DDR720930 DNN720930 DXJ720930 EHF720930 ERB720930 FAX720930 FKT720930 FUP720930 GEL720930 GOH720930 GYD720930 HHZ720930 HRV720930 IBR720930 ILN720930 IVJ720930 JFF720930 JPB720930 JYX720930 KIT720930 KSP720930 LCL720930 LMH720930 LWD720930 MFZ720930 MPV720930 MZR720930 NJN720930 NTJ720930 ODF720930 ONB720930 OWX720930 PGT720930 PQP720930 QAL720930 QKH720930 QUD720930 RDZ720930 RNV720930 RXR720930 SHN720930 SRJ720930 TBF720930 TLB720930 TUX720930 UET720930 UOP720930 UYL720930 VIH720930 VSD720930 WBZ720930 WLV720930 WVR720930 J786466 JF786466 TB786466 ACX786466 AMT786466 AWP786466 BGL786466 BQH786466 CAD786466 CJZ786466 CTV786466 DDR786466 DNN786466 DXJ786466 EHF786466 ERB786466 FAX786466 FKT786466 FUP786466 GEL786466 GOH786466 GYD786466 HHZ786466 HRV786466 IBR786466 ILN786466 IVJ786466 JFF786466 JPB786466 JYX786466 KIT786466 KSP786466 LCL786466 LMH786466 LWD786466 MFZ786466 MPV786466 MZR786466 NJN786466 NTJ786466 ODF786466 ONB786466 OWX786466 PGT786466 PQP786466 QAL786466 QKH786466 QUD786466 RDZ786466 RNV786466 RXR786466 SHN786466 SRJ786466 TBF786466 TLB786466 TUX786466 UET786466 UOP786466 UYL786466 VIH786466 VSD786466 WBZ786466 WLV786466 WVR786466 J852002 JF852002 TB852002 ACX852002 AMT852002 AWP852002 BGL852002 BQH852002 CAD852002 CJZ852002 CTV852002 DDR852002 DNN852002 DXJ852002 EHF852002 ERB852002 FAX852002 FKT852002 FUP852002 GEL852002 GOH852002 GYD852002 HHZ852002 HRV852002 IBR852002 ILN852002 IVJ852002 JFF852002 JPB852002 JYX852002 KIT852002 KSP852002 LCL852002 LMH852002 LWD852002 MFZ852002 MPV852002 MZR852002 NJN852002 NTJ852002 ODF852002 ONB852002 OWX852002 PGT852002 PQP852002 QAL852002 QKH852002 QUD852002 RDZ852002 RNV852002 RXR852002 SHN852002 SRJ852002 TBF852002 TLB852002 TUX852002 UET852002 UOP852002 UYL852002 VIH852002 VSD852002 WBZ852002 WLV852002 WVR852002 J917538 JF917538 TB917538 ACX917538 AMT917538 AWP917538 BGL917538 BQH917538 CAD917538 CJZ917538 CTV917538 DDR917538 DNN917538 DXJ917538 EHF917538 ERB917538 FAX917538 FKT917538 FUP917538 GEL917538 GOH917538 GYD917538 HHZ917538 HRV917538 IBR917538 ILN917538 IVJ917538 JFF917538 JPB917538 JYX917538 KIT917538 KSP917538 LCL917538 LMH917538 LWD917538 MFZ917538 MPV917538 MZR917538 NJN917538 NTJ917538 ODF917538 ONB917538 OWX917538 PGT917538 PQP917538 QAL917538 QKH917538 QUD917538 RDZ917538 RNV917538 RXR917538 SHN917538 SRJ917538 TBF917538 TLB917538 TUX917538 UET917538 UOP917538 UYL917538 VIH917538 VSD917538 WBZ917538 WLV917538 WVR917538 J983074 JF983074 TB983074 ACX983074 AMT983074 AWP983074 BGL983074 BQH983074 CAD983074 CJZ983074 CTV983074 DDR983074 DNN983074 DXJ983074 EHF983074 ERB983074 FAX983074 FKT983074 FUP983074 GEL983074 GOH983074 GYD983074 HHZ983074 HRV983074 IBR983074 ILN983074 IVJ983074 JFF983074 JPB983074 JYX983074 KIT983074 KSP983074 LCL983074 LMH983074 LWD983074 MFZ983074 MPV983074 MZR983074 NJN983074 NTJ983074 ODF983074 ONB983074 OWX983074 PGT983074 PQP983074 QAL983074 QKH983074 QUD983074 RDZ983074 RNV983074 RXR983074 SHN983074 SRJ983074 TBF983074 TLB983074 TUX983074 UET983074 UOP983074 UYL983074 VIH983074 VSD983074 WBZ983074 WLV983074 WVR983074">
      <formula1>$N$32:$N$36</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5:L65565 JA65565:JH65565 SW65565:TD65565 ACS65565:ACZ65565 AMO65565:AMV65565 AWK65565:AWR65565 BGG65565:BGN65565 BQC65565:BQJ65565 BZY65565:CAF65565 CJU65565:CKB65565 CTQ65565:CTX65565 DDM65565:DDT65565 DNI65565:DNP65565 DXE65565:DXL65565 EHA65565:EHH65565 EQW65565:ERD65565 FAS65565:FAZ65565 FKO65565:FKV65565 FUK65565:FUR65565 GEG65565:GEN65565 GOC65565:GOJ65565 GXY65565:GYF65565 HHU65565:HIB65565 HRQ65565:HRX65565 IBM65565:IBT65565 ILI65565:ILP65565 IVE65565:IVL65565 JFA65565:JFH65565 JOW65565:JPD65565 JYS65565:JYZ65565 KIO65565:KIV65565 KSK65565:KSR65565 LCG65565:LCN65565 LMC65565:LMJ65565 LVY65565:LWF65565 MFU65565:MGB65565 MPQ65565:MPX65565 MZM65565:MZT65565 NJI65565:NJP65565 NTE65565:NTL65565 ODA65565:ODH65565 OMW65565:OND65565 OWS65565:OWZ65565 PGO65565:PGV65565 PQK65565:PQR65565 QAG65565:QAN65565 QKC65565:QKJ65565 QTY65565:QUF65565 RDU65565:REB65565 RNQ65565:RNX65565 RXM65565:RXT65565 SHI65565:SHP65565 SRE65565:SRL65565 TBA65565:TBH65565 TKW65565:TLD65565 TUS65565:TUZ65565 UEO65565:UEV65565 UOK65565:UOR65565 UYG65565:UYN65565 VIC65565:VIJ65565 VRY65565:VSF65565 WBU65565:WCB65565 WLQ65565:WLX65565 WVM65565:WVT65565 E131101:L131101 JA131101:JH131101 SW131101:TD131101 ACS131101:ACZ131101 AMO131101:AMV131101 AWK131101:AWR131101 BGG131101:BGN131101 BQC131101:BQJ131101 BZY131101:CAF131101 CJU131101:CKB131101 CTQ131101:CTX131101 DDM131101:DDT131101 DNI131101:DNP131101 DXE131101:DXL131101 EHA131101:EHH131101 EQW131101:ERD131101 FAS131101:FAZ131101 FKO131101:FKV131101 FUK131101:FUR131101 GEG131101:GEN131101 GOC131101:GOJ131101 GXY131101:GYF131101 HHU131101:HIB131101 HRQ131101:HRX131101 IBM131101:IBT131101 ILI131101:ILP131101 IVE131101:IVL131101 JFA131101:JFH131101 JOW131101:JPD131101 JYS131101:JYZ131101 KIO131101:KIV131101 KSK131101:KSR131101 LCG131101:LCN131101 LMC131101:LMJ131101 LVY131101:LWF131101 MFU131101:MGB131101 MPQ131101:MPX131101 MZM131101:MZT131101 NJI131101:NJP131101 NTE131101:NTL131101 ODA131101:ODH131101 OMW131101:OND131101 OWS131101:OWZ131101 PGO131101:PGV131101 PQK131101:PQR131101 QAG131101:QAN131101 QKC131101:QKJ131101 QTY131101:QUF131101 RDU131101:REB131101 RNQ131101:RNX131101 RXM131101:RXT131101 SHI131101:SHP131101 SRE131101:SRL131101 TBA131101:TBH131101 TKW131101:TLD131101 TUS131101:TUZ131101 UEO131101:UEV131101 UOK131101:UOR131101 UYG131101:UYN131101 VIC131101:VIJ131101 VRY131101:VSF131101 WBU131101:WCB131101 WLQ131101:WLX131101 WVM131101:WVT131101 E196637:L196637 JA196637:JH196637 SW196637:TD196637 ACS196637:ACZ196637 AMO196637:AMV196637 AWK196637:AWR196637 BGG196637:BGN196637 BQC196637:BQJ196637 BZY196637:CAF196637 CJU196637:CKB196637 CTQ196637:CTX196637 DDM196637:DDT196637 DNI196637:DNP196637 DXE196637:DXL196637 EHA196637:EHH196637 EQW196637:ERD196637 FAS196637:FAZ196637 FKO196637:FKV196637 FUK196637:FUR196637 GEG196637:GEN196637 GOC196637:GOJ196637 GXY196637:GYF196637 HHU196637:HIB196637 HRQ196637:HRX196637 IBM196637:IBT196637 ILI196637:ILP196637 IVE196637:IVL196637 JFA196637:JFH196637 JOW196637:JPD196637 JYS196637:JYZ196637 KIO196637:KIV196637 KSK196637:KSR196637 LCG196637:LCN196637 LMC196637:LMJ196637 LVY196637:LWF196637 MFU196637:MGB196637 MPQ196637:MPX196637 MZM196637:MZT196637 NJI196637:NJP196637 NTE196637:NTL196637 ODA196637:ODH196637 OMW196637:OND196637 OWS196637:OWZ196637 PGO196637:PGV196637 PQK196637:PQR196637 QAG196637:QAN196637 QKC196637:QKJ196637 QTY196637:QUF196637 RDU196637:REB196637 RNQ196637:RNX196637 RXM196637:RXT196637 SHI196637:SHP196637 SRE196637:SRL196637 TBA196637:TBH196637 TKW196637:TLD196637 TUS196637:TUZ196637 UEO196637:UEV196637 UOK196637:UOR196637 UYG196637:UYN196637 VIC196637:VIJ196637 VRY196637:VSF196637 WBU196637:WCB196637 WLQ196637:WLX196637 WVM196637:WVT196637 E262173:L262173 JA262173:JH262173 SW262173:TD262173 ACS262173:ACZ262173 AMO262173:AMV262173 AWK262173:AWR262173 BGG262173:BGN262173 BQC262173:BQJ262173 BZY262173:CAF262173 CJU262173:CKB262173 CTQ262173:CTX262173 DDM262173:DDT262173 DNI262173:DNP262173 DXE262173:DXL262173 EHA262173:EHH262173 EQW262173:ERD262173 FAS262173:FAZ262173 FKO262173:FKV262173 FUK262173:FUR262173 GEG262173:GEN262173 GOC262173:GOJ262173 GXY262173:GYF262173 HHU262173:HIB262173 HRQ262173:HRX262173 IBM262173:IBT262173 ILI262173:ILP262173 IVE262173:IVL262173 JFA262173:JFH262173 JOW262173:JPD262173 JYS262173:JYZ262173 KIO262173:KIV262173 KSK262173:KSR262173 LCG262173:LCN262173 LMC262173:LMJ262173 LVY262173:LWF262173 MFU262173:MGB262173 MPQ262173:MPX262173 MZM262173:MZT262173 NJI262173:NJP262173 NTE262173:NTL262173 ODA262173:ODH262173 OMW262173:OND262173 OWS262173:OWZ262173 PGO262173:PGV262173 PQK262173:PQR262173 QAG262173:QAN262173 QKC262173:QKJ262173 QTY262173:QUF262173 RDU262173:REB262173 RNQ262173:RNX262173 RXM262173:RXT262173 SHI262173:SHP262173 SRE262173:SRL262173 TBA262173:TBH262173 TKW262173:TLD262173 TUS262173:TUZ262173 UEO262173:UEV262173 UOK262173:UOR262173 UYG262173:UYN262173 VIC262173:VIJ262173 VRY262173:VSF262173 WBU262173:WCB262173 WLQ262173:WLX262173 WVM262173:WVT262173 E327709:L327709 JA327709:JH327709 SW327709:TD327709 ACS327709:ACZ327709 AMO327709:AMV327709 AWK327709:AWR327709 BGG327709:BGN327709 BQC327709:BQJ327709 BZY327709:CAF327709 CJU327709:CKB327709 CTQ327709:CTX327709 DDM327709:DDT327709 DNI327709:DNP327709 DXE327709:DXL327709 EHA327709:EHH327709 EQW327709:ERD327709 FAS327709:FAZ327709 FKO327709:FKV327709 FUK327709:FUR327709 GEG327709:GEN327709 GOC327709:GOJ327709 GXY327709:GYF327709 HHU327709:HIB327709 HRQ327709:HRX327709 IBM327709:IBT327709 ILI327709:ILP327709 IVE327709:IVL327709 JFA327709:JFH327709 JOW327709:JPD327709 JYS327709:JYZ327709 KIO327709:KIV327709 KSK327709:KSR327709 LCG327709:LCN327709 LMC327709:LMJ327709 LVY327709:LWF327709 MFU327709:MGB327709 MPQ327709:MPX327709 MZM327709:MZT327709 NJI327709:NJP327709 NTE327709:NTL327709 ODA327709:ODH327709 OMW327709:OND327709 OWS327709:OWZ327709 PGO327709:PGV327709 PQK327709:PQR327709 QAG327709:QAN327709 QKC327709:QKJ327709 QTY327709:QUF327709 RDU327709:REB327709 RNQ327709:RNX327709 RXM327709:RXT327709 SHI327709:SHP327709 SRE327709:SRL327709 TBA327709:TBH327709 TKW327709:TLD327709 TUS327709:TUZ327709 UEO327709:UEV327709 UOK327709:UOR327709 UYG327709:UYN327709 VIC327709:VIJ327709 VRY327709:VSF327709 WBU327709:WCB327709 WLQ327709:WLX327709 WVM327709:WVT327709 E393245:L393245 JA393245:JH393245 SW393245:TD393245 ACS393245:ACZ393245 AMO393245:AMV393245 AWK393245:AWR393245 BGG393245:BGN393245 BQC393245:BQJ393245 BZY393245:CAF393245 CJU393245:CKB393245 CTQ393245:CTX393245 DDM393245:DDT393245 DNI393245:DNP393245 DXE393245:DXL393245 EHA393245:EHH393245 EQW393245:ERD393245 FAS393245:FAZ393245 FKO393245:FKV393245 FUK393245:FUR393245 GEG393245:GEN393245 GOC393245:GOJ393245 GXY393245:GYF393245 HHU393245:HIB393245 HRQ393245:HRX393245 IBM393245:IBT393245 ILI393245:ILP393245 IVE393245:IVL393245 JFA393245:JFH393245 JOW393245:JPD393245 JYS393245:JYZ393245 KIO393245:KIV393245 KSK393245:KSR393245 LCG393245:LCN393245 LMC393245:LMJ393245 LVY393245:LWF393245 MFU393245:MGB393245 MPQ393245:MPX393245 MZM393245:MZT393245 NJI393245:NJP393245 NTE393245:NTL393245 ODA393245:ODH393245 OMW393245:OND393245 OWS393245:OWZ393245 PGO393245:PGV393245 PQK393245:PQR393245 QAG393245:QAN393245 QKC393245:QKJ393245 QTY393245:QUF393245 RDU393245:REB393245 RNQ393245:RNX393245 RXM393245:RXT393245 SHI393245:SHP393245 SRE393245:SRL393245 TBA393245:TBH393245 TKW393245:TLD393245 TUS393245:TUZ393245 UEO393245:UEV393245 UOK393245:UOR393245 UYG393245:UYN393245 VIC393245:VIJ393245 VRY393245:VSF393245 WBU393245:WCB393245 WLQ393245:WLX393245 WVM393245:WVT393245 E458781:L458781 JA458781:JH458781 SW458781:TD458781 ACS458781:ACZ458781 AMO458781:AMV458781 AWK458781:AWR458781 BGG458781:BGN458781 BQC458781:BQJ458781 BZY458781:CAF458781 CJU458781:CKB458781 CTQ458781:CTX458781 DDM458781:DDT458781 DNI458781:DNP458781 DXE458781:DXL458781 EHA458781:EHH458781 EQW458781:ERD458781 FAS458781:FAZ458781 FKO458781:FKV458781 FUK458781:FUR458781 GEG458781:GEN458781 GOC458781:GOJ458781 GXY458781:GYF458781 HHU458781:HIB458781 HRQ458781:HRX458781 IBM458781:IBT458781 ILI458781:ILP458781 IVE458781:IVL458781 JFA458781:JFH458781 JOW458781:JPD458781 JYS458781:JYZ458781 KIO458781:KIV458781 KSK458781:KSR458781 LCG458781:LCN458781 LMC458781:LMJ458781 LVY458781:LWF458781 MFU458781:MGB458781 MPQ458781:MPX458781 MZM458781:MZT458781 NJI458781:NJP458781 NTE458781:NTL458781 ODA458781:ODH458781 OMW458781:OND458781 OWS458781:OWZ458781 PGO458781:PGV458781 PQK458781:PQR458781 QAG458781:QAN458781 QKC458781:QKJ458781 QTY458781:QUF458781 RDU458781:REB458781 RNQ458781:RNX458781 RXM458781:RXT458781 SHI458781:SHP458781 SRE458781:SRL458781 TBA458781:TBH458781 TKW458781:TLD458781 TUS458781:TUZ458781 UEO458781:UEV458781 UOK458781:UOR458781 UYG458781:UYN458781 VIC458781:VIJ458781 VRY458781:VSF458781 WBU458781:WCB458781 WLQ458781:WLX458781 WVM458781:WVT458781 E524317:L524317 JA524317:JH524317 SW524317:TD524317 ACS524317:ACZ524317 AMO524317:AMV524317 AWK524317:AWR524317 BGG524317:BGN524317 BQC524317:BQJ524317 BZY524317:CAF524317 CJU524317:CKB524317 CTQ524317:CTX524317 DDM524317:DDT524317 DNI524317:DNP524317 DXE524317:DXL524317 EHA524317:EHH524317 EQW524317:ERD524317 FAS524317:FAZ524317 FKO524317:FKV524317 FUK524317:FUR524317 GEG524317:GEN524317 GOC524317:GOJ524317 GXY524317:GYF524317 HHU524317:HIB524317 HRQ524317:HRX524317 IBM524317:IBT524317 ILI524317:ILP524317 IVE524317:IVL524317 JFA524317:JFH524317 JOW524317:JPD524317 JYS524317:JYZ524317 KIO524317:KIV524317 KSK524317:KSR524317 LCG524317:LCN524317 LMC524317:LMJ524317 LVY524317:LWF524317 MFU524317:MGB524317 MPQ524317:MPX524317 MZM524317:MZT524317 NJI524317:NJP524317 NTE524317:NTL524317 ODA524317:ODH524317 OMW524317:OND524317 OWS524317:OWZ524317 PGO524317:PGV524317 PQK524317:PQR524317 QAG524317:QAN524317 QKC524317:QKJ524317 QTY524317:QUF524317 RDU524317:REB524317 RNQ524317:RNX524317 RXM524317:RXT524317 SHI524317:SHP524317 SRE524317:SRL524317 TBA524317:TBH524317 TKW524317:TLD524317 TUS524317:TUZ524317 UEO524317:UEV524317 UOK524317:UOR524317 UYG524317:UYN524317 VIC524317:VIJ524317 VRY524317:VSF524317 WBU524317:WCB524317 WLQ524317:WLX524317 WVM524317:WVT524317 E589853:L589853 JA589853:JH589853 SW589853:TD589853 ACS589853:ACZ589853 AMO589853:AMV589853 AWK589853:AWR589853 BGG589853:BGN589853 BQC589853:BQJ589853 BZY589853:CAF589853 CJU589853:CKB589853 CTQ589853:CTX589853 DDM589853:DDT589853 DNI589853:DNP589853 DXE589853:DXL589853 EHA589853:EHH589853 EQW589853:ERD589853 FAS589853:FAZ589853 FKO589853:FKV589853 FUK589853:FUR589853 GEG589853:GEN589853 GOC589853:GOJ589853 GXY589853:GYF589853 HHU589853:HIB589853 HRQ589853:HRX589853 IBM589853:IBT589853 ILI589853:ILP589853 IVE589853:IVL589853 JFA589853:JFH589853 JOW589853:JPD589853 JYS589853:JYZ589853 KIO589853:KIV589853 KSK589853:KSR589853 LCG589853:LCN589853 LMC589853:LMJ589853 LVY589853:LWF589853 MFU589853:MGB589853 MPQ589853:MPX589853 MZM589853:MZT589853 NJI589853:NJP589853 NTE589853:NTL589853 ODA589853:ODH589853 OMW589853:OND589853 OWS589853:OWZ589853 PGO589853:PGV589853 PQK589853:PQR589853 QAG589853:QAN589853 QKC589853:QKJ589853 QTY589853:QUF589853 RDU589853:REB589853 RNQ589853:RNX589853 RXM589853:RXT589853 SHI589853:SHP589853 SRE589853:SRL589853 TBA589853:TBH589853 TKW589853:TLD589853 TUS589853:TUZ589853 UEO589853:UEV589853 UOK589853:UOR589853 UYG589853:UYN589853 VIC589853:VIJ589853 VRY589853:VSF589853 WBU589853:WCB589853 WLQ589853:WLX589853 WVM589853:WVT589853 E655389:L655389 JA655389:JH655389 SW655389:TD655389 ACS655389:ACZ655389 AMO655389:AMV655389 AWK655389:AWR655389 BGG655389:BGN655389 BQC655389:BQJ655389 BZY655389:CAF655389 CJU655389:CKB655389 CTQ655389:CTX655389 DDM655389:DDT655389 DNI655389:DNP655389 DXE655389:DXL655389 EHA655389:EHH655389 EQW655389:ERD655389 FAS655389:FAZ655389 FKO655389:FKV655389 FUK655389:FUR655389 GEG655389:GEN655389 GOC655389:GOJ655389 GXY655389:GYF655389 HHU655389:HIB655389 HRQ655389:HRX655389 IBM655389:IBT655389 ILI655389:ILP655389 IVE655389:IVL655389 JFA655389:JFH655389 JOW655389:JPD655389 JYS655389:JYZ655389 KIO655389:KIV655389 KSK655389:KSR655389 LCG655389:LCN655389 LMC655389:LMJ655389 LVY655389:LWF655389 MFU655389:MGB655389 MPQ655389:MPX655389 MZM655389:MZT655389 NJI655389:NJP655389 NTE655389:NTL655389 ODA655389:ODH655389 OMW655389:OND655389 OWS655389:OWZ655389 PGO655389:PGV655389 PQK655389:PQR655389 QAG655389:QAN655389 QKC655389:QKJ655389 QTY655389:QUF655389 RDU655389:REB655389 RNQ655389:RNX655389 RXM655389:RXT655389 SHI655389:SHP655389 SRE655389:SRL655389 TBA655389:TBH655389 TKW655389:TLD655389 TUS655389:TUZ655389 UEO655389:UEV655389 UOK655389:UOR655389 UYG655389:UYN655389 VIC655389:VIJ655389 VRY655389:VSF655389 WBU655389:WCB655389 WLQ655389:WLX655389 WVM655389:WVT655389 E720925:L720925 JA720925:JH720925 SW720925:TD720925 ACS720925:ACZ720925 AMO720925:AMV720925 AWK720925:AWR720925 BGG720925:BGN720925 BQC720925:BQJ720925 BZY720925:CAF720925 CJU720925:CKB720925 CTQ720925:CTX720925 DDM720925:DDT720925 DNI720925:DNP720925 DXE720925:DXL720925 EHA720925:EHH720925 EQW720925:ERD720925 FAS720925:FAZ720925 FKO720925:FKV720925 FUK720925:FUR720925 GEG720925:GEN720925 GOC720925:GOJ720925 GXY720925:GYF720925 HHU720925:HIB720925 HRQ720925:HRX720925 IBM720925:IBT720925 ILI720925:ILP720925 IVE720925:IVL720925 JFA720925:JFH720925 JOW720925:JPD720925 JYS720925:JYZ720925 KIO720925:KIV720925 KSK720925:KSR720925 LCG720925:LCN720925 LMC720925:LMJ720925 LVY720925:LWF720925 MFU720925:MGB720925 MPQ720925:MPX720925 MZM720925:MZT720925 NJI720925:NJP720925 NTE720925:NTL720925 ODA720925:ODH720925 OMW720925:OND720925 OWS720925:OWZ720925 PGO720925:PGV720925 PQK720925:PQR720925 QAG720925:QAN720925 QKC720925:QKJ720925 QTY720925:QUF720925 RDU720925:REB720925 RNQ720925:RNX720925 RXM720925:RXT720925 SHI720925:SHP720925 SRE720925:SRL720925 TBA720925:TBH720925 TKW720925:TLD720925 TUS720925:TUZ720925 UEO720925:UEV720925 UOK720925:UOR720925 UYG720925:UYN720925 VIC720925:VIJ720925 VRY720925:VSF720925 WBU720925:WCB720925 WLQ720925:WLX720925 WVM720925:WVT720925 E786461:L786461 JA786461:JH786461 SW786461:TD786461 ACS786461:ACZ786461 AMO786461:AMV786461 AWK786461:AWR786461 BGG786461:BGN786461 BQC786461:BQJ786461 BZY786461:CAF786461 CJU786461:CKB786461 CTQ786461:CTX786461 DDM786461:DDT786461 DNI786461:DNP786461 DXE786461:DXL786461 EHA786461:EHH786461 EQW786461:ERD786461 FAS786461:FAZ786461 FKO786461:FKV786461 FUK786461:FUR786461 GEG786461:GEN786461 GOC786461:GOJ786461 GXY786461:GYF786461 HHU786461:HIB786461 HRQ786461:HRX786461 IBM786461:IBT786461 ILI786461:ILP786461 IVE786461:IVL786461 JFA786461:JFH786461 JOW786461:JPD786461 JYS786461:JYZ786461 KIO786461:KIV786461 KSK786461:KSR786461 LCG786461:LCN786461 LMC786461:LMJ786461 LVY786461:LWF786461 MFU786461:MGB786461 MPQ786461:MPX786461 MZM786461:MZT786461 NJI786461:NJP786461 NTE786461:NTL786461 ODA786461:ODH786461 OMW786461:OND786461 OWS786461:OWZ786461 PGO786461:PGV786461 PQK786461:PQR786461 QAG786461:QAN786461 QKC786461:QKJ786461 QTY786461:QUF786461 RDU786461:REB786461 RNQ786461:RNX786461 RXM786461:RXT786461 SHI786461:SHP786461 SRE786461:SRL786461 TBA786461:TBH786461 TKW786461:TLD786461 TUS786461:TUZ786461 UEO786461:UEV786461 UOK786461:UOR786461 UYG786461:UYN786461 VIC786461:VIJ786461 VRY786461:VSF786461 WBU786461:WCB786461 WLQ786461:WLX786461 WVM786461:WVT786461 E851997:L851997 JA851997:JH851997 SW851997:TD851997 ACS851997:ACZ851997 AMO851997:AMV851997 AWK851997:AWR851997 BGG851997:BGN851997 BQC851997:BQJ851997 BZY851997:CAF851997 CJU851997:CKB851997 CTQ851997:CTX851997 DDM851997:DDT851997 DNI851997:DNP851997 DXE851997:DXL851997 EHA851997:EHH851997 EQW851997:ERD851997 FAS851997:FAZ851997 FKO851997:FKV851997 FUK851997:FUR851997 GEG851997:GEN851997 GOC851997:GOJ851997 GXY851997:GYF851997 HHU851997:HIB851997 HRQ851997:HRX851997 IBM851997:IBT851997 ILI851997:ILP851997 IVE851997:IVL851997 JFA851997:JFH851997 JOW851997:JPD851997 JYS851997:JYZ851997 KIO851997:KIV851997 KSK851997:KSR851997 LCG851997:LCN851997 LMC851997:LMJ851997 LVY851997:LWF851997 MFU851997:MGB851997 MPQ851997:MPX851997 MZM851997:MZT851997 NJI851997:NJP851997 NTE851997:NTL851997 ODA851997:ODH851997 OMW851997:OND851997 OWS851997:OWZ851997 PGO851997:PGV851997 PQK851997:PQR851997 QAG851997:QAN851997 QKC851997:QKJ851997 QTY851997:QUF851997 RDU851997:REB851997 RNQ851997:RNX851997 RXM851997:RXT851997 SHI851997:SHP851997 SRE851997:SRL851997 TBA851997:TBH851997 TKW851997:TLD851997 TUS851997:TUZ851997 UEO851997:UEV851997 UOK851997:UOR851997 UYG851997:UYN851997 VIC851997:VIJ851997 VRY851997:VSF851997 WBU851997:WCB851997 WLQ851997:WLX851997 WVM851997:WVT851997 E917533:L917533 JA917533:JH917533 SW917533:TD917533 ACS917533:ACZ917533 AMO917533:AMV917533 AWK917533:AWR917533 BGG917533:BGN917533 BQC917533:BQJ917533 BZY917533:CAF917533 CJU917533:CKB917533 CTQ917533:CTX917533 DDM917533:DDT917533 DNI917533:DNP917533 DXE917533:DXL917533 EHA917533:EHH917533 EQW917533:ERD917533 FAS917533:FAZ917533 FKO917533:FKV917533 FUK917533:FUR917533 GEG917533:GEN917533 GOC917533:GOJ917533 GXY917533:GYF917533 HHU917533:HIB917533 HRQ917533:HRX917533 IBM917533:IBT917533 ILI917533:ILP917533 IVE917533:IVL917533 JFA917533:JFH917533 JOW917533:JPD917533 JYS917533:JYZ917533 KIO917533:KIV917533 KSK917533:KSR917533 LCG917533:LCN917533 LMC917533:LMJ917533 LVY917533:LWF917533 MFU917533:MGB917533 MPQ917533:MPX917533 MZM917533:MZT917533 NJI917533:NJP917533 NTE917533:NTL917533 ODA917533:ODH917533 OMW917533:OND917533 OWS917533:OWZ917533 PGO917533:PGV917533 PQK917533:PQR917533 QAG917533:QAN917533 QKC917533:QKJ917533 QTY917533:QUF917533 RDU917533:REB917533 RNQ917533:RNX917533 RXM917533:RXT917533 SHI917533:SHP917533 SRE917533:SRL917533 TBA917533:TBH917533 TKW917533:TLD917533 TUS917533:TUZ917533 UEO917533:UEV917533 UOK917533:UOR917533 UYG917533:UYN917533 VIC917533:VIJ917533 VRY917533:VSF917533 WBU917533:WCB917533 WLQ917533:WLX917533 WVM917533:WVT917533 E983069:L983069 JA983069:JH983069 SW983069:TD983069 ACS983069:ACZ983069 AMO983069:AMV983069 AWK983069:AWR983069 BGG983069:BGN983069 BQC983069:BQJ983069 BZY983069:CAF983069 CJU983069:CKB983069 CTQ983069:CTX983069 DDM983069:DDT983069 DNI983069:DNP983069 DXE983069:DXL983069 EHA983069:EHH983069 EQW983069:ERD983069 FAS983069:FAZ983069 FKO983069:FKV983069 FUK983069:FUR983069 GEG983069:GEN983069 GOC983069:GOJ983069 GXY983069:GYF983069 HHU983069:HIB983069 HRQ983069:HRX983069 IBM983069:IBT983069 ILI983069:ILP983069 IVE983069:IVL983069 JFA983069:JFH983069 JOW983069:JPD983069 JYS983069:JYZ983069 KIO983069:KIV983069 KSK983069:KSR983069 LCG983069:LCN983069 LMC983069:LMJ983069 LVY983069:LWF983069 MFU983069:MGB983069 MPQ983069:MPX983069 MZM983069:MZT983069 NJI983069:NJP983069 NTE983069:NTL983069 ODA983069:ODH983069 OMW983069:OND983069 OWS983069:OWZ983069 PGO983069:PGV983069 PQK983069:PQR983069 QAG983069:QAN983069 QKC983069:QKJ983069 QTY983069:QUF983069 RDU983069:REB983069 RNQ983069:RNX983069 RXM983069:RXT983069 SHI983069:SHP983069 SRE983069:SRL983069 TBA983069:TBH983069 TKW983069:TLD983069 TUS983069:TUZ983069 UEO983069:UEV983069 UOK983069:UOR983069 UYG983069:UYN983069 VIC983069:VIJ983069 VRY983069:VSF983069 WBU983069:WCB983069 WLQ983069:WLX983069 WVM983069:WVT983069">
      <formula1>$N$28:$N$29</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2 JA65562 SW65562 ACS65562 AMO65562 AWK65562 BGG65562 BQC65562 BZY65562 CJU65562 CTQ65562 DDM65562 DNI65562 DXE65562 EHA65562 EQW65562 FAS65562 FKO65562 FUK65562 GEG65562 GOC65562 GXY65562 HHU65562 HRQ65562 IBM65562 ILI65562 IVE65562 JFA65562 JOW65562 JYS65562 KIO65562 KSK65562 LCG65562 LMC65562 LVY65562 MFU65562 MPQ65562 MZM65562 NJI65562 NTE65562 ODA65562 OMW65562 OWS65562 PGO65562 PQK65562 QAG65562 QKC65562 QTY65562 RDU65562 RNQ65562 RXM65562 SHI65562 SRE65562 TBA65562 TKW65562 TUS65562 UEO65562 UOK65562 UYG65562 VIC65562 VRY65562 WBU65562 WLQ65562 WVM65562 E131098 JA131098 SW131098 ACS131098 AMO131098 AWK131098 BGG131098 BQC131098 BZY131098 CJU131098 CTQ131098 DDM131098 DNI131098 DXE131098 EHA131098 EQW131098 FAS131098 FKO131098 FUK131098 GEG131098 GOC131098 GXY131098 HHU131098 HRQ131098 IBM131098 ILI131098 IVE131098 JFA131098 JOW131098 JYS131098 KIO131098 KSK131098 LCG131098 LMC131098 LVY131098 MFU131098 MPQ131098 MZM131098 NJI131098 NTE131098 ODA131098 OMW131098 OWS131098 PGO131098 PQK131098 QAG131098 QKC131098 QTY131098 RDU131098 RNQ131098 RXM131098 SHI131098 SRE131098 TBA131098 TKW131098 TUS131098 UEO131098 UOK131098 UYG131098 VIC131098 VRY131098 WBU131098 WLQ131098 WVM131098 E196634 JA196634 SW196634 ACS196634 AMO196634 AWK196634 BGG196634 BQC196634 BZY196634 CJU196634 CTQ196634 DDM196634 DNI196634 DXE196634 EHA196634 EQW196634 FAS196634 FKO196634 FUK196634 GEG196634 GOC196634 GXY196634 HHU196634 HRQ196634 IBM196634 ILI196634 IVE196634 JFA196634 JOW196634 JYS196634 KIO196634 KSK196634 LCG196634 LMC196634 LVY196634 MFU196634 MPQ196634 MZM196634 NJI196634 NTE196634 ODA196634 OMW196634 OWS196634 PGO196634 PQK196634 QAG196634 QKC196634 QTY196634 RDU196634 RNQ196634 RXM196634 SHI196634 SRE196634 TBA196634 TKW196634 TUS196634 UEO196634 UOK196634 UYG196634 VIC196634 VRY196634 WBU196634 WLQ196634 WVM196634 E262170 JA262170 SW262170 ACS262170 AMO262170 AWK262170 BGG262170 BQC262170 BZY262170 CJU262170 CTQ262170 DDM262170 DNI262170 DXE262170 EHA262170 EQW262170 FAS262170 FKO262170 FUK262170 GEG262170 GOC262170 GXY262170 HHU262170 HRQ262170 IBM262170 ILI262170 IVE262170 JFA262170 JOW262170 JYS262170 KIO262170 KSK262170 LCG262170 LMC262170 LVY262170 MFU262170 MPQ262170 MZM262170 NJI262170 NTE262170 ODA262170 OMW262170 OWS262170 PGO262170 PQK262170 QAG262170 QKC262170 QTY262170 RDU262170 RNQ262170 RXM262170 SHI262170 SRE262170 TBA262170 TKW262170 TUS262170 UEO262170 UOK262170 UYG262170 VIC262170 VRY262170 WBU262170 WLQ262170 WVM262170 E327706 JA327706 SW327706 ACS327706 AMO327706 AWK327706 BGG327706 BQC327706 BZY327706 CJU327706 CTQ327706 DDM327706 DNI327706 DXE327706 EHA327706 EQW327706 FAS327706 FKO327706 FUK327706 GEG327706 GOC327706 GXY327706 HHU327706 HRQ327706 IBM327706 ILI327706 IVE327706 JFA327706 JOW327706 JYS327706 KIO327706 KSK327706 LCG327706 LMC327706 LVY327706 MFU327706 MPQ327706 MZM327706 NJI327706 NTE327706 ODA327706 OMW327706 OWS327706 PGO327706 PQK327706 QAG327706 QKC327706 QTY327706 RDU327706 RNQ327706 RXM327706 SHI327706 SRE327706 TBA327706 TKW327706 TUS327706 UEO327706 UOK327706 UYG327706 VIC327706 VRY327706 WBU327706 WLQ327706 WVM327706 E393242 JA393242 SW393242 ACS393242 AMO393242 AWK393242 BGG393242 BQC393242 BZY393242 CJU393242 CTQ393242 DDM393242 DNI393242 DXE393242 EHA393242 EQW393242 FAS393242 FKO393242 FUK393242 GEG393242 GOC393242 GXY393242 HHU393242 HRQ393242 IBM393242 ILI393242 IVE393242 JFA393242 JOW393242 JYS393242 KIO393242 KSK393242 LCG393242 LMC393242 LVY393242 MFU393242 MPQ393242 MZM393242 NJI393242 NTE393242 ODA393242 OMW393242 OWS393242 PGO393242 PQK393242 QAG393242 QKC393242 QTY393242 RDU393242 RNQ393242 RXM393242 SHI393242 SRE393242 TBA393242 TKW393242 TUS393242 UEO393242 UOK393242 UYG393242 VIC393242 VRY393242 WBU393242 WLQ393242 WVM393242 E458778 JA458778 SW458778 ACS458778 AMO458778 AWK458778 BGG458778 BQC458778 BZY458778 CJU458778 CTQ458778 DDM458778 DNI458778 DXE458778 EHA458778 EQW458778 FAS458778 FKO458778 FUK458778 GEG458778 GOC458778 GXY458778 HHU458778 HRQ458778 IBM458778 ILI458778 IVE458778 JFA458778 JOW458778 JYS458778 KIO458778 KSK458778 LCG458778 LMC458778 LVY458778 MFU458778 MPQ458778 MZM458778 NJI458778 NTE458778 ODA458778 OMW458778 OWS458778 PGO458778 PQK458778 QAG458778 QKC458778 QTY458778 RDU458778 RNQ458778 RXM458778 SHI458778 SRE458778 TBA458778 TKW458778 TUS458778 UEO458778 UOK458778 UYG458778 VIC458778 VRY458778 WBU458778 WLQ458778 WVM458778 E524314 JA524314 SW524314 ACS524314 AMO524314 AWK524314 BGG524314 BQC524314 BZY524314 CJU524314 CTQ524314 DDM524314 DNI524314 DXE524314 EHA524314 EQW524314 FAS524314 FKO524314 FUK524314 GEG524314 GOC524314 GXY524314 HHU524314 HRQ524314 IBM524314 ILI524314 IVE524314 JFA524314 JOW524314 JYS524314 KIO524314 KSK524314 LCG524314 LMC524314 LVY524314 MFU524314 MPQ524314 MZM524314 NJI524314 NTE524314 ODA524314 OMW524314 OWS524314 PGO524314 PQK524314 QAG524314 QKC524314 QTY524314 RDU524314 RNQ524314 RXM524314 SHI524314 SRE524314 TBA524314 TKW524314 TUS524314 UEO524314 UOK524314 UYG524314 VIC524314 VRY524314 WBU524314 WLQ524314 WVM524314 E589850 JA589850 SW589850 ACS589850 AMO589850 AWK589850 BGG589850 BQC589850 BZY589850 CJU589850 CTQ589850 DDM589850 DNI589850 DXE589850 EHA589850 EQW589850 FAS589850 FKO589850 FUK589850 GEG589850 GOC589850 GXY589850 HHU589850 HRQ589850 IBM589850 ILI589850 IVE589850 JFA589850 JOW589850 JYS589850 KIO589850 KSK589850 LCG589850 LMC589850 LVY589850 MFU589850 MPQ589850 MZM589850 NJI589850 NTE589850 ODA589850 OMW589850 OWS589850 PGO589850 PQK589850 QAG589850 QKC589850 QTY589850 RDU589850 RNQ589850 RXM589850 SHI589850 SRE589850 TBA589850 TKW589850 TUS589850 UEO589850 UOK589850 UYG589850 VIC589850 VRY589850 WBU589850 WLQ589850 WVM589850 E655386 JA655386 SW655386 ACS655386 AMO655386 AWK655386 BGG655386 BQC655386 BZY655386 CJU655386 CTQ655386 DDM655386 DNI655386 DXE655386 EHA655386 EQW655386 FAS655386 FKO655386 FUK655386 GEG655386 GOC655386 GXY655386 HHU655386 HRQ655386 IBM655386 ILI655386 IVE655386 JFA655386 JOW655386 JYS655386 KIO655386 KSK655386 LCG655386 LMC655386 LVY655386 MFU655386 MPQ655386 MZM655386 NJI655386 NTE655386 ODA655386 OMW655386 OWS655386 PGO655386 PQK655386 QAG655386 QKC655386 QTY655386 RDU655386 RNQ655386 RXM655386 SHI655386 SRE655386 TBA655386 TKW655386 TUS655386 UEO655386 UOK655386 UYG655386 VIC655386 VRY655386 WBU655386 WLQ655386 WVM655386 E720922 JA720922 SW720922 ACS720922 AMO720922 AWK720922 BGG720922 BQC720922 BZY720922 CJU720922 CTQ720922 DDM720922 DNI720922 DXE720922 EHA720922 EQW720922 FAS720922 FKO720922 FUK720922 GEG720922 GOC720922 GXY720922 HHU720922 HRQ720922 IBM720922 ILI720922 IVE720922 JFA720922 JOW720922 JYS720922 KIO720922 KSK720922 LCG720922 LMC720922 LVY720922 MFU720922 MPQ720922 MZM720922 NJI720922 NTE720922 ODA720922 OMW720922 OWS720922 PGO720922 PQK720922 QAG720922 QKC720922 QTY720922 RDU720922 RNQ720922 RXM720922 SHI720922 SRE720922 TBA720922 TKW720922 TUS720922 UEO720922 UOK720922 UYG720922 VIC720922 VRY720922 WBU720922 WLQ720922 WVM720922 E786458 JA786458 SW786458 ACS786458 AMO786458 AWK786458 BGG786458 BQC786458 BZY786458 CJU786458 CTQ786458 DDM786458 DNI786458 DXE786458 EHA786458 EQW786458 FAS786458 FKO786458 FUK786458 GEG786458 GOC786458 GXY786458 HHU786458 HRQ786458 IBM786458 ILI786458 IVE786458 JFA786458 JOW786458 JYS786458 KIO786458 KSK786458 LCG786458 LMC786458 LVY786458 MFU786458 MPQ786458 MZM786458 NJI786458 NTE786458 ODA786458 OMW786458 OWS786458 PGO786458 PQK786458 QAG786458 QKC786458 QTY786458 RDU786458 RNQ786458 RXM786458 SHI786458 SRE786458 TBA786458 TKW786458 TUS786458 UEO786458 UOK786458 UYG786458 VIC786458 VRY786458 WBU786458 WLQ786458 WVM786458 E851994 JA851994 SW851994 ACS851994 AMO851994 AWK851994 BGG851994 BQC851994 BZY851994 CJU851994 CTQ851994 DDM851994 DNI851994 DXE851994 EHA851994 EQW851994 FAS851994 FKO851994 FUK851994 GEG851994 GOC851994 GXY851994 HHU851994 HRQ851994 IBM851994 ILI851994 IVE851994 JFA851994 JOW851994 JYS851994 KIO851994 KSK851994 LCG851994 LMC851994 LVY851994 MFU851994 MPQ851994 MZM851994 NJI851994 NTE851994 ODA851994 OMW851994 OWS851994 PGO851994 PQK851994 QAG851994 QKC851994 QTY851994 RDU851994 RNQ851994 RXM851994 SHI851994 SRE851994 TBA851994 TKW851994 TUS851994 UEO851994 UOK851994 UYG851994 VIC851994 VRY851994 WBU851994 WLQ851994 WVM851994 E917530 JA917530 SW917530 ACS917530 AMO917530 AWK917530 BGG917530 BQC917530 BZY917530 CJU917530 CTQ917530 DDM917530 DNI917530 DXE917530 EHA917530 EQW917530 FAS917530 FKO917530 FUK917530 GEG917530 GOC917530 GXY917530 HHU917530 HRQ917530 IBM917530 ILI917530 IVE917530 JFA917530 JOW917530 JYS917530 KIO917530 KSK917530 LCG917530 LMC917530 LVY917530 MFU917530 MPQ917530 MZM917530 NJI917530 NTE917530 ODA917530 OMW917530 OWS917530 PGO917530 PQK917530 QAG917530 QKC917530 QTY917530 RDU917530 RNQ917530 RXM917530 SHI917530 SRE917530 TBA917530 TKW917530 TUS917530 UEO917530 UOK917530 UYG917530 VIC917530 VRY917530 WBU917530 WLQ917530 WVM917530 E983066 JA983066 SW983066 ACS983066 AMO983066 AWK983066 BGG983066 BQC983066 BZY983066 CJU983066 CTQ983066 DDM983066 DNI983066 DXE983066 EHA983066 EQW983066 FAS983066 FKO983066 FUK983066 GEG983066 GOC983066 GXY983066 HHU983066 HRQ983066 IBM983066 ILI983066 IVE983066 JFA983066 JOW983066 JYS983066 KIO983066 KSK983066 LCG983066 LMC983066 LVY983066 MFU983066 MPQ983066 MZM983066 NJI983066 NTE983066 ODA983066 OMW983066 OWS983066 PGO983066 PQK983066 QAG983066 QKC983066 QTY983066 RDU983066 RNQ983066 RXM983066 SHI983066 SRE983066 TBA983066 TKW983066 TUS983066 UEO983066 UOK983066 UYG983066 VIC983066 VRY983066 WBU983066 WLQ983066 WVM983066">
      <formula1>$O$26:$O$28</formula1>
    </dataValidation>
    <dataValidation type="list" allowBlank="1" showInputMessage="1" showErrorMessage="1" sqref="E65496:L65496 JA65496:JH65496 SW65496:TD65496 ACS65496:ACZ65496 AMO65496:AMV65496 AWK65496:AWR65496 BGG65496:BGN65496 BQC65496:BQJ65496 BZY65496:CAF65496 CJU65496:CKB65496 CTQ65496:CTX65496 DDM65496:DDT65496 DNI65496:DNP65496 DXE65496:DXL65496 EHA65496:EHH65496 EQW65496:ERD65496 FAS65496:FAZ65496 FKO65496:FKV65496 FUK65496:FUR65496 GEG65496:GEN65496 GOC65496:GOJ65496 GXY65496:GYF65496 HHU65496:HIB65496 HRQ65496:HRX65496 IBM65496:IBT65496 ILI65496:ILP65496 IVE65496:IVL65496 JFA65496:JFH65496 JOW65496:JPD65496 JYS65496:JYZ65496 KIO65496:KIV65496 KSK65496:KSR65496 LCG65496:LCN65496 LMC65496:LMJ65496 LVY65496:LWF65496 MFU65496:MGB65496 MPQ65496:MPX65496 MZM65496:MZT65496 NJI65496:NJP65496 NTE65496:NTL65496 ODA65496:ODH65496 OMW65496:OND65496 OWS65496:OWZ65496 PGO65496:PGV65496 PQK65496:PQR65496 QAG65496:QAN65496 QKC65496:QKJ65496 QTY65496:QUF65496 RDU65496:REB65496 RNQ65496:RNX65496 RXM65496:RXT65496 SHI65496:SHP65496 SRE65496:SRL65496 TBA65496:TBH65496 TKW65496:TLD65496 TUS65496:TUZ65496 UEO65496:UEV65496 UOK65496:UOR65496 UYG65496:UYN65496 VIC65496:VIJ65496 VRY65496:VSF65496 WBU65496:WCB65496 WLQ65496:WLX65496 WVM65496:WVT65496 E131032:L131032 JA131032:JH131032 SW131032:TD131032 ACS131032:ACZ131032 AMO131032:AMV131032 AWK131032:AWR131032 BGG131032:BGN131032 BQC131032:BQJ131032 BZY131032:CAF131032 CJU131032:CKB131032 CTQ131032:CTX131032 DDM131032:DDT131032 DNI131032:DNP131032 DXE131032:DXL131032 EHA131032:EHH131032 EQW131032:ERD131032 FAS131032:FAZ131032 FKO131032:FKV131032 FUK131032:FUR131032 GEG131032:GEN131032 GOC131032:GOJ131032 GXY131032:GYF131032 HHU131032:HIB131032 HRQ131032:HRX131032 IBM131032:IBT131032 ILI131032:ILP131032 IVE131032:IVL131032 JFA131032:JFH131032 JOW131032:JPD131032 JYS131032:JYZ131032 KIO131032:KIV131032 KSK131032:KSR131032 LCG131032:LCN131032 LMC131032:LMJ131032 LVY131032:LWF131032 MFU131032:MGB131032 MPQ131032:MPX131032 MZM131032:MZT131032 NJI131032:NJP131032 NTE131032:NTL131032 ODA131032:ODH131032 OMW131032:OND131032 OWS131032:OWZ131032 PGO131032:PGV131032 PQK131032:PQR131032 QAG131032:QAN131032 QKC131032:QKJ131032 QTY131032:QUF131032 RDU131032:REB131032 RNQ131032:RNX131032 RXM131032:RXT131032 SHI131032:SHP131032 SRE131032:SRL131032 TBA131032:TBH131032 TKW131032:TLD131032 TUS131032:TUZ131032 UEO131032:UEV131032 UOK131032:UOR131032 UYG131032:UYN131032 VIC131032:VIJ131032 VRY131032:VSF131032 WBU131032:WCB131032 WLQ131032:WLX131032 WVM131032:WVT131032 E196568:L196568 JA196568:JH196568 SW196568:TD196568 ACS196568:ACZ196568 AMO196568:AMV196568 AWK196568:AWR196568 BGG196568:BGN196568 BQC196568:BQJ196568 BZY196568:CAF196568 CJU196568:CKB196568 CTQ196568:CTX196568 DDM196568:DDT196568 DNI196568:DNP196568 DXE196568:DXL196568 EHA196568:EHH196568 EQW196568:ERD196568 FAS196568:FAZ196568 FKO196568:FKV196568 FUK196568:FUR196568 GEG196568:GEN196568 GOC196568:GOJ196568 GXY196568:GYF196568 HHU196568:HIB196568 HRQ196568:HRX196568 IBM196568:IBT196568 ILI196568:ILP196568 IVE196568:IVL196568 JFA196568:JFH196568 JOW196568:JPD196568 JYS196568:JYZ196568 KIO196568:KIV196568 KSK196568:KSR196568 LCG196568:LCN196568 LMC196568:LMJ196568 LVY196568:LWF196568 MFU196568:MGB196568 MPQ196568:MPX196568 MZM196568:MZT196568 NJI196568:NJP196568 NTE196568:NTL196568 ODA196568:ODH196568 OMW196568:OND196568 OWS196568:OWZ196568 PGO196568:PGV196568 PQK196568:PQR196568 QAG196568:QAN196568 QKC196568:QKJ196568 QTY196568:QUF196568 RDU196568:REB196568 RNQ196568:RNX196568 RXM196568:RXT196568 SHI196568:SHP196568 SRE196568:SRL196568 TBA196568:TBH196568 TKW196568:TLD196568 TUS196568:TUZ196568 UEO196568:UEV196568 UOK196568:UOR196568 UYG196568:UYN196568 VIC196568:VIJ196568 VRY196568:VSF196568 WBU196568:WCB196568 WLQ196568:WLX196568 WVM196568:WVT196568 E262104:L262104 JA262104:JH262104 SW262104:TD262104 ACS262104:ACZ262104 AMO262104:AMV262104 AWK262104:AWR262104 BGG262104:BGN262104 BQC262104:BQJ262104 BZY262104:CAF262104 CJU262104:CKB262104 CTQ262104:CTX262104 DDM262104:DDT262104 DNI262104:DNP262104 DXE262104:DXL262104 EHA262104:EHH262104 EQW262104:ERD262104 FAS262104:FAZ262104 FKO262104:FKV262104 FUK262104:FUR262104 GEG262104:GEN262104 GOC262104:GOJ262104 GXY262104:GYF262104 HHU262104:HIB262104 HRQ262104:HRX262104 IBM262104:IBT262104 ILI262104:ILP262104 IVE262104:IVL262104 JFA262104:JFH262104 JOW262104:JPD262104 JYS262104:JYZ262104 KIO262104:KIV262104 KSK262104:KSR262104 LCG262104:LCN262104 LMC262104:LMJ262104 LVY262104:LWF262104 MFU262104:MGB262104 MPQ262104:MPX262104 MZM262104:MZT262104 NJI262104:NJP262104 NTE262104:NTL262104 ODA262104:ODH262104 OMW262104:OND262104 OWS262104:OWZ262104 PGO262104:PGV262104 PQK262104:PQR262104 QAG262104:QAN262104 QKC262104:QKJ262104 QTY262104:QUF262104 RDU262104:REB262104 RNQ262104:RNX262104 RXM262104:RXT262104 SHI262104:SHP262104 SRE262104:SRL262104 TBA262104:TBH262104 TKW262104:TLD262104 TUS262104:TUZ262104 UEO262104:UEV262104 UOK262104:UOR262104 UYG262104:UYN262104 VIC262104:VIJ262104 VRY262104:VSF262104 WBU262104:WCB262104 WLQ262104:WLX262104 WVM262104:WVT262104 E327640:L327640 JA327640:JH327640 SW327640:TD327640 ACS327640:ACZ327640 AMO327640:AMV327640 AWK327640:AWR327640 BGG327640:BGN327640 BQC327640:BQJ327640 BZY327640:CAF327640 CJU327640:CKB327640 CTQ327640:CTX327640 DDM327640:DDT327640 DNI327640:DNP327640 DXE327640:DXL327640 EHA327640:EHH327640 EQW327640:ERD327640 FAS327640:FAZ327640 FKO327640:FKV327640 FUK327640:FUR327640 GEG327640:GEN327640 GOC327640:GOJ327640 GXY327640:GYF327640 HHU327640:HIB327640 HRQ327640:HRX327640 IBM327640:IBT327640 ILI327640:ILP327640 IVE327640:IVL327640 JFA327640:JFH327640 JOW327640:JPD327640 JYS327640:JYZ327640 KIO327640:KIV327640 KSK327640:KSR327640 LCG327640:LCN327640 LMC327640:LMJ327640 LVY327640:LWF327640 MFU327640:MGB327640 MPQ327640:MPX327640 MZM327640:MZT327640 NJI327640:NJP327640 NTE327640:NTL327640 ODA327640:ODH327640 OMW327640:OND327640 OWS327640:OWZ327640 PGO327640:PGV327640 PQK327640:PQR327640 QAG327640:QAN327640 QKC327640:QKJ327640 QTY327640:QUF327640 RDU327640:REB327640 RNQ327640:RNX327640 RXM327640:RXT327640 SHI327640:SHP327640 SRE327640:SRL327640 TBA327640:TBH327640 TKW327640:TLD327640 TUS327640:TUZ327640 UEO327640:UEV327640 UOK327640:UOR327640 UYG327640:UYN327640 VIC327640:VIJ327640 VRY327640:VSF327640 WBU327640:WCB327640 WLQ327640:WLX327640 WVM327640:WVT327640 E393176:L393176 JA393176:JH393176 SW393176:TD393176 ACS393176:ACZ393176 AMO393176:AMV393176 AWK393176:AWR393176 BGG393176:BGN393176 BQC393176:BQJ393176 BZY393176:CAF393176 CJU393176:CKB393176 CTQ393176:CTX393176 DDM393176:DDT393176 DNI393176:DNP393176 DXE393176:DXL393176 EHA393176:EHH393176 EQW393176:ERD393176 FAS393176:FAZ393176 FKO393176:FKV393176 FUK393176:FUR393176 GEG393176:GEN393176 GOC393176:GOJ393176 GXY393176:GYF393176 HHU393176:HIB393176 HRQ393176:HRX393176 IBM393176:IBT393176 ILI393176:ILP393176 IVE393176:IVL393176 JFA393176:JFH393176 JOW393176:JPD393176 JYS393176:JYZ393176 KIO393176:KIV393176 KSK393176:KSR393176 LCG393176:LCN393176 LMC393176:LMJ393176 LVY393176:LWF393176 MFU393176:MGB393176 MPQ393176:MPX393176 MZM393176:MZT393176 NJI393176:NJP393176 NTE393176:NTL393176 ODA393176:ODH393176 OMW393176:OND393176 OWS393176:OWZ393176 PGO393176:PGV393176 PQK393176:PQR393176 QAG393176:QAN393176 QKC393176:QKJ393176 QTY393176:QUF393176 RDU393176:REB393176 RNQ393176:RNX393176 RXM393176:RXT393176 SHI393176:SHP393176 SRE393176:SRL393176 TBA393176:TBH393176 TKW393176:TLD393176 TUS393176:TUZ393176 UEO393176:UEV393176 UOK393176:UOR393176 UYG393176:UYN393176 VIC393176:VIJ393176 VRY393176:VSF393176 WBU393176:WCB393176 WLQ393176:WLX393176 WVM393176:WVT393176 E458712:L458712 JA458712:JH458712 SW458712:TD458712 ACS458712:ACZ458712 AMO458712:AMV458712 AWK458712:AWR458712 BGG458712:BGN458712 BQC458712:BQJ458712 BZY458712:CAF458712 CJU458712:CKB458712 CTQ458712:CTX458712 DDM458712:DDT458712 DNI458712:DNP458712 DXE458712:DXL458712 EHA458712:EHH458712 EQW458712:ERD458712 FAS458712:FAZ458712 FKO458712:FKV458712 FUK458712:FUR458712 GEG458712:GEN458712 GOC458712:GOJ458712 GXY458712:GYF458712 HHU458712:HIB458712 HRQ458712:HRX458712 IBM458712:IBT458712 ILI458712:ILP458712 IVE458712:IVL458712 JFA458712:JFH458712 JOW458712:JPD458712 JYS458712:JYZ458712 KIO458712:KIV458712 KSK458712:KSR458712 LCG458712:LCN458712 LMC458712:LMJ458712 LVY458712:LWF458712 MFU458712:MGB458712 MPQ458712:MPX458712 MZM458712:MZT458712 NJI458712:NJP458712 NTE458712:NTL458712 ODA458712:ODH458712 OMW458712:OND458712 OWS458712:OWZ458712 PGO458712:PGV458712 PQK458712:PQR458712 QAG458712:QAN458712 QKC458712:QKJ458712 QTY458712:QUF458712 RDU458712:REB458712 RNQ458712:RNX458712 RXM458712:RXT458712 SHI458712:SHP458712 SRE458712:SRL458712 TBA458712:TBH458712 TKW458712:TLD458712 TUS458712:TUZ458712 UEO458712:UEV458712 UOK458712:UOR458712 UYG458712:UYN458712 VIC458712:VIJ458712 VRY458712:VSF458712 WBU458712:WCB458712 WLQ458712:WLX458712 WVM458712:WVT458712 E524248:L524248 JA524248:JH524248 SW524248:TD524248 ACS524248:ACZ524248 AMO524248:AMV524248 AWK524248:AWR524248 BGG524248:BGN524248 BQC524248:BQJ524248 BZY524248:CAF524248 CJU524248:CKB524248 CTQ524248:CTX524248 DDM524248:DDT524248 DNI524248:DNP524248 DXE524248:DXL524248 EHA524248:EHH524248 EQW524248:ERD524248 FAS524248:FAZ524248 FKO524248:FKV524248 FUK524248:FUR524248 GEG524248:GEN524248 GOC524248:GOJ524248 GXY524248:GYF524248 HHU524248:HIB524248 HRQ524248:HRX524248 IBM524248:IBT524248 ILI524248:ILP524248 IVE524248:IVL524248 JFA524248:JFH524248 JOW524248:JPD524248 JYS524248:JYZ524248 KIO524248:KIV524248 KSK524248:KSR524248 LCG524248:LCN524248 LMC524248:LMJ524248 LVY524248:LWF524248 MFU524248:MGB524248 MPQ524248:MPX524248 MZM524248:MZT524248 NJI524248:NJP524248 NTE524248:NTL524248 ODA524248:ODH524248 OMW524248:OND524248 OWS524248:OWZ524248 PGO524248:PGV524248 PQK524248:PQR524248 QAG524248:QAN524248 QKC524248:QKJ524248 QTY524248:QUF524248 RDU524248:REB524248 RNQ524248:RNX524248 RXM524248:RXT524248 SHI524248:SHP524248 SRE524248:SRL524248 TBA524248:TBH524248 TKW524248:TLD524248 TUS524248:TUZ524248 UEO524248:UEV524248 UOK524248:UOR524248 UYG524248:UYN524248 VIC524248:VIJ524248 VRY524248:VSF524248 WBU524248:WCB524248 WLQ524248:WLX524248 WVM524248:WVT524248 E589784:L589784 JA589784:JH589784 SW589784:TD589784 ACS589784:ACZ589784 AMO589784:AMV589784 AWK589784:AWR589784 BGG589784:BGN589784 BQC589784:BQJ589784 BZY589784:CAF589784 CJU589784:CKB589784 CTQ589784:CTX589784 DDM589784:DDT589784 DNI589784:DNP589784 DXE589784:DXL589784 EHA589784:EHH589784 EQW589784:ERD589784 FAS589784:FAZ589784 FKO589784:FKV589784 FUK589784:FUR589784 GEG589784:GEN589784 GOC589784:GOJ589784 GXY589784:GYF589784 HHU589784:HIB589784 HRQ589784:HRX589784 IBM589784:IBT589784 ILI589784:ILP589784 IVE589784:IVL589784 JFA589784:JFH589784 JOW589784:JPD589784 JYS589784:JYZ589784 KIO589784:KIV589784 KSK589784:KSR589784 LCG589784:LCN589784 LMC589784:LMJ589784 LVY589784:LWF589784 MFU589784:MGB589784 MPQ589784:MPX589784 MZM589784:MZT589784 NJI589784:NJP589784 NTE589784:NTL589784 ODA589784:ODH589784 OMW589784:OND589784 OWS589784:OWZ589784 PGO589784:PGV589784 PQK589784:PQR589784 QAG589784:QAN589784 QKC589784:QKJ589784 QTY589784:QUF589784 RDU589784:REB589784 RNQ589784:RNX589784 RXM589784:RXT589784 SHI589784:SHP589784 SRE589784:SRL589784 TBA589784:TBH589784 TKW589784:TLD589784 TUS589784:TUZ589784 UEO589784:UEV589784 UOK589784:UOR589784 UYG589784:UYN589784 VIC589784:VIJ589784 VRY589784:VSF589784 WBU589784:WCB589784 WLQ589784:WLX589784 WVM589784:WVT589784 E655320:L655320 JA655320:JH655320 SW655320:TD655320 ACS655320:ACZ655320 AMO655320:AMV655320 AWK655320:AWR655320 BGG655320:BGN655320 BQC655320:BQJ655320 BZY655320:CAF655320 CJU655320:CKB655320 CTQ655320:CTX655320 DDM655320:DDT655320 DNI655320:DNP655320 DXE655320:DXL655320 EHA655320:EHH655320 EQW655320:ERD655320 FAS655320:FAZ655320 FKO655320:FKV655320 FUK655320:FUR655320 GEG655320:GEN655320 GOC655320:GOJ655320 GXY655320:GYF655320 HHU655320:HIB655320 HRQ655320:HRX655320 IBM655320:IBT655320 ILI655320:ILP655320 IVE655320:IVL655320 JFA655320:JFH655320 JOW655320:JPD655320 JYS655320:JYZ655320 KIO655320:KIV655320 KSK655320:KSR655320 LCG655320:LCN655320 LMC655320:LMJ655320 LVY655320:LWF655320 MFU655320:MGB655320 MPQ655320:MPX655320 MZM655320:MZT655320 NJI655320:NJP655320 NTE655320:NTL655320 ODA655320:ODH655320 OMW655320:OND655320 OWS655320:OWZ655320 PGO655320:PGV655320 PQK655320:PQR655320 QAG655320:QAN655320 QKC655320:QKJ655320 QTY655320:QUF655320 RDU655320:REB655320 RNQ655320:RNX655320 RXM655320:RXT655320 SHI655320:SHP655320 SRE655320:SRL655320 TBA655320:TBH655320 TKW655320:TLD655320 TUS655320:TUZ655320 UEO655320:UEV655320 UOK655320:UOR655320 UYG655320:UYN655320 VIC655320:VIJ655320 VRY655320:VSF655320 WBU655320:WCB655320 WLQ655320:WLX655320 WVM655320:WVT655320 E720856:L720856 JA720856:JH720856 SW720856:TD720856 ACS720856:ACZ720856 AMO720856:AMV720856 AWK720856:AWR720856 BGG720856:BGN720856 BQC720856:BQJ720856 BZY720856:CAF720856 CJU720856:CKB720856 CTQ720856:CTX720856 DDM720856:DDT720856 DNI720856:DNP720856 DXE720856:DXL720856 EHA720856:EHH720856 EQW720856:ERD720856 FAS720856:FAZ720856 FKO720856:FKV720856 FUK720856:FUR720856 GEG720856:GEN720856 GOC720856:GOJ720856 GXY720856:GYF720856 HHU720856:HIB720856 HRQ720856:HRX720856 IBM720856:IBT720856 ILI720856:ILP720856 IVE720856:IVL720856 JFA720856:JFH720856 JOW720856:JPD720856 JYS720856:JYZ720856 KIO720856:KIV720856 KSK720856:KSR720856 LCG720856:LCN720856 LMC720856:LMJ720856 LVY720856:LWF720856 MFU720856:MGB720856 MPQ720856:MPX720856 MZM720856:MZT720856 NJI720856:NJP720856 NTE720856:NTL720856 ODA720856:ODH720856 OMW720856:OND720856 OWS720856:OWZ720856 PGO720856:PGV720856 PQK720856:PQR720856 QAG720856:QAN720856 QKC720856:QKJ720856 QTY720856:QUF720856 RDU720856:REB720856 RNQ720856:RNX720856 RXM720856:RXT720856 SHI720856:SHP720856 SRE720856:SRL720856 TBA720856:TBH720856 TKW720856:TLD720856 TUS720856:TUZ720856 UEO720856:UEV720856 UOK720856:UOR720856 UYG720856:UYN720856 VIC720856:VIJ720856 VRY720856:VSF720856 WBU720856:WCB720856 WLQ720856:WLX720856 WVM720856:WVT720856 E786392:L786392 JA786392:JH786392 SW786392:TD786392 ACS786392:ACZ786392 AMO786392:AMV786392 AWK786392:AWR786392 BGG786392:BGN786392 BQC786392:BQJ786392 BZY786392:CAF786392 CJU786392:CKB786392 CTQ786392:CTX786392 DDM786392:DDT786392 DNI786392:DNP786392 DXE786392:DXL786392 EHA786392:EHH786392 EQW786392:ERD786392 FAS786392:FAZ786392 FKO786392:FKV786392 FUK786392:FUR786392 GEG786392:GEN786392 GOC786392:GOJ786392 GXY786392:GYF786392 HHU786392:HIB786392 HRQ786392:HRX786392 IBM786392:IBT786392 ILI786392:ILP786392 IVE786392:IVL786392 JFA786392:JFH786392 JOW786392:JPD786392 JYS786392:JYZ786392 KIO786392:KIV786392 KSK786392:KSR786392 LCG786392:LCN786392 LMC786392:LMJ786392 LVY786392:LWF786392 MFU786392:MGB786392 MPQ786392:MPX786392 MZM786392:MZT786392 NJI786392:NJP786392 NTE786392:NTL786392 ODA786392:ODH786392 OMW786392:OND786392 OWS786392:OWZ786392 PGO786392:PGV786392 PQK786392:PQR786392 QAG786392:QAN786392 QKC786392:QKJ786392 QTY786392:QUF786392 RDU786392:REB786392 RNQ786392:RNX786392 RXM786392:RXT786392 SHI786392:SHP786392 SRE786392:SRL786392 TBA786392:TBH786392 TKW786392:TLD786392 TUS786392:TUZ786392 UEO786392:UEV786392 UOK786392:UOR786392 UYG786392:UYN786392 VIC786392:VIJ786392 VRY786392:VSF786392 WBU786392:WCB786392 WLQ786392:WLX786392 WVM786392:WVT786392 E851928:L851928 JA851928:JH851928 SW851928:TD851928 ACS851928:ACZ851928 AMO851928:AMV851928 AWK851928:AWR851928 BGG851928:BGN851928 BQC851928:BQJ851928 BZY851928:CAF851928 CJU851928:CKB851928 CTQ851928:CTX851928 DDM851928:DDT851928 DNI851928:DNP851928 DXE851928:DXL851928 EHA851928:EHH851928 EQW851928:ERD851928 FAS851928:FAZ851928 FKO851928:FKV851928 FUK851928:FUR851928 GEG851928:GEN851928 GOC851928:GOJ851928 GXY851928:GYF851928 HHU851928:HIB851928 HRQ851928:HRX851928 IBM851928:IBT851928 ILI851928:ILP851928 IVE851928:IVL851928 JFA851928:JFH851928 JOW851928:JPD851928 JYS851928:JYZ851928 KIO851928:KIV851928 KSK851928:KSR851928 LCG851928:LCN851928 LMC851928:LMJ851928 LVY851928:LWF851928 MFU851928:MGB851928 MPQ851928:MPX851928 MZM851928:MZT851928 NJI851928:NJP851928 NTE851928:NTL851928 ODA851928:ODH851928 OMW851928:OND851928 OWS851928:OWZ851928 PGO851928:PGV851928 PQK851928:PQR851928 QAG851928:QAN851928 QKC851928:QKJ851928 QTY851928:QUF851928 RDU851928:REB851928 RNQ851928:RNX851928 RXM851928:RXT851928 SHI851928:SHP851928 SRE851928:SRL851928 TBA851928:TBH851928 TKW851928:TLD851928 TUS851928:TUZ851928 UEO851928:UEV851928 UOK851928:UOR851928 UYG851928:UYN851928 VIC851928:VIJ851928 VRY851928:VSF851928 WBU851928:WCB851928 WLQ851928:WLX851928 WVM851928:WVT851928 E917464:L917464 JA917464:JH917464 SW917464:TD917464 ACS917464:ACZ917464 AMO917464:AMV917464 AWK917464:AWR917464 BGG917464:BGN917464 BQC917464:BQJ917464 BZY917464:CAF917464 CJU917464:CKB917464 CTQ917464:CTX917464 DDM917464:DDT917464 DNI917464:DNP917464 DXE917464:DXL917464 EHA917464:EHH917464 EQW917464:ERD917464 FAS917464:FAZ917464 FKO917464:FKV917464 FUK917464:FUR917464 GEG917464:GEN917464 GOC917464:GOJ917464 GXY917464:GYF917464 HHU917464:HIB917464 HRQ917464:HRX917464 IBM917464:IBT917464 ILI917464:ILP917464 IVE917464:IVL917464 JFA917464:JFH917464 JOW917464:JPD917464 JYS917464:JYZ917464 KIO917464:KIV917464 KSK917464:KSR917464 LCG917464:LCN917464 LMC917464:LMJ917464 LVY917464:LWF917464 MFU917464:MGB917464 MPQ917464:MPX917464 MZM917464:MZT917464 NJI917464:NJP917464 NTE917464:NTL917464 ODA917464:ODH917464 OMW917464:OND917464 OWS917464:OWZ917464 PGO917464:PGV917464 PQK917464:PQR917464 QAG917464:QAN917464 QKC917464:QKJ917464 QTY917464:QUF917464 RDU917464:REB917464 RNQ917464:RNX917464 RXM917464:RXT917464 SHI917464:SHP917464 SRE917464:SRL917464 TBA917464:TBH917464 TKW917464:TLD917464 TUS917464:TUZ917464 UEO917464:UEV917464 UOK917464:UOR917464 UYG917464:UYN917464 VIC917464:VIJ917464 VRY917464:VSF917464 WBU917464:WCB917464 WLQ917464:WLX917464 WVM917464:WVT917464 E983000:L983000 JA983000:JH983000 SW983000:TD983000 ACS983000:ACZ983000 AMO983000:AMV983000 AWK983000:AWR983000 BGG983000:BGN983000 BQC983000:BQJ983000 BZY983000:CAF983000 CJU983000:CKB983000 CTQ983000:CTX983000 DDM983000:DDT983000 DNI983000:DNP983000 DXE983000:DXL983000 EHA983000:EHH983000 EQW983000:ERD983000 FAS983000:FAZ983000 FKO983000:FKV983000 FUK983000:FUR983000 GEG983000:GEN983000 GOC983000:GOJ983000 GXY983000:GYF983000 HHU983000:HIB983000 HRQ983000:HRX983000 IBM983000:IBT983000 ILI983000:ILP983000 IVE983000:IVL983000 JFA983000:JFH983000 JOW983000:JPD983000 JYS983000:JYZ983000 KIO983000:KIV983000 KSK983000:KSR983000 LCG983000:LCN983000 LMC983000:LMJ983000 LVY983000:LWF983000 MFU983000:MGB983000 MPQ983000:MPX983000 MZM983000:MZT983000 NJI983000:NJP983000 NTE983000:NTL983000 ODA983000:ODH983000 OMW983000:OND983000 OWS983000:OWZ983000 PGO983000:PGV983000 PQK983000:PQR983000 QAG983000:QAN983000 QKC983000:QKJ983000 QTY983000:QUF983000 RDU983000:REB983000 RNQ983000:RNX983000 RXM983000:RXT983000 SHI983000:SHP983000 SRE983000:SRL983000 TBA983000:TBH983000 TKW983000:TLD983000 TUS983000:TUZ983000 UEO983000:UEV983000 UOK983000:UOR983000 UYG983000:UYN983000 VIC983000:VIJ983000 VRY983000:VSF983000 WBU983000:WCB983000 WLQ983000:WLX983000 WVM983000:WVT983000 E1048536:L1048536 JA1048536:JH1048536 SW1048536:TD1048536 ACS1048536:ACZ1048536 AMO1048536:AMV1048536 AWK1048536:AWR1048536 BGG1048536:BGN1048536 BQC1048536:BQJ1048536 BZY1048536:CAF1048536 CJU1048536:CKB1048536 CTQ1048536:CTX1048536 DDM1048536:DDT1048536 DNI1048536:DNP1048536 DXE1048536:DXL1048536 EHA1048536:EHH1048536 EQW1048536:ERD1048536 FAS1048536:FAZ1048536 FKO1048536:FKV1048536 FUK1048536:FUR1048536 GEG1048536:GEN1048536 GOC1048536:GOJ1048536 GXY1048536:GYF1048536 HHU1048536:HIB1048536 HRQ1048536:HRX1048536 IBM1048536:IBT1048536 ILI1048536:ILP1048536 IVE1048536:IVL1048536 JFA1048536:JFH1048536 JOW1048536:JPD1048536 JYS1048536:JYZ1048536 KIO1048536:KIV1048536 KSK1048536:KSR1048536 LCG1048536:LCN1048536 LMC1048536:LMJ1048536 LVY1048536:LWF1048536 MFU1048536:MGB1048536 MPQ1048536:MPX1048536 MZM1048536:MZT1048536 NJI1048536:NJP1048536 NTE1048536:NTL1048536 ODA1048536:ODH1048536 OMW1048536:OND1048536 OWS1048536:OWZ1048536 PGO1048536:PGV1048536 PQK1048536:PQR1048536 QAG1048536:QAN1048536 QKC1048536:QKJ1048536 QTY1048536:QUF1048536 RDU1048536:REB1048536 RNQ1048536:RNX1048536 RXM1048536:RXT1048536 SHI1048536:SHP1048536 SRE1048536:SRL1048536 TBA1048536:TBH1048536 TKW1048536:TLD1048536 TUS1048536:TUZ1048536 UEO1048536:UEV1048536 UOK1048536:UOR1048536 UYG1048536:UYN1048536 VIC1048536:VIJ1048536 VRY1048536:VSF1048536 WBU1048536:WCB1048536 WLQ1048536:WLX1048536 WVM1048536:WVT1048536">
      <formula1>$P$1:$P$8</formula1>
    </dataValidation>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44"/>
  <sheetViews>
    <sheetView topLeftCell="A26" workbookViewId="0">
      <selection activeCell="H33" sqref="H33"/>
    </sheetView>
  </sheetViews>
  <sheetFormatPr baseColWidth="10" defaultRowHeight="15" x14ac:dyDescent="0.25"/>
  <cols>
    <col min="1" max="1" width="9" customWidth="1"/>
    <col min="2" max="2" width="39" customWidth="1"/>
    <col min="3" max="3" width="11.42578125" style="99"/>
    <col min="4" max="4" width="23.7109375" customWidth="1"/>
    <col min="5" max="5" width="13.85546875" customWidth="1"/>
    <col min="8" max="8" width="39.42578125" bestFit="1" customWidth="1"/>
    <col min="10" max="10" width="21.85546875" bestFit="1" customWidth="1"/>
    <col min="11" max="11" width="14.42578125" customWidth="1"/>
  </cols>
  <sheetData>
    <row r="3" spans="2:6" ht="18.75" x14ac:dyDescent="0.3">
      <c r="B3" s="251" t="s">
        <v>279</v>
      </c>
      <c r="C3" s="251"/>
      <c r="D3" s="251"/>
      <c r="E3" s="251"/>
    </row>
    <row r="5" spans="2:6" ht="15.75" thickBot="1" x14ac:dyDescent="0.3"/>
    <row r="6" spans="2:6" ht="18.75" x14ac:dyDescent="0.3">
      <c r="B6" s="100" t="s">
        <v>173</v>
      </c>
      <c r="C6" s="101" t="s">
        <v>174</v>
      </c>
      <c r="D6" s="101" t="s">
        <v>175</v>
      </c>
      <c r="E6" s="102" t="s">
        <v>176</v>
      </c>
    </row>
    <row r="7" spans="2:6" ht="15.75" x14ac:dyDescent="0.25">
      <c r="B7" s="103" t="s">
        <v>177</v>
      </c>
      <c r="C7" s="104">
        <v>1232</v>
      </c>
      <c r="D7" s="105">
        <v>6881087658</v>
      </c>
      <c r="E7" s="106">
        <f>D7/$D$11</f>
        <v>0.46635890886352299</v>
      </c>
    </row>
    <row r="8" spans="2:6" ht="15.75" x14ac:dyDescent="0.25">
      <c r="B8" s="103" t="s">
        <v>178</v>
      </c>
      <c r="C8" s="104">
        <v>9</v>
      </c>
      <c r="D8" s="105">
        <v>5967582125</v>
      </c>
      <c r="E8" s="106">
        <f>D8/$D$11</f>
        <v>0.40444697505530075</v>
      </c>
      <c r="F8" s="252">
        <f>E8+E9</f>
        <v>0.49403970208646542</v>
      </c>
    </row>
    <row r="9" spans="2:6" ht="15.75" x14ac:dyDescent="0.25">
      <c r="B9" s="103" t="s">
        <v>179</v>
      </c>
      <c r="C9" s="104">
        <v>12</v>
      </c>
      <c r="D9" s="105">
        <v>1321933379</v>
      </c>
      <c r="E9" s="106">
        <f>D9/$D$11</f>
        <v>8.9592727031164637E-2</v>
      </c>
      <c r="F9" s="252"/>
    </row>
    <row r="10" spans="2:6" ht="15.75" x14ac:dyDescent="0.25">
      <c r="B10" s="103" t="s">
        <v>180</v>
      </c>
      <c r="C10" s="104">
        <v>12</v>
      </c>
      <c r="D10" s="105">
        <v>584315265.02999997</v>
      </c>
      <c r="E10" s="106">
        <f>D10/$D$11</f>
        <v>3.9601389050011579E-2</v>
      </c>
      <c r="F10" s="252"/>
    </row>
    <row r="11" spans="2:6" ht="16.5" thickBot="1" x14ac:dyDescent="0.3">
      <c r="B11" s="107" t="s">
        <v>181</v>
      </c>
      <c r="C11" s="108"/>
      <c r="D11" s="109">
        <f>SUM(D7:D10)</f>
        <v>14754918427.030001</v>
      </c>
      <c r="E11" s="110">
        <f t="shared" ref="E11" si="0">D11/$D$11</f>
        <v>1</v>
      </c>
    </row>
    <row r="12" spans="2:6" ht="15.75" thickBot="1" x14ac:dyDescent="0.3"/>
    <row r="13" spans="2:6" s="114" customFormat="1" ht="37.5" x14ac:dyDescent="0.25">
      <c r="B13" s="111" t="s">
        <v>182</v>
      </c>
      <c r="C13" s="112" t="s">
        <v>174</v>
      </c>
      <c r="D13" s="112" t="s">
        <v>183</v>
      </c>
      <c r="E13" s="113" t="s">
        <v>184</v>
      </c>
    </row>
    <row r="14" spans="2:6" ht="15.75" x14ac:dyDescent="0.25">
      <c r="B14" s="103" t="s">
        <v>185</v>
      </c>
      <c r="C14" s="104">
        <v>9</v>
      </c>
      <c r="D14" s="115">
        <f>C14/$C$17</f>
        <v>0.27272727272727271</v>
      </c>
      <c r="E14" s="115">
        <f>C14/$C$18</f>
        <v>0.27272727272727271</v>
      </c>
    </row>
    <row r="15" spans="2:6" ht="15.75" x14ac:dyDescent="0.25">
      <c r="B15" s="103" t="s">
        <v>186</v>
      </c>
      <c r="C15" s="104">
        <v>12</v>
      </c>
      <c r="D15" s="115">
        <f>C15/$C$17</f>
        <v>0.36363636363636365</v>
      </c>
      <c r="E15" s="115">
        <f>C15/$C$18</f>
        <v>0.36363636363636365</v>
      </c>
    </row>
    <row r="16" spans="2:6" ht="15.75" x14ac:dyDescent="0.25">
      <c r="B16" s="103" t="s">
        <v>187</v>
      </c>
      <c r="C16" s="104">
        <v>12</v>
      </c>
      <c r="D16" s="115">
        <f>C16/$C$17</f>
        <v>0.36363636363636365</v>
      </c>
      <c r="E16" s="115">
        <f>C16/$C$18</f>
        <v>0.36363636363636365</v>
      </c>
    </row>
    <row r="17" spans="2:8" ht="15.75" x14ac:dyDescent="0.25">
      <c r="B17" s="116" t="s">
        <v>188</v>
      </c>
      <c r="C17" s="117">
        <f>SUM(C14:C16)</f>
        <v>33</v>
      </c>
      <c r="D17" s="115">
        <f>C17/$C$17</f>
        <v>1</v>
      </c>
      <c r="E17" s="115">
        <f>C17/$C$18</f>
        <v>1</v>
      </c>
    </row>
    <row r="18" spans="2:8" ht="16.5" thickBot="1" x14ac:dyDescent="0.3">
      <c r="B18" s="107" t="s">
        <v>189</v>
      </c>
      <c r="C18" s="108">
        <v>33</v>
      </c>
      <c r="D18" s="110">
        <f>SUM(D14:D16)</f>
        <v>1</v>
      </c>
      <c r="E18" s="110">
        <f>SUM(E14:E16)</f>
        <v>1</v>
      </c>
    </row>
    <row r="19" spans="2:8" ht="15.75" thickBot="1" x14ac:dyDescent="0.3"/>
    <row r="20" spans="2:8" ht="15.75" x14ac:dyDescent="0.25">
      <c r="B20" s="100" t="s">
        <v>173</v>
      </c>
      <c r="C20" s="101" t="s">
        <v>174</v>
      </c>
      <c r="D20" s="101" t="s">
        <v>175</v>
      </c>
    </row>
    <row r="21" spans="2:8" ht="15.75" x14ac:dyDescent="0.25">
      <c r="B21" s="103" t="s">
        <v>190</v>
      </c>
      <c r="C21" s="104">
        <v>796</v>
      </c>
      <c r="D21" s="105">
        <v>5394566616</v>
      </c>
    </row>
    <row r="22" spans="2:8" ht="16.5" thickBot="1" x14ac:dyDescent="0.3">
      <c r="B22" s="107" t="s">
        <v>181</v>
      </c>
      <c r="C22" s="108"/>
      <c r="D22" s="109">
        <f>SUM(D21:D21)</f>
        <v>5394566616</v>
      </c>
    </row>
    <row r="25" spans="2:8" ht="18.75" x14ac:dyDescent="0.3">
      <c r="B25" s="251" t="s">
        <v>286</v>
      </c>
      <c r="C25" s="251"/>
      <c r="D25" s="251"/>
      <c r="E25" s="251"/>
    </row>
    <row r="26" spans="2:8" ht="15.75" thickBot="1" x14ac:dyDescent="0.3"/>
    <row r="27" spans="2:8" ht="19.5" thickBot="1" x14ac:dyDescent="0.3">
      <c r="B27" s="129" t="s">
        <v>173</v>
      </c>
      <c r="C27" s="130" t="s">
        <v>174</v>
      </c>
      <c r="D27" s="130" t="s">
        <v>175</v>
      </c>
      <c r="E27" s="131" t="s">
        <v>176</v>
      </c>
    </row>
    <row r="28" spans="2:8" ht="16.5" thickBot="1" x14ac:dyDescent="0.3">
      <c r="B28" s="132" t="s">
        <v>177</v>
      </c>
      <c r="C28" s="133">
        <v>1658</v>
      </c>
      <c r="D28" s="134">
        <v>8766614873</v>
      </c>
      <c r="E28" s="135">
        <f>(D28*E32)/D32</f>
        <v>0.47369197526066292</v>
      </c>
    </row>
    <row r="29" spans="2:8" ht="16.5" thickBot="1" x14ac:dyDescent="0.3">
      <c r="B29" s="132" t="s">
        <v>178</v>
      </c>
      <c r="C29" s="133">
        <v>5</v>
      </c>
      <c r="D29" s="134">
        <v>8196119904.5900002</v>
      </c>
      <c r="E29" s="135">
        <f>(D29*E32)/D32</f>
        <v>0.44286606441853138</v>
      </c>
      <c r="F29" s="253">
        <f>E29+E30</f>
        <v>0.50321799230225839</v>
      </c>
      <c r="H29" s="143"/>
    </row>
    <row r="30" spans="2:8" ht="16.5" thickBot="1" x14ac:dyDescent="0.3">
      <c r="B30" s="132" t="s">
        <v>179</v>
      </c>
      <c r="C30" s="133">
        <v>10</v>
      </c>
      <c r="D30" s="134">
        <v>1116932809.1500001</v>
      </c>
      <c r="E30" s="135">
        <f>(D30*E32)/D32</f>
        <v>6.0351927883727008E-2</v>
      </c>
      <c r="F30" s="254"/>
      <c r="H30" s="143"/>
    </row>
    <row r="31" spans="2:8" ht="16.5" thickBot="1" x14ac:dyDescent="0.3">
      <c r="B31" s="132" t="s">
        <v>180</v>
      </c>
      <c r="C31" s="133">
        <v>11</v>
      </c>
      <c r="D31" s="134">
        <v>427327107.81</v>
      </c>
      <c r="E31" s="135">
        <v>2.3E-2</v>
      </c>
      <c r="F31" s="254"/>
    </row>
    <row r="32" spans="2:8" ht="16.5" thickBot="1" x14ac:dyDescent="0.3">
      <c r="B32" s="136" t="s">
        <v>181</v>
      </c>
      <c r="C32" s="137"/>
      <c r="D32" s="138">
        <f>SUM(D28:D31)</f>
        <v>18506994694.550003</v>
      </c>
      <c r="E32" s="135">
        <v>1</v>
      </c>
      <c r="H32" s="142"/>
    </row>
    <row r="33" spans="2:8" ht="15.75" thickBot="1" x14ac:dyDescent="0.3">
      <c r="C33"/>
      <c r="H33" s="142"/>
    </row>
    <row r="34" spans="2:8" ht="38.25" thickBot="1" x14ac:dyDescent="0.3">
      <c r="B34" s="129" t="s">
        <v>182</v>
      </c>
      <c r="C34" s="130" t="s">
        <v>174</v>
      </c>
      <c r="D34" s="130" t="s">
        <v>183</v>
      </c>
      <c r="E34" s="139" t="s">
        <v>184</v>
      </c>
      <c r="F34" s="114"/>
      <c r="G34" s="114"/>
    </row>
    <row r="35" spans="2:8" ht="16.5" thickBot="1" x14ac:dyDescent="0.3">
      <c r="B35" s="132" t="s">
        <v>185</v>
      </c>
      <c r="C35" s="133">
        <v>5</v>
      </c>
      <c r="D35" s="135">
        <f>(D38*C35)/C38</f>
        <v>0.19230769230769232</v>
      </c>
      <c r="E35" s="135">
        <v>0.1923</v>
      </c>
    </row>
    <row r="36" spans="2:8" ht="16.5" thickBot="1" x14ac:dyDescent="0.3">
      <c r="B36" s="132" t="s">
        <v>186</v>
      </c>
      <c r="C36" s="133">
        <v>10</v>
      </c>
      <c r="D36" s="135">
        <f>(D38*C36)/C38</f>
        <v>0.38461538461538464</v>
      </c>
      <c r="E36" s="135">
        <v>0.3846</v>
      </c>
    </row>
    <row r="37" spans="2:8" ht="16.5" thickBot="1" x14ac:dyDescent="0.3">
      <c r="B37" s="132" t="s">
        <v>187</v>
      </c>
      <c r="C37" s="133">
        <v>11</v>
      </c>
      <c r="D37" s="135">
        <f>(D38*C37)/C38</f>
        <v>0.42307692307692307</v>
      </c>
      <c r="E37" s="135">
        <v>0.42309999999999998</v>
      </c>
    </row>
    <row r="38" spans="2:8" ht="16.5" thickBot="1" x14ac:dyDescent="0.3">
      <c r="B38" s="140" t="s">
        <v>188</v>
      </c>
      <c r="C38" s="141">
        <v>26</v>
      </c>
      <c r="D38" s="135">
        <v>1</v>
      </c>
      <c r="E38" s="135">
        <v>1</v>
      </c>
    </row>
    <row r="39" spans="2:8" ht="16.5" thickBot="1" x14ac:dyDescent="0.3">
      <c r="B39" s="129" t="s">
        <v>189</v>
      </c>
      <c r="C39" s="130">
        <v>26</v>
      </c>
      <c r="D39" s="135">
        <v>1</v>
      </c>
      <c r="E39" s="135">
        <v>1</v>
      </c>
    </row>
    <row r="40" spans="2:8" ht="15.75" thickBot="1" x14ac:dyDescent="0.3">
      <c r="C40"/>
    </row>
    <row r="41" spans="2:8" ht="15.75" x14ac:dyDescent="0.25">
      <c r="B41" s="100" t="s">
        <v>173</v>
      </c>
      <c r="C41" s="101" t="s">
        <v>174</v>
      </c>
      <c r="D41" s="101" t="s">
        <v>175</v>
      </c>
    </row>
    <row r="42" spans="2:8" ht="15.75" x14ac:dyDescent="0.25">
      <c r="B42" s="103" t="s">
        <v>190</v>
      </c>
      <c r="C42" s="104">
        <v>777</v>
      </c>
      <c r="D42" s="105">
        <v>4661631990</v>
      </c>
    </row>
    <row r="43" spans="2:8" ht="16.5" thickBot="1" x14ac:dyDescent="0.3">
      <c r="B43" s="107" t="s">
        <v>181</v>
      </c>
      <c r="C43" s="108"/>
      <c r="D43" s="109">
        <f>SUM(D42:D42)</f>
        <v>4661631990</v>
      </c>
    </row>
    <row r="44" spans="2:8" x14ac:dyDescent="0.25">
      <c r="C44"/>
    </row>
  </sheetData>
  <mergeCells count="4">
    <mergeCell ref="B3:E3"/>
    <mergeCell ref="F8:F10"/>
    <mergeCell ref="F29:F31"/>
    <mergeCell ref="B25:E2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89"/>
  <sheetViews>
    <sheetView topLeftCell="A52" workbookViewId="0">
      <selection activeCell="J62" sqref="J62:L62"/>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15.28515625" customWidth="1"/>
    <col min="6" max="6" width="13.28515625" customWidth="1"/>
    <col min="7" max="7" width="16" customWidth="1"/>
    <col min="8" max="8" width="18.7109375" customWidth="1"/>
    <col min="9" max="9" width="16.71093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3.285156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3.285156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3.285156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3.285156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3.285156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3.285156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3.285156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3.285156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3.285156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3.285156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3.285156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3.285156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3.285156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3.285156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3.285156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3.285156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3.285156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3.285156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3.285156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3.285156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3.285156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3.285156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3.285156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3.285156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3.285156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3.285156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3.285156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3.285156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3.285156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3.285156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3.285156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3.285156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3.285156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3.285156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3.285156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3.285156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3.285156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3.285156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3.285156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3.285156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3.285156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3.285156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3.285156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3.285156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3.285156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3.285156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3.285156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3.285156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3.285156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3.285156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3.285156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3.285156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3.285156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3.285156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3.285156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3.285156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3.285156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3.285156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3.285156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3.285156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3.285156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3.285156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3.285156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147"/>
      <c r="E2" s="149"/>
      <c r="F2" s="149"/>
      <c r="G2" s="149"/>
      <c r="H2" s="149"/>
      <c r="I2" s="149"/>
      <c r="J2" s="149"/>
      <c r="K2" s="150"/>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148"/>
      <c r="E3" s="151"/>
      <c r="F3" s="151"/>
      <c r="G3" s="151"/>
      <c r="H3" s="151"/>
      <c r="I3" s="151"/>
      <c r="J3" s="151"/>
      <c r="K3" s="152"/>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148"/>
      <c r="E4" s="153"/>
      <c r="F4" s="153"/>
      <c r="G4" s="153"/>
      <c r="H4" s="153"/>
      <c r="I4" s="154"/>
      <c r="J4" s="154"/>
      <c r="K4" s="155"/>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148"/>
      <c r="E5" s="153"/>
      <c r="F5" s="153"/>
      <c r="G5" s="153"/>
      <c r="H5" s="153"/>
      <c r="I5" s="153"/>
      <c r="J5" s="153"/>
      <c r="K5" s="156"/>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166" t="s">
        <v>19</v>
      </c>
      <c r="D7" s="167"/>
      <c r="E7" s="168" t="s">
        <v>20</v>
      </c>
      <c r="F7" s="169"/>
      <c r="G7" s="19" t="s">
        <v>21</v>
      </c>
      <c r="H7" s="20">
        <v>3</v>
      </c>
      <c r="I7" s="19" t="s">
        <v>22</v>
      </c>
      <c r="J7" s="170">
        <v>41337</v>
      </c>
      <c r="K7" s="17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172" t="s">
        <v>29</v>
      </c>
      <c r="C9" s="173"/>
      <c r="D9" s="173"/>
      <c r="E9" s="173"/>
      <c r="F9" s="173"/>
      <c r="G9" s="173"/>
      <c r="H9" s="173"/>
      <c r="I9" s="173"/>
      <c r="J9" s="173"/>
      <c r="K9" s="173"/>
      <c r="L9" s="17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175"/>
      <c r="C10" s="176" t="s">
        <v>33</v>
      </c>
      <c r="D10" s="176"/>
      <c r="E10" s="161" t="s">
        <v>191</v>
      </c>
      <c r="F10" s="161"/>
      <c r="G10" s="161"/>
      <c r="H10" s="161"/>
      <c r="I10" s="161"/>
      <c r="J10" s="21" t="s">
        <v>35</v>
      </c>
      <c r="K10" s="177" t="s">
        <v>192</v>
      </c>
      <c r="L10" s="17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175"/>
      <c r="C11" s="178" t="s">
        <v>39</v>
      </c>
      <c r="D11" s="178"/>
      <c r="E11" s="179">
        <v>40177</v>
      </c>
      <c r="F11" s="180"/>
      <c r="G11" s="180"/>
      <c r="H11" s="180"/>
      <c r="I11" s="180"/>
      <c r="J11" s="180"/>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175"/>
      <c r="C12" s="157" t="s">
        <v>43</v>
      </c>
      <c r="D12" s="157"/>
      <c r="E12" s="157"/>
      <c r="F12" s="158" t="s">
        <v>41</v>
      </c>
      <c r="G12" s="159"/>
      <c r="H12" s="159"/>
      <c r="I12" s="159"/>
      <c r="J12" s="159"/>
      <c r="K12" s="159"/>
      <c r="L12" s="159"/>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175"/>
      <c r="C13" s="157" t="s">
        <v>46</v>
      </c>
      <c r="D13" s="157"/>
      <c r="E13" s="160"/>
      <c r="F13" s="160"/>
      <c r="G13" s="160"/>
      <c r="H13" s="160"/>
      <c r="I13" s="21" t="s">
        <v>47</v>
      </c>
      <c r="J13" s="161" t="s">
        <v>6</v>
      </c>
      <c r="K13" s="159"/>
      <c r="L13" s="159"/>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175"/>
      <c r="C14" s="162" t="s">
        <v>49</v>
      </c>
      <c r="D14" s="157"/>
      <c r="E14" s="163" t="s">
        <v>50</v>
      </c>
      <c r="F14" s="164"/>
      <c r="G14" s="164"/>
      <c r="H14" s="164"/>
      <c r="I14" s="164"/>
      <c r="J14" s="164"/>
      <c r="K14" s="164"/>
      <c r="L14" s="16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183"/>
      <c r="C15" s="183"/>
      <c r="D15" s="183"/>
      <c r="E15" s="183"/>
      <c r="F15" s="183"/>
      <c r="G15" s="183"/>
      <c r="H15" s="183"/>
      <c r="I15" s="183"/>
      <c r="J15" s="183"/>
      <c r="K15" s="183"/>
      <c r="L15" s="183"/>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184" t="s">
        <v>53</v>
      </c>
      <c r="C16" s="185"/>
      <c r="D16" s="185"/>
      <c r="E16" s="185"/>
      <c r="F16" s="185"/>
      <c r="G16" s="185"/>
      <c r="H16" s="185"/>
      <c r="I16" s="185"/>
      <c r="J16" s="185"/>
      <c r="K16" s="185"/>
      <c r="L16" s="186"/>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178" t="s">
        <v>55</v>
      </c>
      <c r="D17" s="178"/>
      <c r="E17" s="241" t="s">
        <v>193</v>
      </c>
      <c r="F17" s="241"/>
      <c r="G17" s="241"/>
      <c r="H17" s="241"/>
      <c r="I17" s="241"/>
      <c r="J17" s="241"/>
      <c r="K17" s="241"/>
      <c r="L17" s="241"/>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178" t="s">
        <v>57</v>
      </c>
      <c r="D18" s="178"/>
      <c r="E18" s="241" t="s">
        <v>194</v>
      </c>
      <c r="F18" s="241"/>
      <c r="G18" s="241"/>
      <c r="H18" s="241"/>
      <c r="I18" s="241"/>
      <c r="J18" s="241"/>
      <c r="K18" s="241"/>
      <c r="L18" s="241"/>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178" t="s">
        <v>58</v>
      </c>
      <c r="D19" s="178"/>
      <c r="E19" s="240" t="s">
        <v>194</v>
      </c>
      <c r="F19" s="240"/>
      <c r="G19" s="240"/>
      <c r="H19" s="240"/>
      <c r="I19" s="240"/>
      <c r="J19" s="240"/>
      <c r="K19" s="240"/>
      <c r="L19" s="240"/>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157" t="s">
        <v>60</v>
      </c>
      <c r="D20" s="157"/>
      <c r="E20" s="240" t="s">
        <v>195</v>
      </c>
      <c r="F20" s="240"/>
      <c r="G20" s="240"/>
      <c r="H20" s="240"/>
      <c r="I20" s="240"/>
      <c r="J20" s="240"/>
      <c r="K20" s="240"/>
      <c r="L20" s="240"/>
      <c r="M20" s="34"/>
      <c r="O20" s="31"/>
      <c r="P20" s="32"/>
      <c r="Q20" s="28"/>
      <c r="R20" s="2"/>
      <c r="S20" s="28"/>
      <c r="T20" s="28"/>
      <c r="U20" s="8"/>
      <c r="V20" s="8"/>
      <c r="W20" s="8"/>
      <c r="X20" s="9"/>
      <c r="Y20" s="10"/>
      <c r="Z20" s="10"/>
      <c r="AA20" s="10"/>
      <c r="AB20" s="10"/>
      <c r="AC20" s="10"/>
      <c r="AD20" s="10"/>
      <c r="AE20" s="10"/>
      <c r="AF20" s="10"/>
    </row>
    <row r="21" spans="2:32" ht="8.25" customHeight="1" x14ac:dyDescent="0.25">
      <c r="B21" s="183"/>
      <c r="C21" s="183"/>
      <c r="D21" s="183"/>
      <c r="E21" s="183"/>
      <c r="F21" s="183"/>
      <c r="G21" s="183"/>
      <c r="H21" s="183"/>
      <c r="I21" s="183"/>
      <c r="J21" s="183"/>
      <c r="K21" s="183"/>
      <c r="L21" s="183"/>
      <c r="M21" s="22"/>
      <c r="O21" s="6"/>
      <c r="P21" s="32"/>
      <c r="Q21" s="8"/>
      <c r="R21" s="7"/>
      <c r="S21" s="8"/>
      <c r="T21" s="8"/>
      <c r="U21" s="8"/>
      <c r="V21" s="8"/>
      <c r="W21" s="8"/>
      <c r="X21" s="9"/>
      <c r="Y21" s="10"/>
      <c r="Z21" s="10"/>
      <c r="AA21" s="10"/>
      <c r="AB21" s="10"/>
      <c r="AC21" s="10"/>
      <c r="AD21" s="10"/>
      <c r="AE21" s="10"/>
      <c r="AF21" s="10"/>
    </row>
    <row r="22" spans="2:32" ht="15.75" customHeight="1" x14ac:dyDescent="0.25">
      <c r="B22" s="184" t="s">
        <v>62</v>
      </c>
      <c r="C22" s="185"/>
      <c r="D22" s="185"/>
      <c r="E22" s="185"/>
      <c r="F22" s="185"/>
      <c r="G22" s="185"/>
      <c r="H22" s="185"/>
      <c r="I22" s="185"/>
      <c r="J22" s="185"/>
      <c r="K22" s="185"/>
      <c r="L22" s="186"/>
      <c r="M22" s="22"/>
      <c r="O22" s="6"/>
      <c r="P22" s="32"/>
      <c r="Q22" s="8"/>
      <c r="R22" s="7"/>
      <c r="S22" s="8"/>
      <c r="T22" s="8"/>
      <c r="U22" s="8"/>
      <c r="V22" s="8"/>
      <c r="W22" s="8"/>
      <c r="X22" s="9"/>
      <c r="Y22" s="10"/>
      <c r="Z22" s="10"/>
      <c r="AA22" s="10"/>
      <c r="AB22" s="10"/>
      <c r="AC22" s="10"/>
      <c r="AD22" s="10"/>
      <c r="AE22" s="10"/>
      <c r="AF22" s="10"/>
    </row>
    <row r="23" spans="2:32" x14ac:dyDescent="0.25">
      <c r="B23" s="11"/>
      <c r="C23" s="157" t="s">
        <v>63</v>
      </c>
      <c r="D23" s="157"/>
      <c r="E23" s="182" t="s">
        <v>196</v>
      </c>
      <c r="F23" s="182"/>
      <c r="G23" s="182"/>
      <c r="H23" s="182"/>
      <c r="I23" s="182"/>
      <c r="J23" s="182"/>
      <c r="K23" s="182"/>
      <c r="L23" s="182"/>
      <c r="M23" s="35"/>
      <c r="N23" s="36"/>
      <c r="O23" s="36"/>
      <c r="P23" s="36"/>
      <c r="Q23" s="36"/>
      <c r="R23" s="37"/>
      <c r="S23" s="38"/>
      <c r="T23" s="28"/>
      <c r="U23" s="28"/>
      <c r="V23" s="28"/>
      <c r="W23" s="28"/>
    </row>
    <row r="24" spans="2:32" x14ac:dyDescent="0.25">
      <c r="B24" s="11"/>
      <c r="C24" s="157"/>
      <c r="D24" s="157"/>
      <c r="E24" s="182"/>
      <c r="F24" s="182"/>
      <c r="G24" s="182"/>
      <c r="H24" s="182"/>
      <c r="I24" s="182"/>
      <c r="J24" s="182"/>
      <c r="K24" s="182"/>
      <c r="L24" s="182"/>
      <c r="M24" s="22"/>
      <c r="N24" s="36"/>
      <c r="O24" s="36"/>
      <c r="P24" s="36"/>
      <c r="Q24" s="36"/>
      <c r="R24" s="37"/>
      <c r="S24" s="38"/>
      <c r="T24" s="28"/>
      <c r="U24" s="28"/>
      <c r="V24" s="28"/>
      <c r="W24" s="28"/>
    </row>
    <row r="25" spans="2:32" ht="7.5" customHeight="1" x14ac:dyDescent="0.25">
      <c r="B25" s="11"/>
      <c r="C25" s="157"/>
      <c r="D25" s="157"/>
      <c r="E25" s="182"/>
      <c r="F25" s="182"/>
      <c r="G25" s="182"/>
      <c r="H25" s="182"/>
      <c r="I25" s="182"/>
      <c r="J25" s="182"/>
      <c r="K25" s="182"/>
      <c r="L25" s="182"/>
      <c r="M25" s="30"/>
      <c r="N25" s="36"/>
      <c r="O25" s="36"/>
      <c r="P25" s="36"/>
      <c r="Q25" s="36"/>
      <c r="R25" s="37"/>
      <c r="S25" s="38"/>
      <c r="T25" s="28"/>
      <c r="U25" s="28"/>
      <c r="V25" s="28"/>
      <c r="W25" s="28"/>
    </row>
    <row r="26" spans="2:32" ht="12" customHeight="1" x14ac:dyDescent="0.25">
      <c r="B26" s="11"/>
      <c r="C26" s="199" t="s">
        <v>65</v>
      </c>
      <c r="D26" s="200"/>
      <c r="E26" s="205" t="s">
        <v>68</v>
      </c>
      <c r="F26" s="205"/>
      <c r="G26" s="205"/>
      <c r="H26" s="205"/>
      <c r="I26" s="205"/>
      <c r="J26" s="205"/>
      <c r="K26" s="205"/>
      <c r="L26" s="205"/>
      <c r="M26" s="30"/>
      <c r="N26" s="36"/>
      <c r="O26" s="39" t="s">
        <v>67</v>
      </c>
      <c r="P26" s="36"/>
      <c r="Q26" s="36"/>
      <c r="R26" s="37"/>
      <c r="S26" s="38"/>
      <c r="T26" s="28"/>
      <c r="U26" s="28"/>
      <c r="V26" s="28"/>
      <c r="W26" s="28"/>
    </row>
    <row r="27" spans="2:32" ht="12.75" customHeight="1" x14ac:dyDescent="0.25">
      <c r="B27" s="11"/>
      <c r="C27" s="201"/>
      <c r="D27" s="202"/>
      <c r="E27" s="205"/>
      <c r="F27" s="205"/>
      <c r="G27" s="205"/>
      <c r="H27" s="205"/>
      <c r="I27" s="205"/>
      <c r="J27" s="205"/>
      <c r="K27" s="205"/>
      <c r="L27" s="205"/>
      <c r="M27" s="30"/>
      <c r="N27" s="36"/>
      <c r="O27" s="39" t="s">
        <v>68</v>
      </c>
      <c r="P27" s="36"/>
      <c r="Q27" s="36"/>
      <c r="R27" s="37"/>
      <c r="S27" s="38"/>
      <c r="T27" s="28"/>
      <c r="U27" s="28"/>
      <c r="V27" s="28"/>
      <c r="W27" s="28"/>
    </row>
    <row r="28" spans="2:32" ht="12.75" customHeight="1" x14ac:dyDescent="0.25">
      <c r="B28" s="11"/>
      <c r="C28" s="203"/>
      <c r="D28" s="204"/>
      <c r="E28" s="205"/>
      <c r="F28" s="205"/>
      <c r="G28" s="205"/>
      <c r="H28" s="205"/>
      <c r="I28" s="205"/>
      <c r="J28" s="205"/>
      <c r="K28" s="205"/>
      <c r="L28" s="205"/>
      <c r="M28" s="13"/>
      <c r="N28" s="40" t="s">
        <v>69</v>
      </c>
      <c r="O28" s="40" t="s">
        <v>66</v>
      </c>
      <c r="P28" s="38"/>
      <c r="Q28" s="38"/>
      <c r="R28" s="13"/>
      <c r="S28" s="38"/>
      <c r="T28" s="28"/>
      <c r="U28" s="28"/>
      <c r="V28" s="28"/>
      <c r="W28" s="28"/>
    </row>
    <row r="29" spans="2:32" ht="21.75" customHeight="1" x14ac:dyDescent="0.25">
      <c r="B29" s="16"/>
      <c r="C29" s="176" t="s">
        <v>70</v>
      </c>
      <c r="D29" s="176"/>
      <c r="E29" s="206" t="s">
        <v>69</v>
      </c>
      <c r="F29" s="206"/>
      <c r="G29" s="206"/>
      <c r="H29" s="206"/>
      <c r="I29" s="206"/>
      <c r="J29" s="206"/>
      <c r="K29" s="206"/>
      <c r="L29" s="206"/>
      <c r="M29" s="13"/>
      <c r="N29" s="40" t="s">
        <v>71</v>
      </c>
      <c r="O29" s="38"/>
      <c r="P29" s="38"/>
      <c r="Q29" s="38"/>
      <c r="R29" s="13"/>
      <c r="S29" s="38"/>
      <c r="T29" s="28"/>
      <c r="U29" s="28"/>
      <c r="V29" s="28"/>
      <c r="W29" s="28"/>
    </row>
    <row r="30" spans="2:32" ht="9.75" customHeight="1" x14ac:dyDescent="0.25">
      <c r="B30" s="183"/>
      <c r="C30" s="183"/>
      <c r="D30" s="183"/>
      <c r="E30" s="183"/>
      <c r="F30" s="183"/>
      <c r="G30" s="183"/>
      <c r="H30" s="183"/>
      <c r="I30" s="183"/>
      <c r="J30" s="183"/>
      <c r="K30" s="183"/>
      <c r="L30" s="183"/>
      <c r="M30" s="22"/>
      <c r="N30" s="41"/>
      <c r="O30" s="41"/>
      <c r="P30" s="41"/>
      <c r="Q30" s="41"/>
      <c r="R30" s="22"/>
      <c r="S30" s="38"/>
      <c r="T30" s="28"/>
      <c r="U30" s="28"/>
      <c r="V30" s="28"/>
      <c r="W30" s="28"/>
    </row>
    <row r="31" spans="2:32" ht="17.25" customHeight="1" x14ac:dyDescent="0.25">
      <c r="B31" s="184" t="s">
        <v>72</v>
      </c>
      <c r="C31" s="185"/>
      <c r="D31" s="185"/>
      <c r="E31" s="185"/>
      <c r="F31" s="185"/>
      <c r="G31" s="187"/>
      <c r="H31" s="187"/>
      <c r="I31" s="187"/>
      <c r="J31" s="187"/>
      <c r="K31" s="187"/>
      <c r="L31" s="188"/>
      <c r="M31" s="22"/>
      <c r="N31" s="41"/>
      <c r="O31" s="41"/>
      <c r="P31" s="41"/>
      <c r="Q31" s="41"/>
      <c r="R31" s="22"/>
      <c r="S31" s="38"/>
      <c r="T31" s="28"/>
      <c r="U31" s="28"/>
      <c r="V31" s="28"/>
      <c r="W31" s="28"/>
    </row>
    <row r="32" spans="2:32" ht="24" customHeight="1" x14ac:dyDescent="0.25">
      <c r="B32" s="11"/>
      <c r="C32" s="178" t="s">
        <v>73</v>
      </c>
      <c r="D32" s="178"/>
      <c r="E32" s="189" t="s">
        <v>74</v>
      </c>
      <c r="F32" s="190"/>
      <c r="G32" s="191" t="s">
        <v>197</v>
      </c>
      <c r="H32" s="192"/>
      <c r="I32" s="192"/>
      <c r="J32" s="192"/>
      <c r="K32" s="192"/>
      <c r="L32" s="193"/>
      <c r="M32" s="22"/>
      <c r="N32" s="42" t="s">
        <v>76</v>
      </c>
      <c r="O32" s="43"/>
      <c r="P32" s="28"/>
      <c r="Q32" s="43"/>
      <c r="R32" s="44"/>
      <c r="S32" s="38"/>
      <c r="T32" s="28"/>
      <c r="U32" s="28"/>
      <c r="V32" s="28"/>
      <c r="W32" s="28"/>
    </row>
    <row r="33" spans="2:23" ht="23.25" customHeight="1" x14ac:dyDescent="0.25">
      <c r="B33" s="11"/>
      <c r="C33" s="178"/>
      <c r="D33" s="178"/>
      <c r="E33" s="194" t="s">
        <v>77</v>
      </c>
      <c r="F33" s="195"/>
      <c r="G33" s="196" t="s">
        <v>198</v>
      </c>
      <c r="H33" s="197"/>
      <c r="I33" s="197"/>
      <c r="J33" s="197"/>
      <c r="K33" s="197"/>
      <c r="L33" s="198"/>
      <c r="M33" s="35"/>
      <c r="N33" s="45" t="s">
        <v>79</v>
      </c>
      <c r="O33" s="46"/>
      <c r="P33" s="28"/>
      <c r="Q33" s="46"/>
      <c r="R33" s="44"/>
      <c r="S33" s="38"/>
      <c r="T33" s="28"/>
      <c r="U33" s="28"/>
      <c r="V33" s="28"/>
      <c r="W33" s="28"/>
    </row>
    <row r="34" spans="2:23" ht="36" customHeight="1" x14ac:dyDescent="0.25">
      <c r="B34" s="11"/>
      <c r="C34" s="157" t="s">
        <v>80</v>
      </c>
      <c r="D34" s="157"/>
      <c r="E34" s="160" t="s">
        <v>76</v>
      </c>
      <c r="F34" s="160"/>
      <c r="G34" s="160"/>
      <c r="H34" s="157" t="s">
        <v>82</v>
      </c>
      <c r="I34" s="157"/>
      <c r="J34" s="206" t="s">
        <v>76</v>
      </c>
      <c r="K34" s="206"/>
      <c r="L34" s="206"/>
      <c r="M34" s="30"/>
      <c r="N34" s="47" t="s">
        <v>83</v>
      </c>
      <c r="O34" s="48"/>
      <c r="P34" s="42"/>
      <c r="Q34" s="48"/>
      <c r="R34" s="49"/>
      <c r="S34" s="38"/>
      <c r="T34" s="28"/>
      <c r="U34" s="28"/>
      <c r="V34" s="28"/>
      <c r="W34" s="28"/>
    </row>
    <row r="35" spans="2:23" ht="35.25" customHeight="1" x14ac:dyDescent="0.25">
      <c r="B35" s="16"/>
      <c r="C35" s="209" t="s">
        <v>84</v>
      </c>
      <c r="D35" s="210"/>
      <c r="E35" s="160" t="s">
        <v>119</v>
      </c>
      <c r="F35" s="160"/>
      <c r="G35" s="160"/>
      <c r="H35" s="160"/>
      <c r="I35" s="160"/>
      <c r="J35" s="50" t="s">
        <v>86</v>
      </c>
      <c r="K35" s="160" t="s">
        <v>87</v>
      </c>
      <c r="L35" s="160"/>
      <c r="M35" s="30"/>
      <c r="N35" s="47" t="s">
        <v>88</v>
      </c>
      <c r="O35" s="47"/>
      <c r="P35" s="51"/>
      <c r="Q35" s="47"/>
      <c r="R35" s="52"/>
      <c r="S35" s="38"/>
      <c r="T35" s="28"/>
      <c r="U35" s="28"/>
      <c r="V35" s="28"/>
      <c r="W35" s="28"/>
    </row>
    <row r="36" spans="2:23" ht="8.25" customHeight="1" x14ac:dyDescent="0.25">
      <c r="B36" s="183"/>
      <c r="C36" s="183"/>
      <c r="D36" s="183"/>
      <c r="E36" s="183"/>
      <c r="F36" s="183"/>
      <c r="G36" s="183"/>
      <c r="H36" s="183"/>
      <c r="I36" s="183"/>
      <c r="J36" s="183"/>
      <c r="K36" s="183"/>
      <c r="L36" s="183"/>
      <c r="M36" s="13"/>
      <c r="N36" s="47" t="s">
        <v>89</v>
      </c>
      <c r="O36" s="38"/>
      <c r="P36" s="53"/>
      <c r="Q36" s="28"/>
      <c r="R36" s="2"/>
      <c r="S36" s="28"/>
      <c r="T36" s="28"/>
      <c r="U36" s="28"/>
      <c r="V36" s="28"/>
      <c r="W36" s="28"/>
    </row>
    <row r="37" spans="2:23" ht="54.75" hidden="1" customHeight="1" x14ac:dyDescent="0.25">
      <c r="B37" s="11"/>
      <c r="C37" s="54">
        <v>11</v>
      </c>
      <c r="D37" s="55"/>
      <c r="E37" s="56"/>
      <c r="F37" s="207"/>
      <c r="G37" s="207"/>
      <c r="H37" s="57" t="e">
        <f>VLOOKUP(E37,#REF!,2)</f>
        <v>#REF!</v>
      </c>
      <c r="I37" s="208"/>
      <c r="J37" s="208"/>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07"/>
      <c r="G38" s="207"/>
      <c r="H38" s="57" t="e">
        <f>VLOOKUP(E38,#REF!,2)</f>
        <v>#REF!</v>
      </c>
      <c r="I38" s="208"/>
      <c r="J38" s="208"/>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07"/>
      <c r="G39" s="207"/>
      <c r="H39" s="57" t="e">
        <f>VLOOKUP(E39,#REF!,2)</f>
        <v>#REF!</v>
      </c>
      <c r="I39" s="208"/>
      <c r="J39" s="208"/>
      <c r="K39" s="58" t="e">
        <f>#REF!</f>
        <v>#REF!</v>
      </c>
      <c r="L39" s="58" t="e">
        <f>#REF!</f>
        <v>#REF!</v>
      </c>
      <c r="N39" s="61"/>
      <c r="O39" s="61"/>
      <c r="P39" s="61"/>
      <c r="Q39" s="61"/>
      <c r="R39" s="62"/>
      <c r="S39" s="63"/>
      <c r="T39" s="63"/>
      <c r="U39" s="63"/>
    </row>
    <row r="40" spans="2:23" ht="54.75" hidden="1" customHeight="1" x14ac:dyDescent="0.25">
      <c r="B40" s="11"/>
      <c r="C40" s="54">
        <v>14</v>
      </c>
      <c r="D40" s="55"/>
      <c r="E40" s="56"/>
      <c r="F40" s="207"/>
      <c r="G40" s="207"/>
      <c r="H40" s="57" t="e">
        <f>VLOOKUP(E40,#REF!,2)</f>
        <v>#REF!</v>
      </c>
      <c r="I40" s="208"/>
      <c r="J40" s="208"/>
      <c r="K40" s="58" t="e">
        <f>#REF!</f>
        <v>#REF!</v>
      </c>
      <c r="L40" s="58" t="e">
        <f>#REF!</f>
        <v>#REF!</v>
      </c>
      <c r="N40" s="61"/>
      <c r="O40" s="61"/>
      <c r="P40" s="61"/>
      <c r="Q40" s="61"/>
      <c r="R40" s="62"/>
      <c r="S40" s="63"/>
      <c r="T40" s="63"/>
      <c r="U40" s="63"/>
    </row>
    <row r="41" spans="2:23" ht="54.75" hidden="1" customHeight="1" x14ac:dyDescent="0.25">
      <c r="B41" s="11"/>
      <c r="C41" s="54">
        <v>15</v>
      </c>
      <c r="D41" s="55"/>
      <c r="E41" s="56"/>
      <c r="F41" s="207"/>
      <c r="G41" s="207"/>
      <c r="H41" s="57" t="e">
        <f>VLOOKUP(E41,#REF!,2)</f>
        <v>#REF!</v>
      </c>
      <c r="I41" s="208"/>
      <c r="J41" s="208"/>
      <c r="K41" s="58" t="e">
        <f>#REF!</f>
        <v>#REF!</v>
      </c>
      <c r="L41" s="58" t="e">
        <f>#REF!</f>
        <v>#REF!</v>
      </c>
      <c r="N41" s="61"/>
      <c r="O41" s="61"/>
      <c r="P41" s="61"/>
      <c r="Q41" s="61"/>
      <c r="R41" s="62"/>
      <c r="S41" s="63"/>
      <c r="T41" s="63"/>
      <c r="U41" s="63"/>
    </row>
    <row r="42" spans="2:23" ht="54.75" hidden="1" customHeight="1" x14ac:dyDescent="0.25">
      <c r="B42" s="11"/>
      <c r="C42" s="54">
        <v>16</v>
      </c>
      <c r="D42" s="55"/>
      <c r="E42" s="56"/>
      <c r="F42" s="207"/>
      <c r="G42" s="207"/>
      <c r="H42" s="57" t="e">
        <f>VLOOKUP(E42,#REF!,2)</f>
        <v>#REF!</v>
      </c>
      <c r="I42" s="208"/>
      <c r="J42" s="208"/>
      <c r="K42" s="58" t="e">
        <f>#REF!</f>
        <v>#REF!</v>
      </c>
      <c r="L42" s="58" t="e">
        <f>#REF!</f>
        <v>#REF!</v>
      </c>
      <c r="N42" s="61"/>
      <c r="O42" s="61"/>
      <c r="P42" s="61"/>
      <c r="Q42" s="61"/>
      <c r="R42" s="62"/>
      <c r="S42" s="63"/>
      <c r="T42" s="63"/>
      <c r="U42" s="63"/>
    </row>
    <row r="43" spans="2:23" ht="54.75" hidden="1" customHeight="1" x14ac:dyDescent="0.25">
      <c r="B43" s="11"/>
      <c r="C43" s="54">
        <v>17</v>
      </c>
      <c r="D43" s="55"/>
      <c r="E43" s="56"/>
      <c r="F43" s="207"/>
      <c r="G43" s="207"/>
      <c r="H43" s="57" t="e">
        <f>VLOOKUP(E43,#REF!,2)</f>
        <v>#REF!</v>
      </c>
      <c r="I43" s="208"/>
      <c r="J43" s="208"/>
      <c r="K43" s="58" t="e">
        <f>#REF!</f>
        <v>#REF!</v>
      </c>
      <c r="L43" s="58" t="e">
        <f>#REF!</f>
        <v>#REF!</v>
      </c>
      <c r="N43" s="61"/>
      <c r="O43" s="61"/>
      <c r="P43" s="61"/>
      <c r="Q43" s="61"/>
      <c r="R43" s="62"/>
      <c r="S43" s="63"/>
      <c r="T43" s="63"/>
      <c r="U43" s="63"/>
    </row>
    <row r="44" spans="2:23" ht="54.75" hidden="1" customHeight="1" x14ac:dyDescent="0.25">
      <c r="B44" s="11"/>
      <c r="C44" s="54">
        <v>18</v>
      </c>
      <c r="D44" s="55"/>
      <c r="E44" s="56"/>
      <c r="F44" s="207"/>
      <c r="G44" s="207"/>
      <c r="H44" s="57" t="e">
        <f>VLOOKUP(E44,#REF!,2)</f>
        <v>#REF!</v>
      </c>
      <c r="I44" s="208"/>
      <c r="J44" s="208"/>
      <c r="K44" s="58" t="e">
        <f>#REF!</f>
        <v>#REF!</v>
      </c>
      <c r="L44" s="58" t="e">
        <f>#REF!</f>
        <v>#REF!</v>
      </c>
      <c r="N44" s="61"/>
      <c r="O44" s="61"/>
      <c r="P44" s="61"/>
      <c r="Q44" s="61"/>
      <c r="R44" s="62"/>
      <c r="S44" s="63"/>
      <c r="T44" s="63"/>
      <c r="U44" s="63"/>
    </row>
    <row r="45" spans="2:23" ht="54.75" hidden="1" customHeight="1" x14ac:dyDescent="0.25">
      <c r="B45" s="11"/>
      <c r="C45" s="54">
        <v>19</v>
      </c>
      <c r="D45" s="55"/>
      <c r="E45" s="56"/>
      <c r="F45" s="207"/>
      <c r="G45" s="207"/>
      <c r="H45" s="57" t="e">
        <f>VLOOKUP(E45,#REF!,2)</f>
        <v>#REF!</v>
      </c>
      <c r="I45" s="208"/>
      <c r="J45" s="208"/>
      <c r="K45" s="58" t="e">
        <f>#REF!</f>
        <v>#REF!</v>
      </c>
      <c r="L45" s="58" t="e">
        <f>#REF!</f>
        <v>#REF!</v>
      </c>
      <c r="N45" s="61"/>
      <c r="O45" s="61"/>
      <c r="P45" s="61"/>
      <c r="Q45" s="61"/>
      <c r="R45" s="62"/>
      <c r="S45" s="63"/>
      <c r="T45" s="63"/>
      <c r="U45" s="63"/>
    </row>
    <row r="46" spans="2:23" ht="54.75" hidden="1" customHeight="1" x14ac:dyDescent="0.25">
      <c r="B46" s="11"/>
      <c r="C46" s="54">
        <v>20</v>
      </c>
      <c r="D46" s="55"/>
      <c r="E46" s="56"/>
      <c r="F46" s="207"/>
      <c r="G46" s="207"/>
      <c r="H46" s="57" t="e">
        <f>VLOOKUP(E46,#REF!,2)</f>
        <v>#REF!</v>
      </c>
      <c r="I46" s="208"/>
      <c r="J46" s="208"/>
      <c r="K46" s="58" t="e">
        <f>#REF!</f>
        <v>#REF!</v>
      </c>
      <c r="L46" s="58" t="e">
        <f>#REF!</f>
        <v>#REF!</v>
      </c>
      <c r="N46" s="61"/>
      <c r="O46" s="61"/>
      <c r="P46" s="61"/>
      <c r="Q46" s="61"/>
      <c r="R46" s="62"/>
      <c r="S46" s="63"/>
      <c r="T46" s="63"/>
      <c r="U46" s="63"/>
    </row>
    <row r="47" spans="2:23" ht="54.75" hidden="1" customHeight="1" x14ac:dyDescent="0.25">
      <c r="B47" s="11"/>
      <c r="C47" s="54">
        <v>21</v>
      </c>
      <c r="D47" s="55"/>
      <c r="E47" s="56"/>
      <c r="F47" s="207"/>
      <c r="G47" s="207"/>
      <c r="H47" s="57" t="e">
        <f>VLOOKUP(E47,#REF!,2)</f>
        <v>#REF!</v>
      </c>
      <c r="I47" s="208"/>
      <c r="J47" s="208"/>
      <c r="K47" s="58" t="e">
        <f>#REF!</f>
        <v>#REF!</v>
      </c>
      <c r="L47" s="58" t="e">
        <f>#REF!</f>
        <v>#REF!</v>
      </c>
      <c r="N47" s="61"/>
      <c r="O47" s="61"/>
      <c r="P47" s="61"/>
      <c r="Q47" s="61"/>
      <c r="R47" s="62"/>
      <c r="S47" s="63"/>
      <c r="T47" s="63"/>
      <c r="U47" s="63"/>
    </row>
    <row r="48" spans="2:23" ht="54.75" hidden="1" customHeight="1" x14ac:dyDescent="0.25">
      <c r="B48" s="11"/>
      <c r="C48" s="54">
        <v>22</v>
      </c>
      <c r="D48" s="55"/>
      <c r="E48" s="56"/>
      <c r="F48" s="207"/>
      <c r="G48" s="207"/>
      <c r="H48" s="57" t="e">
        <f>VLOOKUP(E48,#REF!,2)</f>
        <v>#REF!</v>
      </c>
      <c r="I48" s="208"/>
      <c r="J48" s="208"/>
      <c r="K48" s="58" t="e">
        <f>#REF!</f>
        <v>#REF!</v>
      </c>
      <c r="L48" s="58" t="e">
        <f>#REF!</f>
        <v>#REF!</v>
      </c>
      <c r="N48" s="61"/>
      <c r="O48" s="61"/>
      <c r="P48" s="61"/>
      <c r="Q48" s="61"/>
      <c r="R48" s="62"/>
      <c r="S48" s="63"/>
      <c r="T48" s="63"/>
      <c r="U48" s="63"/>
    </row>
    <row r="49" spans="1:23" ht="54.75" hidden="1" customHeight="1" x14ac:dyDescent="0.25">
      <c r="B49" s="11"/>
      <c r="C49" s="54">
        <v>23</v>
      </c>
      <c r="D49" s="55"/>
      <c r="E49" s="56"/>
      <c r="F49" s="207"/>
      <c r="G49" s="207"/>
      <c r="H49" s="57" t="e">
        <f>VLOOKUP(E49,#REF!,2)</f>
        <v>#REF!</v>
      </c>
      <c r="I49" s="208"/>
      <c r="J49" s="208"/>
      <c r="K49" s="58" t="e">
        <f>#REF!</f>
        <v>#REF!</v>
      </c>
      <c r="L49" s="58" t="e">
        <f>#REF!</f>
        <v>#REF!</v>
      </c>
      <c r="N49" s="61"/>
      <c r="O49" s="61"/>
      <c r="P49" s="61"/>
      <c r="Q49" s="61"/>
      <c r="R49" s="62"/>
    </row>
    <row r="50" spans="1:23" ht="54.75" hidden="1" customHeight="1" x14ac:dyDescent="0.25">
      <c r="B50" s="11"/>
      <c r="C50" s="54">
        <v>24</v>
      </c>
      <c r="D50" s="55"/>
      <c r="E50" s="56"/>
      <c r="F50" s="207"/>
      <c r="G50" s="207"/>
      <c r="H50" s="57" t="e">
        <f>VLOOKUP(E50,#REF!,2)</f>
        <v>#REF!</v>
      </c>
      <c r="I50" s="208"/>
      <c r="J50" s="208"/>
      <c r="K50" s="58" t="e">
        <f>#REF!</f>
        <v>#REF!</v>
      </c>
      <c r="L50" s="58" t="e">
        <f>#REF!</f>
        <v>#REF!</v>
      </c>
      <c r="N50" s="61"/>
      <c r="O50" s="61"/>
      <c r="P50" s="61"/>
      <c r="Q50" s="61"/>
      <c r="R50" s="62"/>
    </row>
    <row r="51" spans="1:23" ht="54.75" hidden="1" customHeight="1" x14ac:dyDescent="0.25">
      <c r="B51" s="11"/>
      <c r="C51" s="54">
        <v>25</v>
      </c>
      <c r="D51" s="55"/>
      <c r="E51" s="56"/>
      <c r="F51" s="207"/>
      <c r="G51" s="207"/>
      <c r="H51" s="57" t="e">
        <f>VLOOKUP(E51,#REF!,2)</f>
        <v>#REF!</v>
      </c>
      <c r="I51" s="208"/>
      <c r="J51" s="208"/>
      <c r="K51" s="58" t="e">
        <f>#REF!</f>
        <v>#REF!</v>
      </c>
      <c r="L51" s="58" t="e">
        <f>#REF!</f>
        <v>#REF!</v>
      </c>
      <c r="N51" s="61"/>
      <c r="O51" s="61"/>
      <c r="P51" s="61"/>
      <c r="Q51" s="61"/>
      <c r="R51" s="62"/>
    </row>
    <row r="52" spans="1:23" x14ac:dyDescent="0.25">
      <c r="A52" s="64"/>
      <c r="B52" s="211" t="s">
        <v>90</v>
      </c>
      <c r="C52" s="211"/>
      <c r="D52" s="211"/>
      <c r="E52" s="211"/>
      <c r="F52" s="211"/>
      <c r="G52" s="211"/>
      <c r="H52" s="211"/>
      <c r="I52" s="211"/>
      <c r="J52" s="211"/>
      <c r="K52" s="211"/>
      <c r="L52" s="212"/>
    </row>
    <row r="53" spans="1:23" ht="229.5" customHeight="1" x14ac:dyDescent="0.25">
      <c r="B53" s="1"/>
      <c r="C53" s="1"/>
      <c r="D53" s="1"/>
      <c r="E53" s="1"/>
      <c r="F53" s="1"/>
      <c r="G53" s="1"/>
      <c r="H53" s="1"/>
      <c r="I53" s="1"/>
      <c r="J53" s="1"/>
      <c r="K53" s="1"/>
      <c r="L53" s="18"/>
    </row>
    <row r="54" spans="1:23" ht="45" x14ac:dyDescent="0.25">
      <c r="A54" s="65" t="s">
        <v>91</v>
      </c>
      <c r="B54" s="66" t="s">
        <v>92</v>
      </c>
      <c r="C54" s="66" t="s">
        <v>93</v>
      </c>
      <c r="D54" s="66" t="s">
        <v>94</v>
      </c>
      <c r="E54" s="66" t="s">
        <v>95</v>
      </c>
      <c r="F54" s="66" t="s">
        <v>96</v>
      </c>
      <c r="G54" s="66" t="s">
        <v>97</v>
      </c>
      <c r="H54" s="213" t="s">
        <v>98</v>
      </c>
      <c r="I54" s="213"/>
      <c r="J54" s="213" t="s">
        <v>99</v>
      </c>
      <c r="K54" s="213"/>
      <c r="L54" s="213"/>
    </row>
    <row r="55" spans="1:23" s="1" customFormat="1" ht="112.5" customHeight="1" x14ac:dyDescent="0.25">
      <c r="A55" s="78">
        <v>1</v>
      </c>
      <c r="B55" s="80">
        <v>39813</v>
      </c>
      <c r="C55" s="88"/>
      <c r="D55" s="89"/>
      <c r="E55" s="92">
        <v>13456206000</v>
      </c>
      <c r="F55" s="92">
        <v>69751706000</v>
      </c>
      <c r="G55" s="90">
        <f t="shared" ref="G55:G62" si="0">E55/F55</f>
        <v>0.19291579764371641</v>
      </c>
      <c r="H55" s="245"/>
      <c r="I55" s="246"/>
      <c r="J55" s="245"/>
      <c r="K55" s="247"/>
      <c r="L55" s="246"/>
      <c r="M55" s="2"/>
    </row>
    <row r="56" spans="1:23" ht="159" customHeight="1" x14ac:dyDescent="0.25">
      <c r="A56" s="67">
        <v>2</v>
      </c>
      <c r="B56" s="68">
        <v>40178</v>
      </c>
      <c r="C56" s="84">
        <v>0.3</v>
      </c>
      <c r="D56" s="89"/>
      <c r="E56" s="93">
        <v>14333617000</v>
      </c>
      <c r="F56" s="91">
        <v>68306402000</v>
      </c>
      <c r="G56" s="90">
        <f t="shared" si="0"/>
        <v>0.20984295147034682</v>
      </c>
      <c r="H56" s="214" t="s">
        <v>199</v>
      </c>
      <c r="I56" s="214"/>
      <c r="J56" s="214"/>
      <c r="K56" s="214"/>
      <c r="L56" s="214"/>
    </row>
    <row r="57" spans="1:23" ht="174" customHeight="1" x14ac:dyDescent="0.25">
      <c r="A57" s="78">
        <v>3</v>
      </c>
      <c r="B57" s="68">
        <v>40543</v>
      </c>
      <c r="C57" s="84">
        <v>0.3</v>
      </c>
      <c r="D57" s="89"/>
      <c r="E57" s="93">
        <v>15563384000</v>
      </c>
      <c r="F57" s="91">
        <v>73117748000</v>
      </c>
      <c r="G57" s="90">
        <f t="shared" si="0"/>
        <v>0.21285371097589056</v>
      </c>
      <c r="H57" s="214" t="s">
        <v>200</v>
      </c>
      <c r="I57" s="214"/>
      <c r="J57" s="214"/>
      <c r="K57" s="214"/>
      <c r="L57" s="214"/>
    </row>
    <row r="58" spans="1:23" ht="34.5" customHeight="1" x14ac:dyDescent="0.25">
      <c r="A58" s="67">
        <v>4</v>
      </c>
      <c r="B58" s="68">
        <v>40908</v>
      </c>
      <c r="C58" s="69">
        <v>0.3</v>
      </c>
      <c r="D58" s="89"/>
      <c r="E58" s="122">
        <v>9098795805.5200005</v>
      </c>
      <c r="F58" s="91">
        <v>72880810290.610001</v>
      </c>
      <c r="G58" s="90">
        <f t="shared" si="0"/>
        <v>0.12484487712525191</v>
      </c>
      <c r="H58" s="214" t="s">
        <v>201</v>
      </c>
      <c r="I58" s="214"/>
      <c r="J58" s="214"/>
      <c r="K58" s="214"/>
      <c r="L58" s="214"/>
    </row>
    <row r="59" spans="1:23" ht="67.900000000000006" customHeight="1" x14ac:dyDescent="0.25">
      <c r="A59" s="78">
        <v>5</v>
      </c>
      <c r="B59" s="68">
        <v>41274</v>
      </c>
      <c r="C59" s="79">
        <v>0.4</v>
      </c>
      <c r="D59" s="89"/>
      <c r="E59" s="122">
        <v>9416886247.5699997</v>
      </c>
      <c r="F59" s="91">
        <v>125356737614.45</v>
      </c>
      <c r="G59" s="90">
        <f t="shared" si="0"/>
        <v>7.5120702937665679E-2</v>
      </c>
      <c r="H59" s="214" t="s">
        <v>202</v>
      </c>
      <c r="I59" s="214"/>
      <c r="J59" s="163" t="s">
        <v>203</v>
      </c>
      <c r="K59" s="164"/>
      <c r="L59" s="165"/>
    </row>
    <row r="60" spans="1:23" ht="114.75" customHeight="1" x14ac:dyDescent="0.25">
      <c r="A60" s="67">
        <v>6</v>
      </c>
      <c r="B60" s="68">
        <v>41639</v>
      </c>
      <c r="C60" s="79">
        <v>0.4</v>
      </c>
      <c r="D60" s="89"/>
      <c r="E60" s="122">
        <v>14117162923.200001</v>
      </c>
      <c r="F60" s="91">
        <v>147702713037.57999</v>
      </c>
      <c r="G60" s="90">
        <f t="shared" si="0"/>
        <v>9.5578223533430776E-2</v>
      </c>
      <c r="H60" s="160" t="s">
        <v>204</v>
      </c>
      <c r="I60" s="160"/>
      <c r="J60" s="214" t="s">
        <v>289</v>
      </c>
      <c r="K60" s="214"/>
      <c r="L60" s="214"/>
    </row>
    <row r="61" spans="1:23" ht="100.5" customHeight="1" x14ac:dyDescent="0.25">
      <c r="A61" s="78">
        <v>7</v>
      </c>
      <c r="B61" s="68">
        <v>42004</v>
      </c>
      <c r="C61" s="79">
        <v>0.4</v>
      </c>
      <c r="D61" s="91"/>
      <c r="E61" s="122">
        <v>28036712163.279999</v>
      </c>
      <c r="F61" s="91">
        <v>166685681693.45999</v>
      </c>
      <c r="G61" s="90">
        <f t="shared" si="0"/>
        <v>0.16820108289109295</v>
      </c>
      <c r="H61" s="160" t="s">
        <v>205</v>
      </c>
      <c r="I61" s="160"/>
      <c r="J61" s="214"/>
      <c r="K61" s="214"/>
      <c r="L61" s="214"/>
    </row>
    <row r="62" spans="1:23" ht="120" customHeight="1" x14ac:dyDescent="0.25">
      <c r="A62" s="67">
        <v>8</v>
      </c>
      <c r="B62" s="68">
        <v>42369</v>
      </c>
      <c r="C62" s="79">
        <v>0.4</v>
      </c>
      <c r="D62" s="91"/>
      <c r="E62" s="122">
        <v>29058503</v>
      </c>
      <c r="F62" s="122">
        <v>160613453</v>
      </c>
      <c r="G62" s="73">
        <f t="shared" si="0"/>
        <v>0.18092197420100295</v>
      </c>
      <c r="H62" s="160" t="s">
        <v>291</v>
      </c>
      <c r="I62" s="160"/>
      <c r="J62" s="214"/>
      <c r="K62" s="214"/>
      <c r="L62" s="214"/>
    </row>
    <row r="63" spans="1:23" ht="83.25" customHeight="1" x14ac:dyDescent="0.25">
      <c r="A63" s="78">
        <v>9</v>
      </c>
      <c r="B63" s="68">
        <v>42735</v>
      </c>
      <c r="C63" s="79">
        <v>0.4</v>
      </c>
      <c r="D63" s="91"/>
      <c r="E63" s="91">
        <v>21814122</v>
      </c>
      <c r="F63" s="91">
        <v>155211921</v>
      </c>
      <c r="G63" s="73">
        <f>E63/F63</f>
        <v>0.14054411452068813</v>
      </c>
      <c r="H63" s="214" t="s">
        <v>290</v>
      </c>
      <c r="I63" s="214"/>
      <c r="J63" s="214"/>
      <c r="K63" s="214"/>
      <c r="L63" s="214"/>
    </row>
    <row r="64" spans="1:23" ht="15" customHeight="1" x14ac:dyDescent="0.25">
      <c r="B64" s="1"/>
      <c r="C64" s="1"/>
      <c r="D64" s="1"/>
      <c r="E64" s="1"/>
      <c r="F64" s="1"/>
      <c r="G64" s="1"/>
      <c r="H64" s="1"/>
      <c r="I64" s="1"/>
      <c r="J64" s="1"/>
      <c r="K64" s="1"/>
      <c r="L64" s="1"/>
      <c r="N64" s="1"/>
      <c r="O64" s="1"/>
      <c r="P64" s="1"/>
      <c r="Q64" s="1"/>
      <c r="S64" s="1"/>
      <c r="T64" s="1"/>
      <c r="U64" s="1"/>
      <c r="V64" s="1"/>
      <c r="W64" s="1"/>
    </row>
    <row r="65" spans="2:23" ht="15" customHeight="1" x14ac:dyDescent="0.25">
      <c r="B65" s="225" t="s">
        <v>110</v>
      </c>
      <c r="C65" s="226"/>
      <c r="D65" s="226"/>
      <c r="E65" s="226"/>
      <c r="F65" s="226"/>
      <c r="G65" s="226"/>
      <c r="H65" s="226"/>
      <c r="I65" s="226"/>
      <c r="J65" s="226"/>
      <c r="K65" s="226"/>
      <c r="L65" s="227"/>
      <c r="N65" s="1"/>
      <c r="O65" s="1"/>
      <c r="P65" s="1"/>
      <c r="Q65" s="1"/>
      <c r="S65" s="1"/>
      <c r="T65" s="1"/>
      <c r="U65" s="1"/>
      <c r="V65" s="1"/>
      <c r="W65" s="1"/>
    </row>
    <row r="66" spans="2:23" ht="15" customHeight="1" x14ac:dyDescent="0.25">
      <c r="B66" s="228"/>
      <c r="C66" s="229"/>
      <c r="D66" s="229"/>
      <c r="E66" s="229"/>
      <c r="F66" s="229"/>
      <c r="G66" s="229"/>
      <c r="H66" s="229"/>
      <c r="I66" s="229"/>
      <c r="J66" s="229"/>
      <c r="K66" s="229"/>
      <c r="L66" s="230"/>
      <c r="N66" s="1"/>
      <c r="O66" s="1"/>
      <c r="P66" s="1"/>
      <c r="Q66" s="1"/>
      <c r="S66" s="1"/>
      <c r="T66" s="1"/>
      <c r="U66" s="1"/>
      <c r="V66" s="1"/>
      <c r="W66" s="1"/>
    </row>
    <row r="67" spans="2:23" ht="15" customHeight="1" x14ac:dyDescent="0.25">
      <c r="B67" s="231"/>
      <c r="C67" s="232"/>
      <c r="D67" s="232"/>
      <c r="E67" s="232"/>
      <c r="F67" s="232"/>
      <c r="G67" s="232"/>
      <c r="H67" s="232"/>
      <c r="I67" s="232"/>
      <c r="J67" s="232"/>
      <c r="K67" s="232"/>
      <c r="L67" s="233"/>
      <c r="N67" s="1"/>
      <c r="O67" s="1"/>
      <c r="P67" s="1"/>
      <c r="Q67" s="1"/>
      <c r="S67" s="1"/>
      <c r="T67" s="1"/>
      <c r="U67" s="1"/>
      <c r="V67" s="1"/>
      <c r="W67" s="1"/>
    </row>
    <row r="68" spans="2:23" ht="15" customHeight="1" x14ac:dyDescent="0.25">
      <c r="B68" s="1"/>
      <c r="C68" s="1"/>
      <c r="D68" s="1"/>
      <c r="E68" s="1"/>
      <c r="F68" s="1"/>
      <c r="G68" s="1"/>
      <c r="H68" s="1"/>
      <c r="I68" s="1"/>
      <c r="J68" s="1"/>
      <c r="K68" s="1"/>
      <c r="L68" s="1"/>
      <c r="N68" s="1"/>
      <c r="O68" s="1"/>
      <c r="P68" s="1"/>
      <c r="Q68" s="1"/>
      <c r="S68" s="1"/>
      <c r="T68" s="1"/>
      <c r="U68" s="1"/>
      <c r="V68" s="1"/>
      <c r="W68" s="1"/>
    </row>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customHeight="1" x14ac:dyDescent="0.25"/>
  </sheetData>
  <mergeCells count="108">
    <mergeCell ref="H63:I63"/>
    <mergeCell ref="J63:L63"/>
    <mergeCell ref="B65:L67"/>
    <mergeCell ref="H60:I60"/>
    <mergeCell ref="J60:L60"/>
    <mergeCell ref="H61:I61"/>
    <mergeCell ref="J61:L61"/>
    <mergeCell ref="H62:I62"/>
    <mergeCell ref="J62:L62"/>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B15:L15"/>
    <mergeCell ref="B16:L16"/>
    <mergeCell ref="C17:D17"/>
    <mergeCell ref="E17:L17"/>
    <mergeCell ref="C18:D18"/>
    <mergeCell ref="E18:L18"/>
    <mergeCell ref="C14:D14"/>
    <mergeCell ref="E14:L14"/>
    <mergeCell ref="C7:D7"/>
    <mergeCell ref="E7:F7"/>
    <mergeCell ref="J7:K7"/>
    <mergeCell ref="B9:L9"/>
    <mergeCell ref="B10:B14"/>
    <mergeCell ref="C10:D10"/>
    <mergeCell ref="E10:I10"/>
    <mergeCell ref="K10:L10"/>
    <mergeCell ref="C11:D11"/>
    <mergeCell ref="E11:J11"/>
    <mergeCell ref="D2:D5"/>
    <mergeCell ref="E2:K3"/>
    <mergeCell ref="E4:F4"/>
    <mergeCell ref="G4:H4"/>
    <mergeCell ref="I4:K4"/>
    <mergeCell ref="E5:K5"/>
    <mergeCell ref="C12:E12"/>
    <mergeCell ref="F12:L12"/>
    <mergeCell ref="C13:D13"/>
    <mergeCell ref="E13:H13"/>
    <mergeCell ref="J13:L13"/>
  </mergeCells>
  <conditionalFormatting sqref="H37:H51">
    <cfRule type="containsText" dxfId="14" priority="1" operator="containsText" text="ü">
      <formula>NOT(ISERROR(SEARCH("ü",H37)))</formula>
    </cfRule>
    <cfRule type="containsText" dxfId="13" priority="2" operator="containsText" text="%">
      <formula>NOT(ISERROR(SEARCH("%",H37)))</formula>
    </cfRule>
    <cfRule type="containsText" dxfId="12"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$N$2:$N$16</formula1>
    </dataValidation>
    <dataValidation type="list" allowBlank="1" showInputMessage="1" showErrorMessage="1" sqref="E65496:L65496 JA65496:JH65496 SW65496:TD65496 ACS65496:ACZ65496 AMO65496:AMV65496 AWK65496:AWR65496 BGG65496:BGN65496 BQC65496:BQJ65496 BZY65496:CAF65496 CJU65496:CKB65496 CTQ65496:CTX65496 DDM65496:DDT65496 DNI65496:DNP65496 DXE65496:DXL65496 EHA65496:EHH65496 EQW65496:ERD65496 FAS65496:FAZ65496 FKO65496:FKV65496 FUK65496:FUR65496 GEG65496:GEN65496 GOC65496:GOJ65496 GXY65496:GYF65496 HHU65496:HIB65496 HRQ65496:HRX65496 IBM65496:IBT65496 ILI65496:ILP65496 IVE65496:IVL65496 JFA65496:JFH65496 JOW65496:JPD65496 JYS65496:JYZ65496 KIO65496:KIV65496 KSK65496:KSR65496 LCG65496:LCN65496 LMC65496:LMJ65496 LVY65496:LWF65496 MFU65496:MGB65496 MPQ65496:MPX65496 MZM65496:MZT65496 NJI65496:NJP65496 NTE65496:NTL65496 ODA65496:ODH65496 OMW65496:OND65496 OWS65496:OWZ65496 PGO65496:PGV65496 PQK65496:PQR65496 QAG65496:QAN65496 QKC65496:QKJ65496 QTY65496:QUF65496 RDU65496:REB65496 RNQ65496:RNX65496 RXM65496:RXT65496 SHI65496:SHP65496 SRE65496:SRL65496 TBA65496:TBH65496 TKW65496:TLD65496 TUS65496:TUZ65496 UEO65496:UEV65496 UOK65496:UOR65496 UYG65496:UYN65496 VIC65496:VIJ65496 VRY65496:VSF65496 WBU65496:WCB65496 WLQ65496:WLX65496 WVM65496:WVT65496 E131032:L131032 JA131032:JH131032 SW131032:TD131032 ACS131032:ACZ131032 AMO131032:AMV131032 AWK131032:AWR131032 BGG131032:BGN131032 BQC131032:BQJ131032 BZY131032:CAF131032 CJU131032:CKB131032 CTQ131032:CTX131032 DDM131032:DDT131032 DNI131032:DNP131032 DXE131032:DXL131032 EHA131032:EHH131032 EQW131032:ERD131032 FAS131032:FAZ131032 FKO131032:FKV131032 FUK131032:FUR131032 GEG131032:GEN131032 GOC131032:GOJ131032 GXY131032:GYF131032 HHU131032:HIB131032 HRQ131032:HRX131032 IBM131032:IBT131032 ILI131032:ILP131032 IVE131032:IVL131032 JFA131032:JFH131032 JOW131032:JPD131032 JYS131032:JYZ131032 KIO131032:KIV131032 KSK131032:KSR131032 LCG131032:LCN131032 LMC131032:LMJ131032 LVY131032:LWF131032 MFU131032:MGB131032 MPQ131032:MPX131032 MZM131032:MZT131032 NJI131032:NJP131032 NTE131032:NTL131032 ODA131032:ODH131032 OMW131032:OND131032 OWS131032:OWZ131032 PGO131032:PGV131032 PQK131032:PQR131032 QAG131032:QAN131032 QKC131032:QKJ131032 QTY131032:QUF131032 RDU131032:REB131032 RNQ131032:RNX131032 RXM131032:RXT131032 SHI131032:SHP131032 SRE131032:SRL131032 TBA131032:TBH131032 TKW131032:TLD131032 TUS131032:TUZ131032 UEO131032:UEV131032 UOK131032:UOR131032 UYG131032:UYN131032 VIC131032:VIJ131032 VRY131032:VSF131032 WBU131032:WCB131032 WLQ131032:WLX131032 WVM131032:WVT131032 E196568:L196568 JA196568:JH196568 SW196568:TD196568 ACS196568:ACZ196568 AMO196568:AMV196568 AWK196568:AWR196568 BGG196568:BGN196568 BQC196568:BQJ196568 BZY196568:CAF196568 CJU196568:CKB196568 CTQ196568:CTX196568 DDM196568:DDT196568 DNI196568:DNP196568 DXE196568:DXL196568 EHA196568:EHH196568 EQW196568:ERD196568 FAS196568:FAZ196568 FKO196568:FKV196568 FUK196568:FUR196568 GEG196568:GEN196568 GOC196568:GOJ196568 GXY196568:GYF196568 HHU196568:HIB196568 HRQ196568:HRX196568 IBM196568:IBT196568 ILI196568:ILP196568 IVE196568:IVL196568 JFA196568:JFH196568 JOW196568:JPD196568 JYS196568:JYZ196568 KIO196568:KIV196568 KSK196568:KSR196568 LCG196568:LCN196568 LMC196568:LMJ196568 LVY196568:LWF196568 MFU196568:MGB196568 MPQ196568:MPX196568 MZM196568:MZT196568 NJI196568:NJP196568 NTE196568:NTL196568 ODA196568:ODH196568 OMW196568:OND196568 OWS196568:OWZ196568 PGO196568:PGV196568 PQK196568:PQR196568 QAG196568:QAN196568 QKC196568:QKJ196568 QTY196568:QUF196568 RDU196568:REB196568 RNQ196568:RNX196568 RXM196568:RXT196568 SHI196568:SHP196568 SRE196568:SRL196568 TBA196568:TBH196568 TKW196568:TLD196568 TUS196568:TUZ196568 UEO196568:UEV196568 UOK196568:UOR196568 UYG196568:UYN196568 VIC196568:VIJ196568 VRY196568:VSF196568 WBU196568:WCB196568 WLQ196568:WLX196568 WVM196568:WVT196568 E262104:L262104 JA262104:JH262104 SW262104:TD262104 ACS262104:ACZ262104 AMO262104:AMV262104 AWK262104:AWR262104 BGG262104:BGN262104 BQC262104:BQJ262104 BZY262104:CAF262104 CJU262104:CKB262104 CTQ262104:CTX262104 DDM262104:DDT262104 DNI262104:DNP262104 DXE262104:DXL262104 EHA262104:EHH262104 EQW262104:ERD262104 FAS262104:FAZ262104 FKO262104:FKV262104 FUK262104:FUR262104 GEG262104:GEN262104 GOC262104:GOJ262104 GXY262104:GYF262104 HHU262104:HIB262104 HRQ262104:HRX262104 IBM262104:IBT262104 ILI262104:ILP262104 IVE262104:IVL262104 JFA262104:JFH262104 JOW262104:JPD262104 JYS262104:JYZ262104 KIO262104:KIV262104 KSK262104:KSR262104 LCG262104:LCN262104 LMC262104:LMJ262104 LVY262104:LWF262104 MFU262104:MGB262104 MPQ262104:MPX262104 MZM262104:MZT262104 NJI262104:NJP262104 NTE262104:NTL262104 ODA262104:ODH262104 OMW262104:OND262104 OWS262104:OWZ262104 PGO262104:PGV262104 PQK262104:PQR262104 QAG262104:QAN262104 QKC262104:QKJ262104 QTY262104:QUF262104 RDU262104:REB262104 RNQ262104:RNX262104 RXM262104:RXT262104 SHI262104:SHP262104 SRE262104:SRL262104 TBA262104:TBH262104 TKW262104:TLD262104 TUS262104:TUZ262104 UEO262104:UEV262104 UOK262104:UOR262104 UYG262104:UYN262104 VIC262104:VIJ262104 VRY262104:VSF262104 WBU262104:WCB262104 WLQ262104:WLX262104 WVM262104:WVT262104 E327640:L327640 JA327640:JH327640 SW327640:TD327640 ACS327640:ACZ327640 AMO327640:AMV327640 AWK327640:AWR327640 BGG327640:BGN327640 BQC327640:BQJ327640 BZY327640:CAF327640 CJU327640:CKB327640 CTQ327640:CTX327640 DDM327640:DDT327640 DNI327640:DNP327640 DXE327640:DXL327640 EHA327640:EHH327640 EQW327640:ERD327640 FAS327640:FAZ327640 FKO327640:FKV327640 FUK327640:FUR327640 GEG327640:GEN327640 GOC327640:GOJ327640 GXY327640:GYF327640 HHU327640:HIB327640 HRQ327640:HRX327640 IBM327640:IBT327640 ILI327640:ILP327640 IVE327640:IVL327640 JFA327640:JFH327640 JOW327640:JPD327640 JYS327640:JYZ327640 KIO327640:KIV327640 KSK327640:KSR327640 LCG327640:LCN327640 LMC327640:LMJ327640 LVY327640:LWF327640 MFU327640:MGB327640 MPQ327640:MPX327640 MZM327640:MZT327640 NJI327640:NJP327640 NTE327640:NTL327640 ODA327640:ODH327640 OMW327640:OND327640 OWS327640:OWZ327640 PGO327640:PGV327640 PQK327640:PQR327640 QAG327640:QAN327640 QKC327640:QKJ327640 QTY327640:QUF327640 RDU327640:REB327640 RNQ327640:RNX327640 RXM327640:RXT327640 SHI327640:SHP327640 SRE327640:SRL327640 TBA327640:TBH327640 TKW327640:TLD327640 TUS327640:TUZ327640 UEO327640:UEV327640 UOK327640:UOR327640 UYG327640:UYN327640 VIC327640:VIJ327640 VRY327640:VSF327640 WBU327640:WCB327640 WLQ327640:WLX327640 WVM327640:WVT327640 E393176:L393176 JA393176:JH393176 SW393176:TD393176 ACS393176:ACZ393176 AMO393176:AMV393176 AWK393176:AWR393176 BGG393176:BGN393176 BQC393176:BQJ393176 BZY393176:CAF393176 CJU393176:CKB393176 CTQ393176:CTX393176 DDM393176:DDT393176 DNI393176:DNP393176 DXE393176:DXL393176 EHA393176:EHH393176 EQW393176:ERD393176 FAS393176:FAZ393176 FKO393176:FKV393176 FUK393176:FUR393176 GEG393176:GEN393176 GOC393176:GOJ393176 GXY393176:GYF393176 HHU393176:HIB393176 HRQ393176:HRX393176 IBM393176:IBT393176 ILI393176:ILP393176 IVE393176:IVL393176 JFA393176:JFH393176 JOW393176:JPD393176 JYS393176:JYZ393176 KIO393176:KIV393176 KSK393176:KSR393176 LCG393176:LCN393176 LMC393176:LMJ393176 LVY393176:LWF393176 MFU393176:MGB393176 MPQ393176:MPX393176 MZM393176:MZT393176 NJI393176:NJP393176 NTE393176:NTL393176 ODA393176:ODH393176 OMW393176:OND393176 OWS393176:OWZ393176 PGO393176:PGV393176 PQK393176:PQR393176 QAG393176:QAN393176 QKC393176:QKJ393176 QTY393176:QUF393176 RDU393176:REB393176 RNQ393176:RNX393176 RXM393176:RXT393176 SHI393176:SHP393176 SRE393176:SRL393176 TBA393176:TBH393176 TKW393176:TLD393176 TUS393176:TUZ393176 UEO393176:UEV393176 UOK393176:UOR393176 UYG393176:UYN393176 VIC393176:VIJ393176 VRY393176:VSF393176 WBU393176:WCB393176 WLQ393176:WLX393176 WVM393176:WVT393176 E458712:L458712 JA458712:JH458712 SW458712:TD458712 ACS458712:ACZ458712 AMO458712:AMV458712 AWK458712:AWR458712 BGG458712:BGN458712 BQC458712:BQJ458712 BZY458712:CAF458712 CJU458712:CKB458712 CTQ458712:CTX458712 DDM458712:DDT458712 DNI458712:DNP458712 DXE458712:DXL458712 EHA458712:EHH458712 EQW458712:ERD458712 FAS458712:FAZ458712 FKO458712:FKV458712 FUK458712:FUR458712 GEG458712:GEN458712 GOC458712:GOJ458712 GXY458712:GYF458712 HHU458712:HIB458712 HRQ458712:HRX458712 IBM458712:IBT458712 ILI458712:ILP458712 IVE458712:IVL458712 JFA458712:JFH458712 JOW458712:JPD458712 JYS458712:JYZ458712 KIO458712:KIV458712 KSK458712:KSR458712 LCG458712:LCN458712 LMC458712:LMJ458712 LVY458712:LWF458712 MFU458712:MGB458712 MPQ458712:MPX458712 MZM458712:MZT458712 NJI458712:NJP458712 NTE458712:NTL458712 ODA458712:ODH458712 OMW458712:OND458712 OWS458712:OWZ458712 PGO458712:PGV458712 PQK458712:PQR458712 QAG458712:QAN458712 QKC458712:QKJ458712 QTY458712:QUF458712 RDU458712:REB458712 RNQ458712:RNX458712 RXM458712:RXT458712 SHI458712:SHP458712 SRE458712:SRL458712 TBA458712:TBH458712 TKW458712:TLD458712 TUS458712:TUZ458712 UEO458712:UEV458712 UOK458712:UOR458712 UYG458712:UYN458712 VIC458712:VIJ458712 VRY458712:VSF458712 WBU458712:WCB458712 WLQ458712:WLX458712 WVM458712:WVT458712 E524248:L524248 JA524248:JH524248 SW524248:TD524248 ACS524248:ACZ524248 AMO524248:AMV524248 AWK524248:AWR524248 BGG524248:BGN524248 BQC524248:BQJ524248 BZY524248:CAF524248 CJU524248:CKB524248 CTQ524248:CTX524248 DDM524248:DDT524248 DNI524248:DNP524248 DXE524248:DXL524248 EHA524248:EHH524248 EQW524248:ERD524248 FAS524248:FAZ524248 FKO524248:FKV524248 FUK524248:FUR524248 GEG524248:GEN524248 GOC524248:GOJ524248 GXY524248:GYF524248 HHU524248:HIB524248 HRQ524248:HRX524248 IBM524248:IBT524248 ILI524248:ILP524248 IVE524248:IVL524248 JFA524248:JFH524248 JOW524248:JPD524248 JYS524248:JYZ524248 KIO524248:KIV524248 KSK524248:KSR524248 LCG524248:LCN524248 LMC524248:LMJ524248 LVY524248:LWF524248 MFU524248:MGB524248 MPQ524248:MPX524248 MZM524248:MZT524248 NJI524248:NJP524248 NTE524248:NTL524248 ODA524248:ODH524248 OMW524248:OND524248 OWS524248:OWZ524248 PGO524248:PGV524248 PQK524248:PQR524248 QAG524248:QAN524248 QKC524248:QKJ524248 QTY524248:QUF524248 RDU524248:REB524248 RNQ524248:RNX524248 RXM524248:RXT524248 SHI524248:SHP524248 SRE524248:SRL524248 TBA524248:TBH524248 TKW524248:TLD524248 TUS524248:TUZ524248 UEO524248:UEV524248 UOK524248:UOR524248 UYG524248:UYN524248 VIC524248:VIJ524248 VRY524248:VSF524248 WBU524248:WCB524248 WLQ524248:WLX524248 WVM524248:WVT524248 E589784:L589784 JA589784:JH589784 SW589784:TD589784 ACS589784:ACZ589784 AMO589784:AMV589784 AWK589784:AWR589784 BGG589784:BGN589784 BQC589784:BQJ589784 BZY589784:CAF589784 CJU589784:CKB589784 CTQ589784:CTX589784 DDM589784:DDT589784 DNI589784:DNP589784 DXE589784:DXL589784 EHA589784:EHH589784 EQW589784:ERD589784 FAS589784:FAZ589784 FKO589784:FKV589784 FUK589784:FUR589784 GEG589784:GEN589784 GOC589784:GOJ589784 GXY589784:GYF589784 HHU589784:HIB589784 HRQ589784:HRX589784 IBM589784:IBT589784 ILI589784:ILP589784 IVE589784:IVL589784 JFA589784:JFH589784 JOW589784:JPD589784 JYS589784:JYZ589784 KIO589784:KIV589784 KSK589784:KSR589784 LCG589784:LCN589784 LMC589784:LMJ589784 LVY589784:LWF589784 MFU589784:MGB589784 MPQ589784:MPX589784 MZM589784:MZT589784 NJI589784:NJP589784 NTE589784:NTL589784 ODA589784:ODH589784 OMW589784:OND589784 OWS589784:OWZ589784 PGO589784:PGV589784 PQK589784:PQR589784 QAG589784:QAN589784 QKC589784:QKJ589784 QTY589784:QUF589784 RDU589784:REB589784 RNQ589784:RNX589784 RXM589784:RXT589784 SHI589784:SHP589784 SRE589784:SRL589784 TBA589784:TBH589784 TKW589784:TLD589784 TUS589784:TUZ589784 UEO589784:UEV589784 UOK589784:UOR589784 UYG589784:UYN589784 VIC589784:VIJ589784 VRY589784:VSF589784 WBU589784:WCB589784 WLQ589784:WLX589784 WVM589784:WVT589784 E655320:L655320 JA655320:JH655320 SW655320:TD655320 ACS655320:ACZ655320 AMO655320:AMV655320 AWK655320:AWR655320 BGG655320:BGN655320 BQC655320:BQJ655320 BZY655320:CAF655320 CJU655320:CKB655320 CTQ655320:CTX655320 DDM655320:DDT655320 DNI655320:DNP655320 DXE655320:DXL655320 EHA655320:EHH655320 EQW655320:ERD655320 FAS655320:FAZ655320 FKO655320:FKV655320 FUK655320:FUR655320 GEG655320:GEN655320 GOC655320:GOJ655320 GXY655320:GYF655320 HHU655320:HIB655320 HRQ655320:HRX655320 IBM655320:IBT655320 ILI655320:ILP655320 IVE655320:IVL655320 JFA655320:JFH655320 JOW655320:JPD655320 JYS655320:JYZ655320 KIO655320:KIV655320 KSK655320:KSR655320 LCG655320:LCN655320 LMC655320:LMJ655320 LVY655320:LWF655320 MFU655320:MGB655320 MPQ655320:MPX655320 MZM655320:MZT655320 NJI655320:NJP655320 NTE655320:NTL655320 ODA655320:ODH655320 OMW655320:OND655320 OWS655320:OWZ655320 PGO655320:PGV655320 PQK655320:PQR655320 QAG655320:QAN655320 QKC655320:QKJ655320 QTY655320:QUF655320 RDU655320:REB655320 RNQ655320:RNX655320 RXM655320:RXT655320 SHI655320:SHP655320 SRE655320:SRL655320 TBA655320:TBH655320 TKW655320:TLD655320 TUS655320:TUZ655320 UEO655320:UEV655320 UOK655320:UOR655320 UYG655320:UYN655320 VIC655320:VIJ655320 VRY655320:VSF655320 WBU655320:WCB655320 WLQ655320:WLX655320 WVM655320:WVT655320 E720856:L720856 JA720856:JH720856 SW720856:TD720856 ACS720856:ACZ720856 AMO720856:AMV720856 AWK720856:AWR720856 BGG720856:BGN720856 BQC720856:BQJ720856 BZY720856:CAF720856 CJU720856:CKB720856 CTQ720856:CTX720856 DDM720856:DDT720856 DNI720856:DNP720856 DXE720856:DXL720856 EHA720856:EHH720856 EQW720856:ERD720856 FAS720856:FAZ720856 FKO720856:FKV720856 FUK720856:FUR720856 GEG720856:GEN720856 GOC720856:GOJ720856 GXY720856:GYF720856 HHU720856:HIB720856 HRQ720856:HRX720856 IBM720856:IBT720856 ILI720856:ILP720856 IVE720856:IVL720856 JFA720856:JFH720856 JOW720856:JPD720856 JYS720856:JYZ720856 KIO720856:KIV720856 KSK720856:KSR720856 LCG720856:LCN720856 LMC720856:LMJ720856 LVY720856:LWF720856 MFU720856:MGB720856 MPQ720856:MPX720856 MZM720856:MZT720856 NJI720856:NJP720856 NTE720856:NTL720856 ODA720856:ODH720856 OMW720856:OND720856 OWS720856:OWZ720856 PGO720856:PGV720856 PQK720856:PQR720856 QAG720856:QAN720856 QKC720856:QKJ720856 QTY720856:QUF720856 RDU720856:REB720856 RNQ720856:RNX720856 RXM720856:RXT720856 SHI720856:SHP720856 SRE720856:SRL720856 TBA720856:TBH720856 TKW720856:TLD720856 TUS720856:TUZ720856 UEO720856:UEV720856 UOK720856:UOR720856 UYG720856:UYN720856 VIC720856:VIJ720856 VRY720856:VSF720856 WBU720856:WCB720856 WLQ720856:WLX720856 WVM720856:WVT720856 E786392:L786392 JA786392:JH786392 SW786392:TD786392 ACS786392:ACZ786392 AMO786392:AMV786392 AWK786392:AWR786392 BGG786392:BGN786392 BQC786392:BQJ786392 BZY786392:CAF786392 CJU786392:CKB786392 CTQ786392:CTX786392 DDM786392:DDT786392 DNI786392:DNP786392 DXE786392:DXL786392 EHA786392:EHH786392 EQW786392:ERD786392 FAS786392:FAZ786392 FKO786392:FKV786392 FUK786392:FUR786392 GEG786392:GEN786392 GOC786392:GOJ786392 GXY786392:GYF786392 HHU786392:HIB786392 HRQ786392:HRX786392 IBM786392:IBT786392 ILI786392:ILP786392 IVE786392:IVL786392 JFA786392:JFH786392 JOW786392:JPD786392 JYS786392:JYZ786392 KIO786392:KIV786392 KSK786392:KSR786392 LCG786392:LCN786392 LMC786392:LMJ786392 LVY786392:LWF786392 MFU786392:MGB786392 MPQ786392:MPX786392 MZM786392:MZT786392 NJI786392:NJP786392 NTE786392:NTL786392 ODA786392:ODH786392 OMW786392:OND786392 OWS786392:OWZ786392 PGO786392:PGV786392 PQK786392:PQR786392 QAG786392:QAN786392 QKC786392:QKJ786392 QTY786392:QUF786392 RDU786392:REB786392 RNQ786392:RNX786392 RXM786392:RXT786392 SHI786392:SHP786392 SRE786392:SRL786392 TBA786392:TBH786392 TKW786392:TLD786392 TUS786392:TUZ786392 UEO786392:UEV786392 UOK786392:UOR786392 UYG786392:UYN786392 VIC786392:VIJ786392 VRY786392:VSF786392 WBU786392:WCB786392 WLQ786392:WLX786392 WVM786392:WVT786392 E851928:L851928 JA851928:JH851928 SW851928:TD851928 ACS851928:ACZ851928 AMO851928:AMV851928 AWK851928:AWR851928 BGG851928:BGN851928 BQC851928:BQJ851928 BZY851928:CAF851928 CJU851928:CKB851928 CTQ851928:CTX851928 DDM851928:DDT851928 DNI851928:DNP851928 DXE851928:DXL851928 EHA851928:EHH851928 EQW851928:ERD851928 FAS851928:FAZ851928 FKO851928:FKV851928 FUK851928:FUR851928 GEG851928:GEN851928 GOC851928:GOJ851928 GXY851928:GYF851928 HHU851928:HIB851928 HRQ851928:HRX851928 IBM851928:IBT851928 ILI851928:ILP851928 IVE851928:IVL851928 JFA851928:JFH851928 JOW851928:JPD851928 JYS851928:JYZ851928 KIO851928:KIV851928 KSK851928:KSR851928 LCG851928:LCN851928 LMC851928:LMJ851928 LVY851928:LWF851928 MFU851928:MGB851928 MPQ851928:MPX851928 MZM851928:MZT851928 NJI851928:NJP851928 NTE851928:NTL851928 ODA851928:ODH851928 OMW851928:OND851928 OWS851928:OWZ851928 PGO851928:PGV851928 PQK851928:PQR851928 QAG851928:QAN851928 QKC851928:QKJ851928 QTY851928:QUF851928 RDU851928:REB851928 RNQ851928:RNX851928 RXM851928:RXT851928 SHI851928:SHP851928 SRE851928:SRL851928 TBA851928:TBH851928 TKW851928:TLD851928 TUS851928:TUZ851928 UEO851928:UEV851928 UOK851928:UOR851928 UYG851928:UYN851928 VIC851928:VIJ851928 VRY851928:VSF851928 WBU851928:WCB851928 WLQ851928:WLX851928 WVM851928:WVT851928 E917464:L917464 JA917464:JH917464 SW917464:TD917464 ACS917464:ACZ917464 AMO917464:AMV917464 AWK917464:AWR917464 BGG917464:BGN917464 BQC917464:BQJ917464 BZY917464:CAF917464 CJU917464:CKB917464 CTQ917464:CTX917464 DDM917464:DDT917464 DNI917464:DNP917464 DXE917464:DXL917464 EHA917464:EHH917464 EQW917464:ERD917464 FAS917464:FAZ917464 FKO917464:FKV917464 FUK917464:FUR917464 GEG917464:GEN917464 GOC917464:GOJ917464 GXY917464:GYF917464 HHU917464:HIB917464 HRQ917464:HRX917464 IBM917464:IBT917464 ILI917464:ILP917464 IVE917464:IVL917464 JFA917464:JFH917464 JOW917464:JPD917464 JYS917464:JYZ917464 KIO917464:KIV917464 KSK917464:KSR917464 LCG917464:LCN917464 LMC917464:LMJ917464 LVY917464:LWF917464 MFU917464:MGB917464 MPQ917464:MPX917464 MZM917464:MZT917464 NJI917464:NJP917464 NTE917464:NTL917464 ODA917464:ODH917464 OMW917464:OND917464 OWS917464:OWZ917464 PGO917464:PGV917464 PQK917464:PQR917464 QAG917464:QAN917464 QKC917464:QKJ917464 QTY917464:QUF917464 RDU917464:REB917464 RNQ917464:RNX917464 RXM917464:RXT917464 SHI917464:SHP917464 SRE917464:SRL917464 TBA917464:TBH917464 TKW917464:TLD917464 TUS917464:TUZ917464 UEO917464:UEV917464 UOK917464:UOR917464 UYG917464:UYN917464 VIC917464:VIJ917464 VRY917464:VSF917464 WBU917464:WCB917464 WLQ917464:WLX917464 WVM917464:WVT917464 E983000:L983000 JA983000:JH983000 SW983000:TD983000 ACS983000:ACZ983000 AMO983000:AMV983000 AWK983000:AWR983000 BGG983000:BGN983000 BQC983000:BQJ983000 BZY983000:CAF983000 CJU983000:CKB983000 CTQ983000:CTX983000 DDM983000:DDT983000 DNI983000:DNP983000 DXE983000:DXL983000 EHA983000:EHH983000 EQW983000:ERD983000 FAS983000:FAZ983000 FKO983000:FKV983000 FUK983000:FUR983000 GEG983000:GEN983000 GOC983000:GOJ983000 GXY983000:GYF983000 HHU983000:HIB983000 HRQ983000:HRX983000 IBM983000:IBT983000 ILI983000:ILP983000 IVE983000:IVL983000 JFA983000:JFH983000 JOW983000:JPD983000 JYS983000:JYZ983000 KIO983000:KIV983000 KSK983000:KSR983000 LCG983000:LCN983000 LMC983000:LMJ983000 LVY983000:LWF983000 MFU983000:MGB983000 MPQ983000:MPX983000 MZM983000:MZT983000 NJI983000:NJP983000 NTE983000:NTL983000 ODA983000:ODH983000 OMW983000:OND983000 OWS983000:OWZ983000 PGO983000:PGV983000 PQK983000:PQR983000 QAG983000:QAN983000 QKC983000:QKJ983000 QTY983000:QUF983000 RDU983000:REB983000 RNQ983000:RNX983000 RXM983000:RXT983000 SHI983000:SHP983000 SRE983000:SRL983000 TBA983000:TBH983000 TKW983000:TLD983000 TUS983000:TUZ983000 UEO983000:UEV983000 UOK983000:UOR983000 UYG983000:UYN983000 VIC983000:VIJ983000 VRY983000:VSF983000 WBU983000:WCB983000 WLQ983000:WLX983000 WVM983000:WVT983000 E1048536:L1048536 JA1048536:JH1048536 SW1048536:TD1048536 ACS1048536:ACZ1048536 AMO1048536:AMV1048536 AWK1048536:AWR1048536 BGG1048536:BGN1048536 BQC1048536:BQJ1048536 BZY1048536:CAF1048536 CJU1048536:CKB1048536 CTQ1048536:CTX1048536 DDM1048536:DDT1048536 DNI1048536:DNP1048536 DXE1048536:DXL1048536 EHA1048536:EHH1048536 EQW1048536:ERD1048536 FAS1048536:FAZ1048536 FKO1048536:FKV1048536 FUK1048536:FUR1048536 GEG1048536:GEN1048536 GOC1048536:GOJ1048536 GXY1048536:GYF1048536 HHU1048536:HIB1048536 HRQ1048536:HRX1048536 IBM1048536:IBT1048536 ILI1048536:ILP1048536 IVE1048536:IVL1048536 JFA1048536:JFH1048536 JOW1048536:JPD1048536 JYS1048536:JYZ1048536 KIO1048536:KIV1048536 KSK1048536:KSR1048536 LCG1048536:LCN1048536 LMC1048536:LMJ1048536 LVY1048536:LWF1048536 MFU1048536:MGB1048536 MPQ1048536:MPX1048536 MZM1048536:MZT1048536 NJI1048536:NJP1048536 NTE1048536:NTL1048536 ODA1048536:ODH1048536 OMW1048536:OND1048536 OWS1048536:OWZ1048536 PGO1048536:PGV1048536 PQK1048536:PQR1048536 QAG1048536:QAN1048536 QKC1048536:QKJ1048536 QTY1048536:QUF1048536 RDU1048536:REB1048536 RNQ1048536:RNX1048536 RXM1048536:RXT1048536 SHI1048536:SHP1048536 SRE1048536:SRL1048536 TBA1048536:TBH1048536 TKW1048536:TLD1048536 TUS1048536:TUZ1048536 UEO1048536:UEV1048536 UOK1048536:UOR1048536 UYG1048536:UYN1048536 VIC1048536:VIJ1048536 VRY1048536:VSF1048536 WBU1048536:WCB1048536 WLQ1048536:WLX1048536 WVM1048536:WVT1048536">
      <formula1>$P$1:$P$8</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2 JA65562 SW65562 ACS65562 AMO65562 AWK65562 BGG65562 BQC65562 BZY65562 CJU65562 CTQ65562 DDM65562 DNI65562 DXE65562 EHA65562 EQW65562 FAS65562 FKO65562 FUK65562 GEG65562 GOC65562 GXY65562 HHU65562 HRQ65562 IBM65562 ILI65562 IVE65562 JFA65562 JOW65562 JYS65562 KIO65562 KSK65562 LCG65562 LMC65562 LVY65562 MFU65562 MPQ65562 MZM65562 NJI65562 NTE65562 ODA65562 OMW65562 OWS65562 PGO65562 PQK65562 QAG65562 QKC65562 QTY65562 RDU65562 RNQ65562 RXM65562 SHI65562 SRE65562 TBA65562 TKW65562 TUS65562 UEO65562 UOK65562 UYG65562 VIC65562 VRY65562 WBU65562 WLQ65562 WVM65562 E131098 JA131098 SW131098 ACS131098 AMO131098 AWK131098 BGG131098 BQC131098 BZY131098 CJU131098 CTQ131098 DDM131098 DNI131098 DXE131098 EHA131098 EQW131098 FAS131098 FKO131098 FUK131098 GEG131098 GOC131098 GXY131098 HHU131098 HRQ131098 IBM131098 ILI131098 IVE131098 JFA131098 JOW131098 JYS131098 KIO131098 KSK131098 LCG131098 LMC131098 LVY131098 MFU131098 MPQ131098 MZM131098 NJI131098 NTE131098 ODA131098 OMW131098 OWS131098 PGO131098 PQK131098 QAG131098 QKC131098 QTY131098 RDU131098 RNQ131098 RXM131098 SHI131098 SRE131098 TBA131098 TKW131098 TUS131098 UEO131098 UOK131098 UYG131098 VIC131098 VRY131098 WBU131098 WLQ131098 WVM131098 E196634 JA196634 SW196634 ACS196634 AMO196634 AWK196634 BGG196634 BQC196634 BZY196634 CJU196634 CTQ196634 DDM196634 DNI196634 DXE196634 EHA196634 EQW196634 FAS196634 FKO196634 FUK196634 GEG196634 GOC196634 GXY196634 HHU196634 HRQ196634 IBM196634 ILI196634 IVE196634 JFA196634 JOW196634 JYS196634 KIO196634 KSK196634 LCG196634 LMC196634 LVY196634 MFU196634 MPQ196634 MZM196634 NJI196634 NTE196634 ODA196634 OMW196634 OWS196634 PGO196634 PQK196634 QAG196634 QKC196634 QTY196634 RDU196634 RNQ196634 RXM196634 SHI196634 SRE196634 TBA196634 TKW196634 TUS196634 UEO196634 UOK196634 UYG196634 VIC196634 VRY196634 WBU196634 WLQ196634 WVM196634 E262170 JA262170 SW262170 ACS262170 AMO262170 AWK262170 BGG262170 BQC262170 BZY262170 CJU262170 CTQ262170 DDM262170 DNI262170 DXE262170 EHA262170 EQW262170 FAS262170 FKO262170 FUK262170 GEG262170 GOC262170 GXY262170 HHU262170 HRQ262170 IBM262170 ILI262170 IVE262170 JFA262170 JOW262170 JYS262170 KIO262170 KSK262170 LCG262170 LMC262170 LVY262170 MFU262170 MPQ262170 MZM262170 NJI262170 NTE262170 ODA262170 OMW262170 OWS262170 PGO262170 PQK262170 QAG262170 QKC262170 QTY262170 RDU262170 RNQ262170 RXM262170 SHI262170 SRE262170 TBA262170 TKW262170 TUS262170 UEO262170 UOK262170 UYG262170 VIC262170 VRY262170 WBU262170 WLQ262170 WVM262170 E327706 JA327706 SW327706 ACS327706 AMO327706 AWK327706 BGG327706 BQC327706 BZY327706 CJU327706 CTQ327706 DDM327706 DNI327706 DXE327706 EHA327706 EQW327706 FAS327706 FKO327706 FUK327706 GEG327706 GOC327706 GXY327706 HHU327706 HRQ327706 IBM327706 ILI327706 IVE327706 JFA327706 JOW327706 JYS327706 KIO327706 KSK327706 LCG327706 LMC327706 LVY327706 MFU327706 MPQ327706 MZM327706 NJI327706 NTE327706 ODA327706 OMW327706 OWS327706 PGO327706 PQK327706 QAG327706 QKC327706 QTY327706 RDU327706 RNQ327706 RXM327706 SHI327706 SRE327706 TBA327706 TKW327706 TUS327706 UEO327706 UOK327706 UYG327706 VIC327706 VRY327706 WBU327706 WLQ327706 WVM327706 E393242 JA393242 SW393242 ACS393242 AMO393242 AWK393242 BGG393242 BQC393242 BZY393242 CJU393242 CTQ393242 DDM393242 DNI393242 DXE393242 EHA393242 EQW393242 FAS393242 FKO393242 FUK393242 GEG393242 GOC393242 GXY393242 HHU393242 HRQ393242 IBM393242 ILI393242 IVE393242 JFA393242 JOW393242 JYS393242 KIO393242 KSK393242 LCG393242 LMC393242 LVY393242 MFU393242 MPQ393242 MZM393242 NJI393242 NTE393242 ODA393242 OMW393242 OWS393242 PGO393242 PQK393242 QAG393242 QKC393242 QTY393242 RDU393242 RNQ393242 RXM393242 SHI393242 SRE393242 TBA393242 TKW393242 TUS393242 UEO393242 UOK393242 UYG393242 VIC393242 VRY393242 WBU393242 WLQ393242 WVM393242 E458778 JA458778 SW458778 ACS458778 AMO458778 AWK458778 BGG458778 BQC458778 BZY458778 CJU458778 CTQ458778 DDM458778 DNI458778 DXE458778 EHA458778 EQW458778 FAS458778 FKO458778 FUK458778 GEG458778 GOC458778 GXY458778 HHU458778 HRQ458778 IBM458778 ILI458778 IVE458778 JFA458778 JOW458778 JYS458778 KIO458778 KSK458778 LCG458778 LMC458778 LVY458778 MFU458778 MPQ458778 MZM458778 NJI458778 NTE458778 ODA458778 OMW458778 OWS458778 PGO458778 PQK458778 QAG458778 QKC458778 QTY458778 RDU458778 RNQ458778 RXM458778 SHI458778 SRE458778 TBA458778 TKW458778 TUS458778 UEO458778 UOK458778 UYG458778 VIC458778 VRY458778 WBU458778 WLQ458778 WVM458778 E524314 JA524314 SW524314 ACS524314 AMO524314 AWK524314 BGG524314 BQC524314 BZY524314 CJU524314 CTQ524314 DDM524314 DNI524314 DXE524314 EHA524314 EQW524314 FAS524314 FKO524314 FUK524314 GEG524314 GOC524314 GXY524314 HHU524314 HRQ524314 IBM524314 ILI524314 IVE524314 JFA524314 JOW524314 JYS524314 KIO524314 KSK524314 LCG524314 LMC524314 LVY524314 MFU524314 MPQ524314 MZM524314 NJI524314 NTE524314 ODA524314 OMW524314 OWS524314 PGO524314 PQK524314 QAG524314 QKC524314 QTY524314 RDU524314 RNQ524314 RXM524314 SHI524314 SRE524314 TBA524314 TKW524314 TUS524314 UEO524314 UOK524314 UYG524314 VIC524314 VRY524314 WBU524314 WLQ524314 WVM524314 E589850 JA589850 SW589850 ACS589850 AMO589850 AWK589850 BGG589850 BQC589850 BZY589850 CJU589850 CTQ589850 DDM589850 DNI589850 DXE589850 EHA589850 EQW589850 FAS589850 FKO589850 FUK589850 GEG589850 GOC589850 GXY589850 HHU589850 HRQ589850 IBM589850 ILI589850 IVE589850 JFA589850 JOW589850 JYS589850 KIO589850 KSK589850 LCG589850 LMC589850 LVY589850 MFU589850 MPQ589850 MZM589850 NJI589850 NTE589850 ODA589850 OMW589850 OWS589850 PGO589850 PQK589850 QAG589850 QKC589850 QTY589850 RDU589850 RNQ589850 RXM589850 SHI589850 SRE589850 TBA589850 TKW589850 TUS589850 UEO589850 UOK589850 UYG589850 VIC589850 VRY589850 WBU589850 WLQ589850 WVM589850 E655386 JA655386 SW655386 ACS655386 AMO655386 AWK655386 BGG655386 BQC655386 BZY655386 CJU655386 CTQ655386 DDM655386 DNI655386 DXE655386 EHA655386 EQW655386 FAS655386 FKO655386 FUK655386 GEG655386 GOC655386 GXY655386 HHU655386 HRQ655386 IBM655386 ILI655386 IVE655386 JFA655386 JOW655386 JYS655386 KIO655386 KSK655386 LCG655386 LMC655386 LVY655386 MFU655386 MPQ655386 MZM655386 NJI655386 NTE655386 ODA655386 OMW655386 OWS655386 PGO655386 PQK655386 QAG655386 QKC655386 QTY655386 RDU655386 RNQ655386 RXM655386 SHI655386 SRE655386 TBA655386 TKW655386 TUS655386 UEO655386 UOK655386 UYG655386 VIC655386 VRY655386 WBU655386 WLQ655386 WVM655386 E720922 JA720922 SW720922 ACS720922 AMO720922 AWK720922 BGG720922 BQC720922 BZY720922 CJU720922 CTQ720922 DDM720922 DNI720922 DXE720922 EHA720922 EQW720922 FAS720922 FKO720922 FUK720922 GEG720922 GOC720922 GXY720922 HHU720922 HRQ720922 IBM720922 ILI720922 IVE720922 JFA720922 JOW720922 JYS720922 KIO720922 KSK720922 LCG720922 LMC720922 LVY720922 MFU720922 MPQ720922 MZM720922 NJI720922 NTE720922 ODA720922 OMW720922 OWS720922 PGO720922 PQK720922 QAG720922 QKC720922 QTY720922 RDU720922 RNQ720922 RXM720922 SHI720922 SRE720922 TBA720922 TKW720922 TUS720922 UEO720922 UOK720922 UYG720922 VIC720922 VRY720922 WBU720922 WLQ720922 WVM720922 E786458 JA786458 SW786458 ACS786458 AMO786458 AWK786458 BGG786458 BQC786458 BZY786458 CJU786458 CTQ786458 DDM786458 DNI786458 DXE786458 EHA786458 EQW786458 FAS786458 FKO786458 FUK786458 GEG786458 GOC786458 GXY786458 HHU786458 HRQ786458 IBM786458 ILI786458 IVE786458 JFA786458 JOW786458 JYS786458 KIO786458 KSK786458 LCG786458 LMC786458 LVY786458 MFU786458 MPQ786458 MZM786458 NJI786458 NTE786458 ODA786458 OMW786458 OWS786458 PGO786458 PQK786458 QAG786458 QKC786458 QTY786458 RDU786458 RNQ786458 RXM786458 SHI786458 SRE786458 TBA786458 TKW786458 TUS786458 UEO786458 UOK786458 UYG786458 VIC786458 VRY786458 WBU786458 WLQ786458 WVM786458 E851994 JA851994 SW851994 ACS851994 AMO851994 AWK851994 BGG851994 BQC851994 BZY851994 CJU851994 CTQ851994 DDM851994 DNI851994 DXE851994 EHA851994 EQW851994 FAS851994 FKO851994 FUK851994 GEG851994 GOC851994 GXY851994 HHU851994 HRQ851994 IBM851994 ILI851994 IVE851994 JFA851994 JOW851994 JYS851994 KIO851994 KSK851994 LCG851994 LMC851994 LVY851994 MFU851994 MPQ851994 MZM851994 NJI851994 NTE851994 ODA851994 OMW851994 OWS851994 PGO851994 PQK851994 QAG851994 QKC851994 QTY851994 RDU851994 RNQ851994 RXM851994 SHI851994 SRE851994 TBA851994 TKW851994 TUS851994 UEO851994 UOK851994 UYG851994 VIC851994 VRY851994 WBU851994 WLQ851994 WVM851994 E917530 JA917530 SW917530 ACS917530 AMO917530 AWK917530 BGG917530 BQC917530 BZY917530 CJU917530 CTQ917530 DDM917530 DNI917530 DXE917530 EHA917530 EQW917530 FAS917530 FKO917530 FUK917530 GEG917530 GOC917530 GXY917530 HHU917530 HRQ917530 IBM917530 ILI917530 IVE917530 JFA917530 JOW917530 JYS917530 KIO917530 KSK917530 LCG917530 LMC917530 LVY917530 MFU917530 MPQ917530 MZM917530 NJI917530 NTE917530 ODA917530 OMW917530 OWS917530 PGO917530 PQK917530 QAG917530 QKC917530 QTY917530 RDU917530 RNQ917530 RXM917530 SHI917530 SRE917530 TBA917530 TKW917530 TUS917530 UEO917530 UOK917530 UYG917530 VIC917530 VRY917530 WBU917530 WLQ917530 WVM917530 E983066 JA983066 SW983066 ACS983066 AMO983066 AWK983066 BGG983066 BQC983066 BZY983066 CJU983066 CTQ983066 DDM983066 DNI983066 DXE983066 EHA983066 EQW983066 FAS983066 FKO983066 FUK983066 GEG983066 GOC983066 GXY983066 HHU983066 HRQ983066 IBM983066 ILI983066 IVE983066 JFA983066 JOW983066 JYS983066 KIO983066 KSK983066 LCG983066 LMC983066 LVY983066 MFU983066 MPQ983066 MZM983066 NJI983066 NTE983066 ODA983066 OMW983066 OWS983066 PGO983066 PQK983066 QAG983066 QKC983066 QTY983066 RDU983066 RNQ983066 RXM983066 SHI983066 SRE983066 TBA983066 TKW983066 TUS983066 UEO983066 UOK983066 UYG983066 VIC983066 VRY983066 WBU983066 WLQ983066 WVM983066">
      <formula1>$O$26:$O$28</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5:L65565 JA65565:JH65565 SW65565:TD65565 ACS65565:ACZ65565 AMO65565:AMV65565 AWK65565:AWR65565 BGG65565:BGN65565 BQC65565:BQJ65565 BZY65565:CAF65565 CJU65565:CKB65565 CTQ65565:CTX65565 DDM65565:DDT65565 DNI65565:DNP65565 DXE65565:DXL65565 EHA65565:EHH65565 EQW65565:ERD65565 FAS65565:FAZ65565 FKO65565:FKV65565 FUK65565:FUR65565 GEG65565:GEN65565 GOC65565:GOJ65565 GXY65565:GYF65565 HHU65565:HIB65565 HRQ65565:HRX65565 IBM65565:IBT65565 ILI65565:ILP65565 IVE65565:IVL65565 JFA65565:JFH65565 JOW65565:JPD65565 JYS65565:JYZ65565 KIO65565:KIV65565 KSK65565:KSR65565 LCG65565:LCN65565 LMC65565:LMJ65565 LVY65565:LWF65565 MFU65565:MGB65565 MPQ65565:MPX65565 MZM65565:MZT65565 NJI65565:NJP65565 NTE65565:NTL65565 ODA65565:ODH65565 OMW65565:OND65565 OWS65565:OWZ65565 PGO65565:PGV65565 PQK65565:PQR65565 QAG65565:QAN65565 QKC65565:QKJ65565 QTY65565:QUF65565 RDU65565:REB65565 RNQ65565:RNX65565 RXM65565:RXT65565 SHI65565:SHP65565 SRE65565:SRL65565 TBA65565:TBH65565 TKW65565:TLD65565 TUS65565:TUZ65565 UEO65565:UEV65565 UOK65565:UOR65565 UYG65565:UYN65565 VIC65565:VIJ65565 VRY65565:VSF65565 WBU65565:WCB65565 WLQ65565:WLX65565 WVM65565:WVT65565 E131101:L131101 JA131101:JH131101 SW131101:TD131101 ACS131101:ACZ131101 AMO131101:AMV131101 AWK131101:AWR131101 BGG131101:BGN131101 BQC131101:BQJ131101 BZY131101:CAF131101 CJU131101:CKB131101 CTQ131101:CTX131101 DDM131101:DDT131101 DNI131101:DNP131101 DXE131101:DXL131101 EHA131101:EHH131101 EQW131101:ERD131101 FAS131101:FAZ131101 FKO131101:FKV131101 FUK131101:FUR131101 GEG131101:GEN131101 GOC131101:GOJ131101 GXY131101:GYF131101 HHU131101:HIB131101 HRQ131101:HRX131101 IBM131101:IBT131101 ILI131101:ILP131101 IVE131101:IVL131101 JFA131101:JFH131101 JOW131101:JPD131101 JYS131101:JYZ131101 KIO131101:KIV131101 KSK131101:KSR131101 LCG131101:LCN131101 LMC131101:LMJ131101 LVY131101:LWF131101 MFU131101:MGB131101 MPQ131101:MPX131101 MZM131101:MZT131101 NJI131101:NJP131101 NTE131101:NTL131101 ODA131101:ODH131101 OMW131101:OND131101 OWS131101:OWZ131101 PGO131101:PGV131101 PQK131101:PQR131101 QAG131101:QAN131101 QKC131101:QKJ131101 QTY131101:QUF131101 RDU131101:REB131101 RNQ131101:RNX131101 RXM131101:RXT131101 SHI131101:SHP131101 SRE131101:SRL131101 TBA131101:TBH131101 TKW131101:TLD131101 TUS131101:TUZ131101 UEO131101:UEV131101 UOK131101:UOR131101 UYG131101:UYN131101 VIC131101:VIJ131101 VRY131101:VSF131101 WBU131101:WCB131101 WLQ131101:WLX131101 WVM131101:WVT131101 E196637:L196637 JA196637:JH196637 SW196637:TD196637 ACS196637:ACZ196637 AMO196637:AMV196637 AWK196637:AWR196637 BGG196637:BGN196637 BQC196637:BQJ196637 BZY196637:CAF196637 CJU196637:CKB196637 CTQ196637:CTX196637 DDM196637:DDT196637 DNI196637:DNP196637 DXE196637:DXL196637 EHA196637:EHH196637 EQW196637:ERD196637 FAS196637:FAZ196637 FKO196637:FKV196637 FUK196637:FUR196637 GEG196637:GEN196637 GOC196637:GOJ196637 GXY196637:GYF196637 HHU196637:HIB196637 HRQ196637:HRX196637 IBM196637:IBT196637 ILI196637:ILP196637 IVE196637:IVL196637 JFA196637:JFH196637 JOW196637:JPD196637 JYS196637:JYZ196637 KIO196637:KIV196637 KSK196637:KSR196637 LCG196637:LCN196637 LMC196637:LMJ196637 LVY196637:LWF196637 MFU196637:MGB196637 MPQ196637:MPX196637 MZM196637:MZT196637 NJI196637:NJP196637 NTE196637:NTL196637 ODA196637:ODH196637 OMW196637:OND196637 OWS196637:OWZ196637 PGO196637:PGV196637 PQK196637:PQR196637 QAG196637:QAN196637 QKC196637:QKJ196637 QTY196637:QUF196637 RDU196637:REB196637 RNQ196637:RNX196637 RXM196637:RXT196637 SHI196637:SHP196637 SRE196637:SRL196637 TBA196637:TBH196637 TKW196637:TLD196637 TUS196637:TUZ196637 UEO196637:UEV196637 UOK196637:UOR196637 UYG196637:UYN196637 VIC196637:VIJ196637 VRY196637:VSF196637 WBU196637:WCB196637 WLQ196637:WLX196637 WVM196637:WVT196637 E262173:L262173 JA262173:JH262173 SW262173:TD262173 ACS262173:ACZ262173 AMO262173:AMV262173 AWK262173:AWR262173 BGG262173:BGN262173 BQC262173:BQJ262173 BZY262173:CAF262173 CJU262173:CKB262173 CTQ262173:CTX262173 DDM262173:DDT262173 DNI262173:DNP262173 DXE262173:DXL262173 EHA262173:EHH262173 EQW262173:ERD262173 FAS262173:FAZ262173 FKO262173:FKV262173 FUK262173:FUR262173 GEG262173:GEN262173 GOC262173:GOJ262173 GXY262173:GYF262173 HHU262173:HIB262173 HRQ262173:HRX262173 IBM262173:IBT262173 ILI262173:ILP262173 IVE262173:IVL262173 JFA262173:JFH262173 JOW262173:JPD262173 JYS262173:JYZ262173 KIO262173:KIV262173 KSK262173:KSR262173 LCG262173:LCN262173 LMC262173:LMJ262173 LVY262173:LWF262173 MFU262173:MGB262173 MPQ262173:MPX262173 MZM262173:MZT262173 NJI262173:NJP262173 NTE262173:NTL262173 ODA262173:ODH262173 OMW262173:OND262173 OWS262173:OWZ262173 PGO262173:PGV262173 PQK262173:PQR262173 QAG262173:QAN262173 QKC262173:QKJ262173 QTY262173:QUF262173 RDU262173:REB262173 RNQ262173:RNX262173 RXM262173:RXT262173 SHI262173:SHP262173 SRE262173:SRL262173 TBA262173:TBH262173 TKW262173:TLD262173 TUS262173:TUZ262173 UEO262173:UEV262173 UOK262173:UOR262173 UYG262173:UYN262173 VIC262173:VIJ262173 VRY262173:VSF262173 WBU262173:WCB262173 WLQ262173:WLX262173 WVM262173:WVT262173 E327709:L327709 JA327709:JH327709 SW327709:TD327709 ACS327709:ACZ327709 AMO327709:AMV327709 AWK327709:AWR327709 BGG327709:BGN327709 BQC327709:BQJ327709 BZY327709:CAF327709 CJU327709:CKB327709 CTQ327709:CTX327709 DDM327709:DDT327709 DNI327709:DNP327709 DXE327709:DXL327709 EHA327709:EHH327709 EQW327709:ERD327709 FAS327709:FAZ327709 FKO327709:FKV327709 FUK327709:FUR327709 GEG327709:GEN327709 GOC327709:GOJ327709 GXY327709:GYF327709 HHU327709:HIB327709 HRQ327709:HRX327709 IBM327709:IBT327709 ILI327709:ILP327709 IVE327709:IVL327709 JFA327709:JFH327709 JOW327709:JPD327709 JYS327709:JYZ327709 KIO327709:KIV327709 KSK327709:KSR327709 LCG327709:LCN327709 LMC327709:LMJ327709 LVY327709:LWF327709 MFU327709:MGB327709 MPQ327709:MPX327709 MZM327709:MZT327709 NJI327709:NJP327709 NTE327709:NTL327709 ODA327709:ODH327709 OMW327709:OND327709 OWS327709:OWZ327709 PGO327709:PGV327709 PQK327709:PQR327709 QAG327709:QAN327709 QKC327709:QKJ327709 QTY327709:QUF327709 RDU327709:REB327709 RNQ327709:RNX327709 RXM327709:RXT327709 SHI327709:SHP327709 SRE327709:SRL327709 TBA327709:TBH327709 TKW327709:TLD327709 TUS327709:TUZ327709 UEO327709:UEV327709 UOK327709:UOR327709 UYG327709:UYN327709 VIC327709:VIJ327709 VRY327709:VSF327709 WBU327709:WCB327709 WLQ327709:WLX327709 WVM327709:WVT327709 E393245:L393245 JA393245:JH393245 SW393245:TD393245 ACS393245:ACZ393245 AMO393245:AMV393245 AWK393245:AWR393245 BGG393245:BGN393245 BQC393245:BQJ393245 BZY393245:CAF393245 CJU393245:CKB393245 CTQ393245:CTX393245 DDM393245:DDT393245 DNI393245:DNP393245 DXE393245:DXL393245 EHA393245:EHH393245 EQW393245:ERD393245 FAS393245:FAZ393245 FKO393245:FKV393245 FUK393245:FUR393245 GEG393245:GEN393245 GOC393245:GOJ393245 GXY393245:GYF393245 HHU393245:HIB393245 HRQ393245:HRX393245 IBM393245:IBT393245 ILI393245:ILP393245 IVE393245:IVL393245 JFA393245:JFH393245 JOW393245:JPD393245 JYS393245:JYZ393245 KIO393245:KIV393245 KSK393245:KSR393245 LCG393245:LCN393245 LMC393245:LMJ393245 LVY393245:LWF393245 MFU393245:MGB393245 MPQ393245:MPX393245 MZM393245:MZT393245 NJI393245:NJP393245 NTE393245:NTL393245 ODA393245:ODH393245 OMW393245:OND393245 OWS393245:OWZ393245 PGO393245:PGV393245 PQK393245:PQR393245 QAG393245:QAN393245 QKC393245:QKJ393245 QTY393245:QUF393245 RDU393245:REB393245 RNQ393245:RNX393245 RXM393245:RXT393245 SHI393245:SHP393245 SRE393245:SRL393245 TBA393245:TBH393245 TKW393245:TLD393245 TUS393245:TUZ393245 UEO393245:UEV393245 UOK393245:UOR393245 UYG393245:UYN393245 VIC393245:VIJ393245 VRY393245:VSF393245 WBU393245:WCB393245 WLQ393245:WLX393245 WVM393245:WVT393245 E458781:L458781 JA458781:JH458781 SW458781:TD458781 ACS458781:ACZ458781 AMO458781:AMV458781 AWK458781:AWR458781 BGG458781:BGN458781 BQC458781:BQJ458781 BZY458781:CAF458781 CJU458781:CKB458781 CTQ458781:CTX458781 DDM458781:DDT458781 DNI458781:DNP458781 DXE458781:DXL458781 EHA458781:EHH458781 EQW458781:ERD458781 FAS458781:FAZ458781 FKO458781:FKV458781 FUK458781:FUR458781 GEG458781:GEN458781 GOC458781:GOJ458781 GXY458781:GYF458781 HHU458781:HIB458781 HRQ458781:HRX458781 IBM458781:IBT458781 ILI458781:ILP458781 IVE458781:IVL458781 JFA458781:JFH458781 JOW458781:JPD458781 JYS458781:JYZ458781 KIO458781:KIV458781 KSK458781:KSR458781 LCG458781:LCN458781 LMC458781:LMJ458781 LVY458781:LWF458781 MFU458781:MGB458781 MPQ458781:MPX458781 MZM458781:MZT458781 NJI458781:NJP458781 NTE458781:NTL458781 ODA458781:ODH458781 OMW458781:OND458781 OWS458781:OWZ458781 PGO458781:PGV458781 PQK458781:PQR458781 QAG458781:QAN458781 QKC458781:QKJ458781 QTY458781:QUF458781 RDU458781:REB458781 RNQ458781:RNX458781 RXM458781:RXT458781 SHI458781:SHP458781 SRE458781:SRL458781 TBA458781:TBH458781 TKW458781:TLD458781 TUS458781:TUZ458781 UEO458781:UEV458781 UOK458781:UOR458781 UYG458781:UYN458781 VIC458781:VIJ458781 VRY458781:VSF458781 WBU458781:WCB458781 WLQ458781:WLX458781 WVM458781:WVT458781 E524317:L524317 JA524317:JH524317 SW524317:TD524317 ACS524317:ACZ524317 AMO524317:AMV524317 AWK524317:AWR524317 BGG524317:BGN524317 BQC524317:BQJ524317 BZY524317:CAF524317 CJU524317:CKB524317 CTQ524317:CTX524317 DDM524317:DDT524317 DNI524317:DNP524317 DXE524317:DXL524317 EHA524317:EHH524317 EQW524317:ERD524317 FAS524317:FAZ524317 FKO524317:FKV524317 FUK524317:FUR524317 GEG524317:GEN524317 GOC524317:GOJ524317 GXY524317:GYF524317 HHU524317:HIB524317 HRQ524317:HRX524317 IBM524317:IBT524317 ILI524317:ILP524317 IVE524317:IVL524317 JFA524317:JFH524317 JOW524317:JPD524317 JYS524317:JYZ524317 KIO524317:KIV524317 KSK524317:KSR524317 LCG524317:LCN524317 LMC524317:LMJ524317 LVY524317:LWF524317 MFU524317:MGB524317 MPQ524317:MPX524317 MZM524317:MZT524317 NJI524317:NJP524317 NTE524317:NTL524317 ODA524317:ODH524317 OMW524317:OND524317 OWS524317:OWZ524317 PGO524317:PGV524317 PQK524317:PQR524317 QAG524317:QAN524317 QKC524317:QKJ524317 QTY524317:QUF524317 RDU524317:REB524317 RNQ524317:RNX524317 RXM524317:RXT524317 SHI524317:SHP524317 SRE524317:SRL524317 TBA524317:TBH524317 TKW524317:TLD524317 TUS524317:TUZ524317 UEO524317:UEV524317 UOK524317:UOR524317 UYG524317:UYN524317 VIC524317:VIJ524317 VRY524317:VSF524317 WBU524317:WCB524317 WLQ524317:WLX524317 WVM524317:WVT524317 E589853:L589853 JA589853:JH589853 SW589853:TD589853 ACS589853:ACZ589853 AMO589853:AMV589853 AWK589853:AWR589853 BGG589853:BGN589853 BQC589853:BQJ589853 BZY589853:CAF589853 CJU589853:CKB589853 CTQ589853:CTX589853 DDM589853:DDT589853 DNI589853:DNP589853 DXE589853:DXL589853 EHA589853:EHH589853 EQW589853:ERD589853 FAS589853:FAZ589853 FKO589853:FKV589853 FUK589853:FUR589853 GEG589853:GEN589853 GOC589853:GOJ589853 GXY589853:GYF589853 HHU589853:HIB589853 HRQ589853:HRX589853 IBM589853:IBT589853 ILI589853:ILP589853 IVE589853:IVL589853 JFA589853:JFH589853 JOW589853:JPD589853 JYS589853:JYZ589853 KIO589853:KIV589853 KSK589853:KSR589853 LCG589853:LCN589853 LMC589853:LMJ589853 LVY589853:LWF589853 MFU589853:MGB589853 MPQ589853:MPX589853 MZM589853:MZT589853 NJI589853:NJP589853 NTE589853:NTL589853 ODA589853:ODH589853 OMW589853:OND589853 OWS589853:OWZ589853 PGO589853:PGV589853 PQK589853:PQR589853 QAG589853:QAN589853 QKC589853:QKJ589853 QTY589853:QUF589853 RDU589853:REB589853 RNQ589853:RNX589853 RXM589853:RXT589853 SHI589853:SHP589853 SRE589853:SRL589853 TBA589853:TBH589853 TKW589853:TLD589853 TUS589853:TUZ589853 UEO589853:UEV589853 UOK589853:UOR589853 UYG589853:UYN589853 VIC589853:VIJ589853 VRY589853:VSF589853 WBU589853:WCB589853 WLQ589853:WLX589853 WVM589853:WVT589853 E655389:L655389 JA655389:JH655389 SW655389:TD655389 ACS655389:ACZ655389 AMO655389:AMV655389 AWK655389:AWR655389 BGG655389:BGN655389 BQC655389:BQJ655389 BZY655389:CAF655389 CJU655389:CKB655389 CTQ655389:CTX655389 DDM655389:DDT655389 DNI655389:DNP655389 DXE655389:DXL655389 EHA655389:EHH655389 EQW655389:ERD655389 FAS655389:FAZ655389 FKO655389:FKV655389 FUK655389:FUR655389 GEG655389:GEN655389 GOC655389:GOJ655389 GXY655389:GYF655389 HHU655389:HIB655389 HRQ655389:HRX655389 IBM655389:IBT655389 ILI655389:ILP655389 IVE655389:IVL655389 JFA655389:JFH655389 JOW655389:JPD655389 JYS655389:JYZ655389 KIO655389:KIV655389 KSK655389:KSR655389 LCG655389:LCN655389 LMC655389:LMJ655389 LVY655389:LWF655389 MFU655389:MGB655389 MPQ655389:MPX655389 MZM655389:MZT655389 NJI655389:NJP655389 NTE655389:NTL655389 ODA655389:ODH655389 OMW655389:OND655389 OWS655389:OWZ655389 PGO655389:PGV655389 PQK655389:PQR655389 QAG655389:QAN655389 QKC655389:QKJ655389 QTY655389:QUF655389 RDU655389:REB655389 RNQ655389:RNX655389 RXM655389:RXT655389 SHI655389:SHP655389 SRE655389:SRL655389 TBA655389:TBH655389 TKW655389:TLD655389 TUS655389:TUZ655389 UEO655389:UEV655389 UOK655389:UOR655389 UYG655389:UYN655389 VIC655389:VIJ655389 VRY655389:VSF655389 WBU655389:WCB655389 WLQ655389:WLX655389 WVM655389:WVT655389 E720925:L720925 JA720925:JH720925 SW720925:TD720925 ACS720925:ACZ720925 AMO720925:AMV720925 AWK720925:AWR720925 BGG720925:BGN720925 BQC720925:BQJ720925 BZY720925:CAF720925 CJU720925:CKB720925 CTQ720925:CTX720925 DDM720925:DDT720925 DNI720925:DNP720925 DXE720925:DXL720925 EHA720925:EHH720925 EQW720925:ERD720925 FAS720925:FAZ720925 FKO720925:FKV720925 FUK720925:FUR720925 GEG720925:GEN720925 GOC720925:GOJ720925 GXY720925:GYF720925 HHU720925:HIB720925 HRQ720925:HRX720925 IBM720925:IBT720925 ILI720925:ILP720925 IVE720925:IVL720925 JFA720925:JFH720925 JOW720925:JPD720925 JYS720925:JYZ720925 KIO720925:KIV720925 KSK720925:KSR720925 LCG720925:LCN720925 LMC720925:LMJ720925 LVY720925:LWF720925 MFU720925:MGB720925 MPQ720925:MPX720925 MZM720925:MZT720925 NJI720925:NJP720925 NTE720925:NTL720925 ODA720925:ODH720925 OMW720925:OND720925 OWS720925:OWZ720925 PGO720925:PGV720925 PQK720925:PQR720925 QAG720925:QAN720925 QKC720925:QKJ720925 QTY720925:QUF720925 RDU720925:REB720925 RNQ720925:RNX720925 RXM720925:RXT720925 SHI720925:SHP720925 SRE720925:SRL720925 TBA720925:TBH720925 TKW720925:TLD720925 TUS720925:TUZ720925 UEO720925:UEV720925 UOK720925:UOR720925 UYG720925:UYN720925 VIC720925:VIJ720925 VRY720925:VSF720925 WBU720925:WCB720925 WLQ720925:WLX720925 WVM720925:WVT720925 E786461:L786461 JA786461:JH786461 SW786461:TD786461 ACS786461:ACZ786461 AMO786461:AMV786461 AWK786461:AWR786461 BGG786461:BGN786461 BQC786461:BQJ786461 BZY786461:CAF786461 CJU786461:CKB786461 CTQ786461:CTX786461 DDM786461:DDT786461 DNI786461:DNP786461 DXE786461:DXL786461 EHA786461:EHH786461 EQW786461:ERD786461 FAS786461:FAZ786461 FKO786461:FKV786461 FUK786461:FUR786461 GEG786461:GEN786461 GOC786461:GOJ786461 GXY786461:GYF786461 HHU786461:HIB786461 HRQ786461:HRX786461 IBM786461:IBT786461 ILI786461:ILP786461 IVE786461:IVL786461 JFA786461:JFH786461 JOW786461:JPD786461 JYS786461:JYZ786461 KIO786461:KIV786461 KSK786461:KSR786461 LCG786461:LCN786461 LMC786461:LMJ786461 LVY786461:LWF786461 MFU786461:MGB786461 MPQ786461:MPX786461 MZM786461:MZT786461 NJI786461:NJP786461 NTE786461:NTL786461 ODA786461:ODH786461 OMW786461:OND786461 OWS786461:OWZ786461 PGO786461:PGV786461 PQK786461:PQR786461 QAG786461:QAN786461 QKC786461:QKJ786461 QTY786461:QUF786461 RDU786461:REB786461 RNQ786461:RNX786461 RXM786461:RXT786461 SHI786461:SHP786461 SRE786461:SRL786461 TBA786461:TBH786461 TKW786461:TLD786461 TUS786461:TUZ786461 UEO786461:UEV786461 UOK786461:UOR786461 UYG786461:UYN786461 VIC786461:VIJ786461 VRY786461:VSF786461 WBU786461:WCB786461 WLQ786461:WLX786461 WVM786461:WVT786461 E851997:L851997 JA851997:JH851997 SW851997:TD851997 ACS851997:ACZ851997 AMO851997:AMV851997 AWK851997:AWR851997 BGG851997:BGN851997 BQC851997:BQJ851997 BZY851997:CAF851997 CJU851997:CKB851997 CTQ851997:CTX851997 DDM851997:DDT851997 DNI851997:DNP851997 DXE851997:DXL851997 EHA851997:EHH851997 EQW851997:ERD851997 FAS851997:FAZ851997 FKO851997:FKV851997 FUK851997:FUR851997 GEG851997:GEN851997 GOC851997:GOJ851997 GXY851997:GYF851997 HHU851997:HIB851997 HRQ851997:HRX851997 IBM851997:IBT851997 ILI851997:ILP851997 IVE851997:IVL851997 JFA851997:JFH851997 JOW851997:JPD851997 JYS851997:JYZ851997 KIO851997:KIV851997 KSK851997:KSR851997 LCG851997:LCN851997 LMC851997:LMJ851997 LVY851997:LWF851997 MFU851997:MGB851997 MPQ851997:MPX851997 MZM851997:MZT851997 NJI851997:NJP851997 NTE851997:NTL851997 ODA851997:ODH851997 OMW851997:OND851997 OWS851997:OWZ851997 PGO851997:PGV851997 PQK851997:PQR851997 QAG851997:QAN851997 QKC851997:QKJ851997 QTY851997:QUF851997 RDU851997:REB851997 RNQ851997:RNX851997 RXM851997:RXT851997 SHI851997:SHP851997 SRE851997:SRL851997 TBA851997:TBH851997 TKW851997:TLD851997 TUS851997:TUZ851997 UEO851997:UEV851997 UOK851997:UOR851997 UYG851997:UYN851997 VIC851997:VIJ851997 VRY851997:VSF851997 WBU851997:WCB851997 WLQ851997:WLX851997 WVM851997:WVT851997 E917533:L917533 JA917533:JH917533 SW917533:TD917533 ACS917533:ACZ917533 AMO917533:AMV917533 AWK917533:AWR917533 BGG917533:BGN917533 BQC917533:BQJ917533 BZY917533:CAF917533 CJU917533:CKB917533 CTQ917533:CTX917533 DDM917533:DDT917533 DNI917533:DNP917533 DXE917533:DXL917533 EHA917533:EHH917533 EQW917533:ERD917533 FAS917533:FAZ917533 FKO917533:FKV917533 FUK917533:FUR917533 GEG917533:GEN917533 GOC917533:GOJ917533 GXY917533:GYF917533 HHU917533:HIB917533 HRQ917533:HRX917533 IBM917533:IBT917533 ILI917533:ILP917533 IVE917533:IVL917533 JFA917533:JFH917533 JOW917533:JPD917533 JYS917533:JYZ917533 KIO917533:KIV917533 KSK917533:KSR917533 LCG917533:LCN917533 LMC917533:LMJ917533 LVY917533:LWF917533 MFU917533:MGB917533 MPQ917533:MPX917533 MZM917533:MZT917533 NJI917533:NJP917533 NTE917533:NTL917533 ODA917533:ODH917533 OMW917533:OND917533 OWS917533:OWZ917533 PGO917533:PGV917533 PQK917533:PQR917533 QAG917533:QAN917533 QKC917533:QKJ917533 QTY917533:QUF917533 RDU917533:REB917533 RNQ917533:RNX917533 RXM917533:RXT917533 SHI917533:SHP917533 SRE917533:SRL917533 TBA917533:TBH917533 TKW917533:TLD917533 TUS917533:TUZ917533 UEO917533:UEV917533 UOK917533:UOR917533 UYG917533:UYN917533 VIC917533:VIJ917533 VRY917533:VSF917533 WBU917533:WCB917533 WLQ917533:WLX917533 WVM917533:WVT917533 E983069:L983069 JA983069:JH983069 SW983069:TD983069 ACS983069:ACZ983069 AMO983069:AMV983069 AWK983069:AWR983069 BGG983069:BGN983069 BQC983069:BQJ983069 BZY983069:CAF983069 CJU983069:CKB983069 CTQ983069:CTX983069 DDM983069:DDT983069 DNI983069:DNP983069 DXE983069:DXL983069 EHA983069:EHH983069 EQW983069:ERD983069 FAS983069:FAZ983069 FKO983069:FKV983069 FUK983069:FUR983069 GEG983069:GEN983069 GOC983069:GOJ983069 GXY983069:GYF983069 HHU983069:HIB983069 HRQ983069:HRX983069 IBM983069:IBT983069 ILI983069:ILP983069 IVE983069:IVL983069 JFA983069:JFH983069 JOW983069:JPD983069 JYS983069:JYZ983069 KIO983069:KIV983069 KSK983069:KSR983069 LCG983069:LCN983069 LMC983069:LMJ983069 LVY983069:LWF983069 MFU983069:MGB983069 MPQ983069:MPX983069 MZM983069:MZT983069 NJI983069:NJP983069 NTE983069:NTL983069 ODA983069:ODH983069 OMW983069:OND983069 OWS983069:OWZ983069 PGO983069:PGV983069 PQK983069:PQR983069 QAG983069:QAN983069 QKC983069:QKJ983069 QTY983069:QUF983069 RDU983069:REB983069 RNQ983069:RNX983069 RXM983069:RXT983069 SHI983069:SHP983069 SRE983069:SRL983069 TBA983069:TBH983069 TKW983069:TLD983069 TUS983069:TUZ983069 UEO983069:UEV983069 UOK983069:UOR983069 UYG983069:UYN983069 VIC983069:VIJ983069 VRY983069:VSF983069 WBU983069:WCB983069 WLQ983069:WLX983069 WVM983069:WVT983069">
      <formula1>$N$28:$N$29</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0 JF65570 TB65570 ACX65570 AMT65570 AWP65570 BGL65570 BQH65570 CAD65570 CJZ65570 CTV65570 DDR65570 DNN65570 DXJ65570 EHF65570 ERB65570 FAX65570 FKT65570 FUP65570 GEL65570 GOH65570 GYD65570 HHZ65570 HRV65570 IBR65570 ILN65570 IVJ65570 JFF65570 JPB65570 JYX65570 KIT65570 KSP65570 LCL65570 LMH65570 LWD65570 MFZ65570 MPV65570 MZR65570 NJN65570 NTJ65570 ODF65570 ONB65570 OWX65570 PGT65570 PQP65570 QAL65570 QKH65570 QUD65570 RDZ65570 RNV65570 RXR65570 SHN65570 SRJ65570 TBF65570 TLB65570 TUX65570 UET65570 UOP65570 UYL65570 VIH65570 VSD65570 WBZ65570 WLV65570 WVR65570 J131106 JF131106 TB131106 ACX131106 AMT131106 AWP131106 BGL131106 BQH131106 CAD131106 CJZ131106 CTV131106 DDR131106 DNN131106 DXJ131106 EHF131106 ERB131106 FAX131106 FKT131106 FUP131106 GEL131106 GOH131106 GYD131106 HHZ131106 HRV131106 IBR131106 ILN131106 IVJ131106 JFF131106 JPB131106 JYX131106 KIT131106 KSP131106 LCL131106 LMH131106 LWD131106 MFZ131106 MPV131106 MZR131106 NJN131106 NTJ131106 ODF131106 ONB131106 OWX131106 PGT131106 PQP131106 QAL131106 QKH131106 QUD131106 RDZ131106 RNV131106 RXR131106 SHN131106 SRJ131106 TBF131106 TLB131106 TUX131106 UET131106 UOP131106 UYL131106 VIH131106 VSD131106 WBZ131106 WLV131106 WVR131106 J196642 JF196642 TB196642 ACX196642 AMT196642 AWP196642 BGL196642 BQH196642 CAD196642 CJZ196642 CTV196642 DDR196642 DNN196642 DXJ196642 EHF196642 ERB196642 FAX196642 FKT196642 FUP196642 GEL196642 GOH196642 GYD196642 HHZ196642 HRV196642 IBR196642 ILN196642 IVJ196642 JFF196642 JPB196642 JYX196642 KIT196642 KSP196642 LCL196642 LMH196642 LWD196642 MFZ196642 MPV196642 MZR196642 NJN196642 NTJ196642 ODF196642 ONB196642 OWX196642 PGT196642 PQP196642 QAL196642 QKH196642 QUD196642 RDZ196642 RNV196642 RXR196642 SHN196642 SRJ196642 TBF196642 TLB196642 TUX196642 UET196642 UOP196642 UYL196642 VIH196642 VSD196642 WBZ196642 WLV196642 WVR196642 J262178 JF262178 TB262178 ACX262178 AMT262178 AWP262178 BGL262178 BQH262178 CAD262178 CJZ262178 CTV262178 DDR262178 DNN262178 DXJ262178 EHF262178 ERB262178 FAX262178 FKT262178 FUP262178 GEL262178 GOH262178 GYD262178 HHZ262178 HRV262178 IBR262178 ILN262178 IVJ262178 JFF262178 JPB262178 JYX262178 KIT262178 KSP262178 LCL262178 LMH262178 LWD262178 MFZ262178 MPV262178 MZR262178 NJN262178 NTJ262178 ODF262178 ONB262178 OWX262178 PGT262178 PQP262178 QAL262178 QKH262178 QUD262178 RDZ262178 RNV262178 RXR262178 SHN262178 SRJ262178 TBF262178 TLB262178 TUX262178 UET262178 UOP262178 UYL262178 VIH262178 VSD262178 WBZ262178 WLV262178 WVR262178 J327714 JF327714 TB327714 ACX327714 AMT327714 AWP327714 BGL327714 BQH327714 CAD327714 CJZ327714 CTV327714 DDR327714 DNN327714 DXJ327714 EHF327714 ERB327714 FAX327714 FKT327714 FUP327714 GEL327714 GOH327714 GYD327714 HHZ327714 HRV327714 IBR327714 ILN327714 IVJ327714 JFF327714 JPB327714 JYX327714 KIT327714 KSP327714 LCL327714 LMH327714 LWD327714 MFZ327714 MPV327714 MZR327714 NJN327714 NTJ327714 ODF327714 ONB327714 OWX327714 PGT327714 PQP327714 QAL327714 QKH327714 QUD327714 RDZ327714 RNV327714 RXR327714 SHN327714 SRJ327714 TBF327714 TLB327714 TUX327714 UET327714 UOP327714 UYL327714 VIH327714 VSD327714 WBZ327714 WLV327714 WVR327714 J393250 JF393250 TB393250 ACX393250 AMT393250 AWP393250 BGL393250 BQH393250 CAD393250 CJZ393250 CTV393250 DDR393250 DNN393250 DXJ393250 EHF393250 ERB393250 FAX393250 FKT393250 FUP393250 GEL393250 GOH393250 GYD393250 HHZ393250 HRV393250 IBR393250 ILN393250 IVJ393250 JFF393250 JPB393250 JYX393250 KIT393250 KSP393250 LCL393250 LMH393250 LWD393250 MFZ393250 MPV393250 MZR393250 NJN393250 NTJ393250 ODF393250 ONB393250 OWX393250 PGT393250 PQP393250 QAL393250 QKH393250 QUD393250 RDZ393250 RNV393250 RXR393250 SHN393250 SRJ393250 TBF393250 TLB393250 TUX393250 UET393250 UOP393250 UYL393250 VIH393250 VSD393250 WBZ393250 WLV393250 WVR393250 J458786 JF458786 TB458786 ACX458786 AMT458786 AWP458786 BGL458786 BQH458786 CAD458786 CJZ458786 CTV458786 DDR458786 DNN458786 DXJ458786 EHF458786 ERB458786 FAX458786 FKT458786 FUP458786 GEL458786 GOH458786 GYD458786 HHZ458786 HRV458786 IBR458786 ILN458786 IVJ458786 JFF458786 JPB458786 JYX458786 KIT458786 KSP458786 LCL458786 LMH458786 LWD458786 MFZ458786 MPV458786 MZR458786 NJN458786 NTJ458786 ODF458786 ONB458786 OWX458786 PGT458786 PQP458786 QAL458786 QKH458786 QUD458786 RDZ458786 RNV458786 RXR458786 SHN458786 SRJ458786 TBF458786 TLB458786 TUX458786 UET458786 UOP458786 UYL458786 VIH458786 VSD458786 WBZ458786 WLV458786 WVR458786 J524322 JF524322 TB524322 ACX524322 AMT524322 AWP524322 BGL524322 BQH524322 CAD524322 CJZ524322 CTV524322 DDR524322 DNN524322 DXJ524322 EHF524322 ERB524322 FAX524322 FKT524322 FUP524322 GEL524322 GOH524322 GYD524322 HHZ524322 HRV524322 IBR524322 ILN524322 IVJ524322 JFF524322 JPB524322 JYX524322 KIT524322 KSP524322 LCL524322 LMH524322 LWD524322 MFZ524322 MPV524322 MZR524322 NJN524322 NTJ524322 ODF524322 ONB524322 OWX524322 PGT524322 PQP524322 QAL524322 QKH524322 QUD524322 RDZ524322 RNV524322 RXR524322 SHN524322 SRJ524322 TBF524322 TLB524322 TUX524322 UET524322 UOP524322 UYL524322 VIH524322 VSD524322 WBZ524322 WLV524322 WVR524322 J589858 JF589858 TB589858 ACX589858 AMT589858 AWP589858 BGL589858 BQH589858 CAD589858 CJZ589858 CTV589858 DDR589858 DNN589858 DXJ589858 EHF589858 ERB589858 FAX589858 FKT589858 FUP589858 GEL589858 GOH589858 GYD589858 HHZ589858 HRV589858 IBR589858 ILN589858 IVJ589858 JFF589858 JPB589858 JYX589858 KIT589858 KSP589858 LCL589858 LMH589858 LWD589858 MFZ589858 MPV589858 MZR589858 NJN589858 NTJ589858 ODF589858 ONB589858 OWX589858 PGT589858 PQP589858 QAL589858 QKH589858 QUD589858 RDZ589858 RNV589858 RXR589858 SHN589858 SRJ589858 TBF589858 TLB589858 TUX589858 UET589858 UOP589858 UYL589858 VIH589858 VSD589858 WBZ589858 WLV589858 WVR589858 J655394 JF655394 TB655394 ACX655394 AMT655394 AWP655394 BGL655394 BQH655394 CAD655394 CJZ655394 CTV655394 DDR655394 DNN655394 DXJ655394 EHF655394 ERB655394 FAX655394 FKT655394 FUP655394 GEL655394 GOH655394 GYD655394 HHZ655394 HRV655394 IBR655394 ILN655394 IVJ655394 JFF655394 JPB655394 JYX655394 KIT655394 KSP655394 LCL655394 LMH655394 LWD655394 MFZ655394 MPV655394 MZR655394 NJN655394 NTJ655394 ODF655394 ONB655394 OWX655394 PGT655394 PQP655394 QAL655394 QKH655394 QUD655394 RDZ655394 RNV655394 RXR655394 SHN655394 SRJ655394 TBF655394 TLB655394 TUX655394 UET655394 UOP655394 UYL655394 VIH655394 VSD655394 WBZ655394 WLV655394 WVR655394 J720930 JF720930 TB720930 ACX720930 AMT720930 AWP720930 BGL720930 BQH720930 CAD720930 CJZ720930 CTV720930 DDR720930 DNN720930 DXJ720930 EHF720930 ERB720930 FAX720930 FKT720930 FUP720930 GEL720930 GOH720930 GYD720930 HHZ720930 HRV720930 IBR720930 ILN720930 IVJ720930 JFF720930 JPB720930 JYX720930 KIT720930 KSP720930 LCL720930 LMH720930 LWD720930 MFZ720930 MPV720930 MZR720930 NJN720930 NTJ720930 ODF720930 ONB720930 OWX720930 PGT720930 PQP720930 QAL720930 QKH720930 QUD720930 RDZ720930 RNV720930 RXR720930 SHN720930 SRJ720930 TBF720930 TLB720930 TUX720930 UET720930 UOP720930 UYL720930 VIH720930 VSD720930 WBZ720930 WLV720930 WVR720930 J786466 JF786466 TB786466 ACX786466 AMT786466 AWP786466 BGL786466 BQH786466 CAD786466 CJZ786466 CTV786466 DDR786466 DNN786466 DXJ786466 EHF786466 ERB786466 FAX786466 FKT786466 FUP786466 GEL786466 GOH786466 GYD786466 HHZ786466 HRV786466 IBR786466 ILN786466 IVJ786466 JFF786466 JPB786466 JYX786466 KIT786466 KSP786466 LCL786466 LMH786466 LWD786466 MFZ786466 MPV786466 MZR786466 NJN786466 NTJ786466 ODF786466 ONB786466 OWX786466 PGT786466 PQP786466 QAL786466 QKH786466 QUD786466 RDZ786466 RNV786466 RXR786466 SHN786466 SRJ786466 TBF786466 TLB786466 TUX786466 UET786466 UOP786466 UYL786466 VIH786466 VSD786466 WBZ786466 WLV786466 WVR786466 J852002 JF852002 TB852002 ACX852002 AMT852002 AWP852002 BGL852002 BQH852002 CAD852002 CJZ852002 CTV852002 DDR852002 DNN852002 DXJ852002 EHF852002 ERB852002 FAX852002 FKT852002 FUP852002 GEL852002 GOH852002 GYD852002 HHZ852002 HRV852002 IBR852002 ILN852002 IVJ852002 JFF852002 JPB852002 JYX852002 KIT852002 KSP852002 LCL852002 LMH852002 LWD852002 MFZ852002 MPV852002 MZR852002 NJN852002 NTJ852002 ODF852002 ONB852002 OWX852002 PGT852002 PQP852002 QAL852002 QKH852002 QUD852002 RDZ852002 RNV852002 RXR852002 SHN852002 SRJ852002 TBF852002 TLB852002 TUX852002 UET852002 UOP852002 UYL852002 VIH852002 VSD852002 WBZ852002 WLV852002 WVR852002 J917538 JF917538 TB917538 ACX917538 AMT917538 AWP917538 BGL917538 BQH917538 CAD917538 CJZ917538 CTV917538 DDR917538 DNN917538 DXJ917538 EHF917538 ERB917538 FAX917538 FKT917538 FUP917538 GEL917538 GOH917538 GYD917538 HHZ917538 HRV917538 IBR917538 ILN917538 IVJ917538 JFF917538 JPB917538 JYX917538 KIT917538 KSP917538 LCL917538 LMH917538 LWD917538 MFZ917538 MPV917538 MZR917538 NJN917538 NTJ917538 ODF917538 ONB917538 OWX917538 PGT917538 PQP917538 QAL917538 QKH917538 QUD917538 RDZ917538 RNV917538 RXR917538 SHN917538 SRJ917538 TBF917538 TLB917538 TUX917538 UET917538 UOP917538 UYL917538 VIH917538 VSD917538 WBZ917538 WLV917538 WVR917538 J983074 JF983074 TB983074 ACX983074 AMT983074 AWP983074 BGL983074 BQH983074 CAD983074 CJZ983074 CTV983074 DDR983074 DNN983074 DXJ983074 EHF983074 ERB983074 FAX983074 FKT983074 FUP983074 GEL983074 GOH983074 GYD983074 HHZ983074 HRV983074 IBR983074 ILN983074 IVJ983074 JFF983074 JPB983074 JYX983074 KIT983074 KSP983074 LCL983074 LMH983074 LWD983074 MFZ983074 MPV983074 MZR983074 NJN983074 NTJ983074 ODF983074 ONB983074 OWX983074 PGT983074 PQP983074 QAL983074 QKH983074 QUD983074 RDZ983074 RNV983074 RXR983074 SHN983074 SRJ983074 TBF983074 TLB983074 TUX983074 UET983074 UOP983074 UYL983074 VIH983074 VSD983074 WBZ983074 WLV983074 WVR983074">
      <formula1>$N$32:$N$36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formula1>$O$2:$O$4</formula1>
    </dataValidation>
  </dataValidation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89"/>
  <sheetViews>
    <sheetView topLeftCell="A61" workbookViewId="0">
      <selection activeCell="G63" sqref="G63"/>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15.28515625" customWidth="1"/>
    <col min="6" max="6" width="19.85546875" customWidth="1"/>
    <col min="7" max="7" width="16" customWidth="1"/>
    <col min="8" max="8" width="18.7109375" customWidth="1"/>
    <col min="9" max="9" width="16.71093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6.57031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6.57031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6.57031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6.57031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6.57031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6.57031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6.57031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6.57031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6.57031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6.57031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6.57031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6.57031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6.57031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6.57031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6.57031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6.57031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6.57031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6.57031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6.57031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6.57031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6.57031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6.57031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6.57031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6.57031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6.57031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6.57031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6.57031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6.57031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6.57031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6.57031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6.57031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6.57031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6.57031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6.57031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6.57031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6.57031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6.57031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6.57031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6.57031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6.57031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6.57031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6.57031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6.57031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6.57031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6.57031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6.57031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6.57031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6.57031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6.57031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6.57031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6.57031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6.57031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6.57031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6.57031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6.57031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6.57031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6.57031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6.57031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6.57031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6.57031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6.57031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6.57031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6.57031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147"/>
      <c r="E2" s="149"/>
      <c r="F2" s="149"/>
      <c r="G2" s="149"/>
      <c r="H2" s="149"/>
      <c r="I2" s="149"/>
      <c r="J2" s="149"/>
      <c r="K2" s="150"/>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148"/>
      <c r="E3" s="151"/>
      <c r="F3" s="151"/>
      <c r="G3" s="151"/>
      <c r="H3" s="151"/>
      <c r="I3" s="151"/>
      <c r="J3" s="151"/>
      <c r="K3" s="152"/>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148"/>
      <c r="E4" s="153"/>
      <c r="F4" s="153"/>
      <c r="G4" s="153"/>
      <c r="H4" s="153"/>
      <c r="I4" s="154"/>
      <c r="J4" s="154"/>
      <c r="K4" s="155"/>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148"/>
      <c r="E5" s="153"/>
      <c r="F5" s="153"/>
      <c r="G5" s="153"/>
      <c r="H5" s="153"/>
      <c r="I5" s="153"/>
      <c r="J5" s="153"/>
      <c r="K5" s="156"/>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166" t="s">
        <v>19</v>
      </c>
      <c r="D7" s="167"/>
      <c r="E7" s="168" t="s">
        <v>20</v>
      </c>
      <c r="F7" s="169"/>
      <c r="G7" s="19" t="s">
        <v>21</v>
      </c>
      <c r="H7" s="20">
        <v>3</v>
      </c>
      <c r="I7" s="19" t="s">
        <v>22</v>
      </c>
      <c r="J7" s="170">
        <v>41337</v>
      </c>
      <c r="K7" s="17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172" t="s">
        <v>29</v>
      </c>
      <c r="C9" s="173"/>
      <c r="D9" s="173"/>
      <c r="E9" s="173"/>
      <c r="F9" s="173"/>
      <c r="G9" s="173"/>
      <c r="H9" s="173"/>
      <c r="I9" s="173"/>
      <c r="J9" s="173"/>
      <c r="K9" s="173"/>
      <c r="L9" s="17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175"/>
      <c r="C10" s="176" t="s">
        <v>33</v>
      </c>
      <c r="D10" s="176"/>
      <c r="E10" s="161" t="s">
        <v>206</v>
      </c>
      <c r="F10" s="161"/>
      <c r="G10" s="161"/>
      <c r="H10" s="161"/>
      <c r="I10" s="161"/>
      <c r="J10" s="21" t="s">
        <v>35</v>
      </c>
      <c r="K10" s="177" t="s">
        <v>207</v>
      </c>
      <c r="L10" s="17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175"/>
      <c r="C11" s="178" t="s">
        <v>39</v>
      </c>
      <c r="D11" s="178"/>
      <c r="E11" s="179">
        <v>40177</v>
      </c>
      <c r="F11" s="180"/>
      <c r="G11" s="180"/>
      <c r="H11" s="180"/>
      <c r="I11" s="180"/>
      <c r="J11" s="180"/>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175"/>
      <c r="C12" s="157" t="s">
        <v>43</v>
      </c>
      <c r="D12" s="157"/>
      <c r="E12" s="157"/>
      <c r="F12" s="158" t="s">
        <v>41</v>
      </c>
      <c r="G12" s="159"/>
      <c r="H12" s="159"/>
      <c r="I12" s="159"/>
      <c r="J12" s="159"/>
      <c r="K12" s="159"/>
      <c r="L12" s="159"/>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175"/>
      <c r="C13" s="157" t="s">
        <v>46</v>
      </c>
      <c r="D13" s="157"/>
      <c r="E13" s="160"/>
      <c r="F13" s="160"/>
      <c r="G13" s="160"/>
      <c r="H13" s="160"/>
      <c r="I13" s="21" t="s">
        <v>47</v>
      </c>
      <c r="J13" s="161" t="s">
        <v>6</v>
      </c>
      <c r="K13" s="159"/>
      <c r="L13" s="159"/>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175"/>
      <c r="C14" s="162" t="s">
        <v>49</v>
      </c>
      <c r="D14" s="157"/>
      <c r="E14" s="163" t="s">
        <v>50</v>
      </c>
      <c r="F14" s="164"/>
      <c r="G14" s="164"/>
      <c r="H14" s="164"/>
      <c r="I14" s="164"/>
      <c r="J14" s="164"/>
      <c r="K14" s="164"/>
      <c r="L14" s="16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183"/>
      <c r="C15" s="183"/>
      <c r="D15" s="183"/>
      <c r="E15" s="183"/>
      <c r="F15" s="183"/>
      <c r="G15" s="183"/>
      <c r="H15" s="183"/>
      <c r="I15" s="183"/>
      <c r="J15" s="183"/>
      <c r="K15" s="183"/>
      <c r="L15" s="183"/>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184" t="s">
        <v>53</v>
      </c>
      <c r="C16" s="185"/>
      <c r="D16" s="185"/>
      <c r="E16" s="185"/>
      <c r="F16" s="185"/>
      <c r="G16" s="185"/>
      <c r="H16" s="185"/>
      <c r="I16" s="185"/>
      <c r="J16" s="185"/>
      <c r="K16" s="185"/>
      <c r="L16" s="186"/>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178" t="s">
        <v>55</v>
      </c>
      <c r="D17" s="178"/>
      <c r="E17" s="241" t="s">
        <v>208</v>
      </c>
      <c r="F17" s="241"/>
      <c r="G17" s="241"/>
      <c r="H17" s="241"/>
      <c r="I17" s="241"/>
      <c r="J17" s="241"/>
      <c r="K17" s="241"/>
      <c r="L17" s="241"/>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178" t="s">
        <v>57</v>
      </c>
      <c r="D18" s="178"/>
      <c r="E18" s="241" t="s">
        <v>209</v>
      </c>
      <c r="F18" s="241"/>
      <c r="G18" s="241"/>
      <c r="H18" s="241"/>
      <c r="I18" s="241"/>
      <c r="J18" s="241"/>
      <c r="K18" s="241"/>
      <c r="L18" s="241"/>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178" t="s">
        <v>58</v>
      </c>
      <c r="D19" s="178"/>
      <c r="E19" s="240" t="s">
        <v>209</v>
      </c>
      <c r="F19" s="240"/>
      <c r="G19" s="240"/>
      <c r="H19" s="240"/>
      <c r="I19" s="240"/>
      <c r="J19" s="240"/>
      <c r="K19" s="240"/>
      <c r="L19" s="240"/>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157" t="s">
        <v>60</v>
      </c>
      <c r="D20" s="157"/>
      <c r="E20" s="240" t="s">
        <v>210</v>
      </c>
      <c r="F20" s="240"/>
      <c r="G20" s="240"/>
      <c r="H20" s="240"/>
      <c r="I20" s="240"/>
      <c r="J20" s="240"/>
      <c r="K20" s="240"/>
      <c r="L20" s="240"/>
      <c r="M20" s="34"/>
      <c r="O20" s="31"/>
      <c r="P20" s="32"/>
      <c r="Q20" s="28"/>
      <c r="R20" s="2"/>
      <c r="S20" s="28"/>
      <c r="T20" s="28"/>
      <c r="U20" s="8"/>
      <c r="V20" s="8"/>
      <c r="W20" s="8"/>
      <c r="X20" s="9"/>
      <c r="Y20" s="10"/>
      <c r="Z20" s="10"/>
      <c r="AA20" s="10"/>
      <c r="AB20" s="10"/>
      <c r="AC20" s="10"/>
      <c r="AD20" s="10"/>
      <c r="AE20" s="10"/>
      <c r="AF20" s="10"/>
    </row>
    <row r="21" spans="2:32" ht="8.25" customHeight="1" x14ac:dyDescent="0.25">
      <c r="B21" s="183"/>
      <c r="C21" s="183"/>
      <c r="D21" s="183"/>
      <c r="E21" s="183"/>
      <c r="F21" s="183"/>
      <c r="G21" s="183"/>
      <c r="H21" s="183"/>
      <c r="I21" s="183"/>
      <c r="J21" s="183"/>
      <c r="K21" s="183"/>
      <c r="L21" s="183"/>
      <c r="M21" s="22"/>
      <c r="O21" s="6"/>
      <c r="P21" s="32"/>
      <c r="Q21" s="8"/>
      <c r="R21" s="7"/>
      <c r="S21" s="8"/>
      <c r="T21" s="8"/>
      <c r="U21" s="8"/>
      <c r="V21" s="8"/>
      <c r="W21" s="8"/>
      <c r="X21" s="9"/>
      <c r="Y21" s="10"/>
      <c r="Z21" s="10"/>
      <c r="AA21" s="10"/>
      <c r="AB21" s="10"/>
      <c r="AC21" s="10"/>
      <c r="AD21" s="10"/>
      <c r="AE21" s="10"/>
      <c r="AF21" s="10"/>
    </row>
    <row r="22" spans="2:32" ht="15.75" customHeight="1" x14ac:dyDescent="0.25">
      <c r="B22" s="184" t="s">
        <v>62</v>
      </c>
      <c r="C22" s="185"/>
      <c r="D22" s="185"/>
      <c r="E22" s="185"/>
      <c r="F22" s="185"/>
      <c r="G22" s="185"/>
      <c r="H22" s="185"/>
      <c r="I22" s="185"/>
      <c r="J22" s="185"/>
      <c r="K22" s="185"/>
      <c r="L22" s="186"/>
      <c r="M22" s="22"/>
      <c r="O22" s="6"/>
      <c r="P22" s="32"/>
      <c r="Q22" s="8"/>
      <c r="R22" s="7"/>
      <c r="S22" s="8"/>
      <c r="T22" s="8"/>
      <c r="U22" s="8"/>
      <c r="V22" s="8"/>
      <c r="W22" s="8"/>
      <c r="X22" s="9"/>
      <c r="Y22" s="10"/>
      <c r="Z22" s="10"/>
      <c r="AA22" s="10"/>
      <c r="AB22" s="10"/>
      <c r="AC22" s="10"/>
      <c r="AD22" s="10"/>
      <c r="AE22" s="10"/>
      <c r="AF22" s="10"/>
    </row>
    <row r="23" spans="2:32" x14ac:dyDescent="0.25">
      <c r="B23" s="11"/>
      <c r="C23" s="157" t="s">
        <v>63</v>
      </c>
      <c r="D23" s="157"/>
      <c r="E23" s="182" t="s">
        <v>211</v>
      </c>
      <c r="F23" s="182"/>
      <c r="G23" s="182"/>
      <c r="H23" s="182"/>
      <c r="I23" s="182"/>
      <c r="J23" s="182"/>
      <c r="K23" s="182"/>
      <c r="L23" s="182"/>
      <c r="M23" s="35"/>
      <c r="N23" s="36"/>
      <c r="O23" s="36"/>
      <c r="P23" s="36"/>
      <c r="Q23" s="36"/>
      <c r="R23" s="37"/>
      <c r="S23" s="38"/>
      <c r="T23" s="28"/>
      <c r="U23" s="28"/>
      <c r="V23" s="28"/>
      <c r="W23" s="28"/>
    </row>
    <row r="24" spans="2:32" x14ac:dyDescent="0.25">
      <c r="B24" s="11"/>
      <c r="C24" s="157"/>
      <c r="D24" s="157"/>
      <c r="E24" s="182"/>
      <c r="F24" s="182"/>
      <c r="G24" s="182"/>
      <c r="H24" s="182"/>
      <c r="I24" s="182"/>
      <c r="J24" s="182"/>
      <c r="K24" s="182"/>
      <c r="L24" s="182"/>
      <c r="M24" s="22"/>
      <c r="N24" s="36"/>
      <c r="O24" s="36"/>
      <c r="P24" s="36"/>
      <c r="Q24" s="36"/>
      <c r="R24" s="37"/>
      <c r="S24" s="38"/>
      <c r="T24" s="28"/>
      <c r="U24" s="28"/>
      <c r="V24" s="28"/>
      <c r="W24" s="28"/>
    </row>
    <row r="25" spans="2:32" ht="7.5" customHeight="1" x14ac:dyDescent="0.25">
      <c r="B25" s="11"/>
      <c r="C25" s="157"/>
      <c r="D25" s="157"/>
      <c r="E25" s="182"/>
      <c r="F25" s="182"/>
      <c r="G25" s="182"/>
      <c r="H25" s="182"/>
      <c r="I25" s="182"/>
      <c r="J25" s="182"/>
      <c r="K25" s="182"/>
      <c r="L25" s="182"/>
      <c r="M25" s="30"/>
      <c r="N25" s="36"/>
      <c r="O25" s="36"/>
      <c r="P25" s="36"/>
      <c r="Q25" s="36"/>
      <c r="R25" s="37"/>
      <c r="S25" s="38"/>
      <c r="T25" s="28"/>
      <c r="U25" s="28"/>
      <c r="V25" s="28"/>
      <c r="W25" s="28"/>
    </row>
    <row r="26" spans="2:32" ht="12" customHeight="1" x14ac:dyDescent="0.25">
      <c r="B26" s="11"/>
      <c r="C26" s="199" t="s">
        <v>65</v>
      </c>
      <c r="D26" s="200"/>
      <c r="E26" s="205" t="s">
        <v>68</v>
      </c>
      <c r="F26" s="205"/>
      <c r="G26" s="205"/>
      <c r="H26" s="205"/>
      <c r="I26" s="205"/>
      <c r="J26" s="205"/>
      <c r="K26" s="205"/>
      <c r="L26" s="205"/>
      <c r="M26" s="30"/>
      <c r="N26" s="36"/>
      <c r="O26" s="39" t="s">
        <v>67</v>
      </c>
      <c r="P26" s="36"/>
      <c r="Q26" s="36"/>
      <c r="R26" s="37"/>
      <c r="S26" s="38"/>
      <c r="T26" s="28"/>
      <c r="U26" s="28"/>
      <c r="V26" s="28"/>
      <c r="W26" s="28"/>
    </row>
    <row r="27" spans="2:32" ht="12.75" customHeight="1" x14ac:dyDescent="0.25">
      <c r="B27" s="11"/>
      <c r="C27" s="201"/>
      <c r="D27" s="202"/>
      <c r="E27" s="205"/>
      <c r="F27" s="205"/>
      <c r="G27" s="205"/>
      <c r="H27" s="205"/>
      <c r="I27" s="205"/>
      <c r="J27" s="205"/>
      <c r="K27" s="205"/>
      <c r="L27" s="205"/>
      <c r="M27" s="30"/>
      <c r="N27" s="36"/>
      <c r="O27" s="39" t="s">
        <v>68</v>
      </c>
      <c r="P27" s="36"/>
      <c r="Q27" s="36"/>
      <c r="R27" s="37"/>
      <c r="S27" s="38"/>
      <c r="T27" s="28"/>
      <c r="U27" s="28"/>
      <c r="V27" s="28"/>
      <c r="W27" s="28"/>
    </row>
    <row r="28" spans="2:32" ht="12.75" customHeight="1" x14ac:dyDescent="0.25">
      <c r="B28" s="11"/>
      <c r="C28" s="203"/>
      <c r="D28" s="204"/>
      <c r="E28" s="205"/>
      <c r="F28" s="205"/>
      <c r="G28" s="205"/>
      <c r="H28" s="205"/>
      <c r="I28" s="205"/>
      <c r="J28" s="205"/>
      <c r="K28" s="205"/>
      <c r="L28" s="205"/>
      <c r="M28" s="13"/>
      <c r="N28" s="40" t="s">
        <v>69</v>
      </c>
      <c r="O28" s="40" t="s">
        <v>66</v>
      </c>
      <c r="P28" s="38"/>
      <c r="Q28" s="38"/>
      <c r="R28" s="13"/>
      <c r="S28" s="38"/>
      <c r="T28" s="28"/>
      <c r="U28" s="28"/>
      <c r="V28" s="28"/>
      <c r="W28" s="28"/>
    </row>
    <row r="29" spans="2:32" ht="21.75" customHeight="1" x14ac:dyDescent="0.25">
      <c r="B29" s="16"/>
      <c r="C29" s="176" t="s">
        <v>70</v>
      </c>
      <c r="D29" s="176"/>
      <c r="E29" s="206" t="s">
        <v>71</v>
      </c>
      <c r="F29" s="206"/>
      <c r="G29" s="206"/>
      <c r="H29" s="206"/>
      <c r="I29" s="206"/>
      <c r="J29" s="206"/>
      <c r="K29" s="206"/>
      <c r="L29" s="206"/>
      <c r="M29" s="13"/>
      <c r="N29" s="40" t="s">
        <v>71</v>
      </c>
      <c r="O29" s="38"/>
      <c r="P29" s="38"/>
      <c r="Q29" s="38"/>
      <c r="R29" s="13"/>
      <c r="S29" s="38"/>
      <c r="T29" s="28"/>
      <c r="U29" s="28"/>
      <c r="V29" s="28"/>
      <c r="W29" s="28"/>
    </row>
    <row r="30" spans="2:32" ht="9.75" customHeight="1" x14ac:dyDescent="0.25">
      <c r="B30" s="183"/>
      <c r="C30" s="183"/>
      <c r="D30" s="183"/>
      <c r="E30" s="183"/>
      <c r="F30" s="183"/>
      <c r="G30" s="183"/>
      <c r="H30" s="183"/>
      <c r="I30" s="183"/>
      <c r="J30" s="183"/>
      <c r="K30" s="183"/>
      <c r="L30" s="183"/>
      <c r="M30" s="22"/>
      <c r="N30" s="41"/>
      <c r="O30" s="41"/>
      <c r="P30" s="41"/>
      <c r="Q30" s="41"/>
      <c r="R30" s="22"/>
      <c r="S30" s="38"/>
      <c r="T30" s="28"/>
      <c r="U30" s="28"/>
      <c r="V30" s="28"/>
      <c r="W30" s="28"/>
    </row>
    <row r="31" spans="2:32" ht="17.25" customHeight="1" x14ac:dyDescent="0.25">
      <c r="B31" s="184" t="s">
        <v>72</v>
      </c>
      <c r="C31" s="185"/>
      <c r="D31" s="185"/>
      <c r="E31" s="185"/>
      <c r="F31" s="185"/>
      <c r="G31" s="187"/>
      <c r="H31" s="187"/>
      <c r="I31" s="187"/>
      <c r="J31" s="187"/>
      <c r="K31" s="187"/>
      <c r="L31" s="188"/>
      <c r="M31" s="22"/>
      <c r="N31" s="41"/>
      <c r="O31" s="41"/>
      <c r="P31" s="41"/>
      <c r="Q31" s="41"/>
      <c r="R31" s="22"/>
      <c r="S31" s="38"/>
      <c r="T31" s="28"/>
      <c r="U31" s="28"/>
      <c r="V31" s="28"/>
      <c r="W31" s="28"/>
    </row>
    <row r="32" spans="2:32" ht="24" customHeight="1" x14ac:dyDescent="0.25">
      <c r="B32" s="11"/>
      <c r="C32" s="178" t="s">
        <v>73</v>
      </c>
      <c r="D32" s="178"/>
      <c r="E32" s="189" t="s">
        <v>74</v>
      </c>
      <c r="F32" s="190"/>
      <c r="G32" s="191" t="s">
        <v>212</v>
      </c>
      <c r="H32" s="192"/>
      <c r="I32" s="192"/>
      <c r="J32" s="192"/>
      <c r="K32" s="192"/>
      <c r="L32" s="193"/>
      <c r="M32" s="22"/>
      <c r="N32" s="42" t="s">
        <v>76</v>
      </c>
      <c r="O32" s="43"/>
      <c r="P32" s="28"/>
      <c r="Q32" s="43"/>
      <c r="R32" s="44"/>
      <c r="S32" s="38"/>
      <c r="T32" s="28"/>
      <c r="U32" s="28"/>
      <c r="V32" s="28"/>
      <c r="W32" s="28"/>
    </row>
    <row r="33" spans="2:23" ht="23.25" customHeight="1" x14ac:dyDescent="0.25">
      <c r="B33" s="11"/>
      <c r="C33" s="178"/>
      <c r="D33" s="178"/>
      <c r="E33" s="194" t="s">
        <v>77</v>
      </c>
      <c r="F33" s="195"/>
      <c r="G33" s="196" t="s">
        <v>213</v>
      </c>
      <c r="H33" s="197"/>
      <c r="I33" s="197"/>
      <c r="J33" s="197"/>
      <c r="K33" s="197"/>
      <c r="L33" s="198"/>
      <c r="M33" s="35"/>
      <c r="N33" s="45" t="s">
        <v>79</v>
      </c>
      <c r="O33" s="46"/>
      <c r="P33" s="28"/>
      <c r="Q33" s="46"/>
      <c r="R33" s="44"/>
      <c r="S33" s="38"/>
      <c r="T33" s="28"/>
      <c r="U33" s="28"/>
      <c r="V33" s="28"/>
      <c r="W33" s="28"/>
    </row>
    <row r="34" spans="2:23" ht="36" customHeight="1" x14ac:dyDescent="0.25">
      <c r="B34" s="11"/>
      <c r="C34" s="157" t="s">
        <v>80</v>
      </c>
      <c r="D34" s="157"/>
      <c r="E34" s="160" t="s">
        <v>76</v>
      </c>
      <c r="F34" s="160"/>
      <c r="G34" s="160"/>
      <c r="H34" s="157" t="s">
        <v>82</v>
      </c>
      <c r="I34" s="157"/>
      <c r="J34" s="206" t="s">
        <v>76</v>
      </c>
      <c r="K34" s="206"/>
      <c r="L34" s="206"/>
      <c r="M34" s="30"/>
      <c r="N34" s="47" t="s">
        <v>83</v>
      </c>
      <c r="O34" s="48"/>
      <c r="P34" s="42"/>
      <c r="Q34" s="48"/>
      <c r="R34" s="49"/>
      <c r="S34" s="38"/>
      <c r="T34" s="28"/>
      <c r="U34" s="28"/>
      <c r="V34" s="28"/>
      <c r="W34" s="28"/>
    </row>
    <row r="35" spans="2:23" ht="35.25" customHeight="1" x14ac:dyDescent="0.25">
      <c r="B35" s="16"/>
      <c r="C35" s="209" t="s">
        <v>84</v>
      </c>
      <c r="D35" s="210"/>
      <c r="E35" s="160" t="s">
        <v>119</v>
      </c>
      <c r="F35" s="160"/>
      <c r="G35" s="160"/>
      <c r="H35" s="160"/>
      <c r="I35" s="160"/>
      <c r="J35" s="50" t="s">
        <v>86</v>
      </c>
      <c r="K35" s="160" t="s">
        <v>87</v>
      </c>
      <c r="L35" s="160"/>
      <c r="M35" s="30"/>
      <c r="N35" s="47" t="s">
        <v>88</v>
      </c>
      <c r="O35" s="47"/>
      <c r="P35" s="51"/>
      <c r="Q35" s="47"/>
      <c r="R35" s="52"/>
      <c r="S35" s="38"/>
      <c r="T35" s="28"/>
      <c r="U35" s="28"/>
      <c r="V35" s="28"/>
      <c r="W35" s="28"/>
    </row>
    <row r="36" spans="2:23" ht="8.25" customHeight="1" x14ac:dyDescent="0.25">
      <c r="B36" s="183"/>
      <c r="C36" s="183"/>
      <c r="D36" s="183"/>
      <c r="E36" s="183"/>
      <c r="F36" s="183"/>
      <c r="G36" s="183"/>
      <c r="H36" s="183"/>
      <c r="I36" s="183"/>
      <c r="J36" s="183"/>
      <c r="K36" s="183"/>
      <c r="L36" s="183"/>
      <c r="M36" s="13"/>
      <c r="N36" s="47" t="s">
        <v>89</v>
      </c>
      <c r="O36" s="38"/>
      <c r="P36" s="53"/>
      <c r="Q36" s="28"/>
      <c r="R36" s="2"/>
      <c r="S36" s="28"/>
      <c r="T36" s="28"/>
      <c r="U36" s="28"/>
      <c r="V36" s="28"/>
      <c r="W36" s="28"/>
    </row>
    <row r="37" spans="2:23" ht="54.75" hidden="1" customHeight="1" x14ac:dyDescent="0.25">
      <c r="B37" s="11"/>
      <c r="C37" s="54">
        <v>11</v>
      </c>
      <c r="D37" s="55"/>
      <c r="E37" s="56"/>
      <c r="F37" s="207"/>
      <c r="G37" s="207"/>
      <c r="H37" s="57" t="e">
        <f>VLOOKUP(E37,#REF!,2)</f>
        <v>#REF!</v>
      </c>
      <c r="I37" s="208"/>
      <c r="J37" s="208"/>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07"/>
      <c r="G38" s="207"/>
      <c r="H38" s="57" t="e">
        <f>VLOOKUP(E38,#REF!,2)</f>
        <v>#REF!</v>
      </c>
      <c r="I38" s="208"/>
      <c r="J38" s="208"/>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07"/>
      <c r="G39" s="207"/>
      <c r="H39" s="57" t="e">
        <f>VLOOKUP(E39,#REF!,2)</f>
        <v>#REF!</v>
      </c>
      <c r="I39" s="208"/>
      <c r="J39" s="208"/>
      <c r="K39" s="58" t="e">
        <f>#REF!</f>
        <v>#REF!</v>
      </c>
      <c r="L39" s="58" t="e">
        <f>#REF!</f>
        <v>#REF!</v>
      </c>
      <c r="N39" s="61"/>
      <c r="O39" s="61"/>
      <c r="P39" s="61"/>
      <c r="Q39" s="61"/>
      <c r="R39" s="62"/>
      <c r="S39" s="63"/>
      <c r="T39" s="63"/>
      <c r="U39" s="63"/>
    </row>
    <row r="40" spans="2:23" ht="54.75" hidden="1" customHeight="1" x14ac:dyDescent="0.25">
      <c r="B40" s="11"/>
      <c r="C40" s="54">
        <v>14</v>
      </c>
      <c r="D40" s="55"/>
      <c r="E40" s="56"/>
      <c r="F40" s="207"/>
      <c r="G40" s="207"/>
      <c r="H40" s="57" t="e">
        <f>VLOOKUP(E40,#REF!,2)</f>
        <v>#REF!</v>
      </c>
      <c r="I40" s="208"/>
      <c r="J40" s="208"/>
      <c r="K40" s="58" t="e">
        <f>#REF!</f>
        <v>#REF!</v>
      </c>
      <c r="L40" s="58" t="e">
        <f>#REF!</f>
        <v>#REF!</v>
      </c>
      <c r="N40" s="61"/>
      <c r="O40" s="61"/>
      <c r="P40" s="61"/>
      <c r="Q40" s="61"/>
      <c r="R40" s="62"/>
      <c r="S40" s="63"/>
      <c r="T40" s="63"/>
      <c r="U40" s="63"/>
    </row>
    <row r="41" spans="2:23" ht="54.75" hidden="1" customHeight="1" x14ac:dyDescent="0.25">
      <c r="B41" s="11"/>
      <c r="C41" s="54">
        <v>15</v>
      </c>
      <c r="D41" s="55"/>
      <c r="E41" s="56"/>
      <c r="F41" s="207"/>
      <c r="G41" s="207"/>
      <c r="H41" s="57" t="e">
        <f>VLOOKUP(E41,#REF!,2)</f>
        <v>#REF!</v>
      </c>
      <c r="I41" s="208"/>
      <c r="J41" s="208"/>
      <c r="K41" s="58" t="e">
        <f>#REF!</f>
        <v>#REF!</v>
      </c>
      <c r="L41" s="58" t="e">
        <f>#REF!</f>
        <v>#REF!</v>
      </c>
      <c r="N41" s="61"/>
      <c r="O41" s="61"/>
      <c r="P41" s="61"/>
      <c r="Q41" s="61"/>
      <c r="R41" s="62"/>
      <c r="S41" s="63"/>
      <c r="T41" s="63"/>
      <c r="U41" s="63"/>
    </row>
    <row r="42" spans="2:23" ht="54.75" hidden="1" customHeight="1" x14ac:dyDescent="0.25">
      <c r="B42" s="11"/>
      <c r="C42" s="54">
        <v>16</v>
      </c>
      <c r="D42" s="55"/>
      <c r="E42" s="56"/>
      <c r="F42" s="207"/>
      <c r="G42" s="207"/>
      <c r="H42" s="57" t="e">
        <f>VLOOKUP(E42,#REF!,2)</f>
        <v>#REF!</v>
      </c>
      <c r="I42" s="208"/>
      <c r="J42" s="208"/>
      <c r="K42" s="58" t="e">
        <f>#REF!</f>
        <v>#REF!</v>
      </c>
      <c r="L42" s="58" t="e">
        <f>#REF!</f>
        <v>#REF!</v>
      </c>
      <c r="N42" s="61"/>
      <c r="O42" s="61"/>
      <c r="P42" s="61"/>
      <c r="Q42" s="61"/>
      <c r="R42" s="62"/>
      <c r="S42" s="63"/>
      <c r="T42" s="63"/>
      <c r="U42" s="63"/>
    </row>
    <row r="43" spans="2:23" ht="54.75" hidden="1" customHeight="1" x14ac:dyDescent="0.25">
      <c r="B43" s="11"/>
      <c r="C43" s="54">
        <v>17</v>
      </c>
      <c r="D43" s="55"/>
      <c r="E43" s="56"/>
      <c r="F43" s="207"/>
      <c r="G43" s="207"/>
      <c r="H43" s="57" t="e">
        <f>VLOOKUP(E43,#REF!,2)</f>
        <v>#REF!</v>
      </c>
      <c r="I43" s="208"/>
      <c r="J43" s="208"/>
      <c r="K43" s="58" t="e">
        <f>#REF!</f>
        <v>#REF!</v>
      </c>
      <c r="L43" s="58" t="e">
        <f>#REF!</f>
        <v>#REF!</v>
      </c>
      <c r="N43" s="61"/>
      <c r="O43" s="61"/>
      <c r="P43" s="61"/>
      <c r="Q43" s="61"/>
      <c r="R43" s="62"/>
      <c r="S43" s="63"/>
      <c r="T43" s="63"/>
      <c r="U43" s="63"/>
    </row>
    <row r="44" spans="2:23" ht="54.75" hidden="1" customHeight="1" x14ac:dyDescent="0.25">
      <c r="B44" s="11"/>
      <c r="C44" s="54">
        <v>18</v>
      </c>
      <c r="D44" s="55"/>
      <c r="E44" s="56"/>
      <c r="F44" s="207"/>
      <c r="G44" s="207"/>
      <c r="H44" s="57" t="e">
        <f>VLOOKUP(E44,#REF!,2)</f>
        <v>#REF!</v>
      </c>
      <c r="I44" s="208"/>
      <c r="J44" s="208"/>
      <c r="K44" s="58" t="e">
        <f>#REF!</f>
        <v>#REF!</v>
      </c>
      <c r="L44" s="58" t="e">
        <f>#REF!</f>
        <v>#REF!</v>
      </c>
      <c r="N44" s="61"/>
      <c r="O44" s="61"/>
      <c r="P44" s="61"/>
      <c r="Q44" s="61"/>
      <c r="R44" s="62"/>
      <c r="S44" s="63"/>
      <c r="T44" s="63"/>
      <c r="U44" s="63"/>
    </row>
    <row r="45" spans="2:23" ht="54.75" hidden="1" customHeight="1" x14ac:dyDescent="0.25">
      <c r="B45" s="11"/>
      <c r="C45" s="54">
        <v>19</v>
      </c>
      <c r="D45" s="55"/>
      <c r="E45" s="56"/>
      <c r="F45" s="207"/>
      <c r="G45" s="207"/>
      <c r="H45" s="57" t="e">
        <f>VLOOKUP(E45,#REF!,2)</f>
        <v>#REF!</v>
      </c>
      <c r="I45" s="208"/>
      <c r="J45" s="208"/>
      <c r="K45" s="58" t="e">
        <f>#REF!</f>
        <v>#REF!</v>
      </c>
      <c r="L45" s="58" t="e">
        <f>#REF!</f>
        <v>#REF!</v>
      </c>
      <c r="N45" s="61"/>
      <c r="O45" s="61"/>
      <c r="P45" s="61"/>
      <c r="Q45" s="61"/>
      <c r="R45" s="62"/>
      <c r="S45" s="63"/>
      <c r="T45" s="63"/>
      <c r="U45" s="63"/>
    </row>
    <row r="46" spans="2:23" ht="54.75" hidden="1" customHeight="1" x14ac:dyDescent="0.25">
      <c r="B46" s="11"/>
      <c r="C46" s="54">
        <v>20</v>
      </c>
      <c r="D46" s="55"/>
      <c r="E46" s="56"/>
      <c r="F46" s="207"/>
      <c r="G46" s="207"/>
      <c r="H46" s="57" t="e">
        <f>VLOOKUP(E46,#REF!,2)</f>
        <v>#REF!</v>
      </c>
      <c r="I46" s="208"/>
      <c r="J46" s="208"/>
      <c r="K46" s="58" t="e">
        <f>#REF!</f>
        <v>#REF!</v>
      </c>
      <c r="L46" s="58" t="e">
        <f>#REF!</f>
        <v>#REF!</v>
      </c>
      <c r="N46" s="61"/>
      <c r="O46" s="61"/>
      <c r="P46" s="61"/>
      <c r="Q46" s="61"/>
      <c r="R46" s="62"/>
      <c r="S46" s="63"/>
      <c r="T46" s="63"/>
      <c r="U46" s="63"/>
    </row>
    <row r="47" spans="2:23" ht="54.75" hidden="1" customHeight="1" x14ac:dyDescent="0.25">
      <c r="B47" s="11"/>
      <c r="C47" s="54">
        <v>21</v>
      </c>
      <c r="D47" s="55"/>
      <c r="E47" s="56"/>
      <c r="F47" s="207"/>
      <c r="G47" s="207"/>
      <c r="H47" s="57" t="e">
        <f>VLOOKUP(E47,#REF!,2)</f>
        <v>#REF!</v>
      </c>
      <c r="I47" s="208"/>
      <c r="J47" s="208"/>
      <c r="K47" s="58" t="e">
        <f>#REF!</f>
        <v>#REF!</v>
      </c>
      <c r="L47" s="58" t="e">
        <f>#REF!</f>
        <v>#REF!</v>
      </c>
      <c r="N47" s="61"/>
      <c r="O47" s="61"/>
      <c r="P47" s="61"/>
      <c r="Q47" s="61"/>
      <c r="R47" s="62"/>
      <c r="S47" s="63"/>
      <c r="T47" s="63"/>
      <c r="U47" s="63"/>
    </row>
    <row r="48" spans="2:23" ht="54.75" hidden="1" customHeight="1" x14ac:dyDescent="0.25">
      <c r="B48" s="11"/>
      <c r="C48" s="54">
        <v>22</v>
      </c>
      <c r="D48" s="55"/>
      <c r="E48" s="56"/>
      <c r="F48" s="207"/>
      <c r="G48" s="207"/>
      <c r="H48" s="57" t="e">
        <f>VLOOKUP(E48,#REF!,2)</f>
        <v>#REF!</v>
      </c>
      <c r="I48" s="208"/>
      <c r="J48" s="208"/>
      <c r="K48" s="58" t="e">
        <f>#REF!</f>
        <v>#REF!</v>
      </c>
      <c r="L48" s="58" t="e">
        <f>#REF!</f>
        <v>#REF!</v>
      </c>
      <c r="N48" s="61"/>
      <c r="O48" s="61"/>
      <c r="P48" s="61"/>
      <c r="Q48" s="61"/>
      <c r="R48" s="62"/>
      <c r="S48" s="63"/>
      <c r="T48" s="63"/>
      <c r="U48" s="63"/>
    </row>
    <row r="49" spans="1:23" ht="54.75" hidden="1" customHeight="1" x14ac:dyDescent="0.25">
      <c r="B49" s="11"/>
      <c r="C49" s="54">
        <v>23</v>
      </c>
      <c r="D49" s="55"/>
      <c r="E49" s="56"/>
      <c r="F49" s="207"/>
      <c r="G49" s="207"/>
      <c r="H49" s="57" t="e">
        <f>VLOOKUP(E49,#REF!,2)</f>
        <v>#REF!</v>
      </c>
      <c r="I49" s="208"/>
      <c r="J49" s="208"/>
      <c r="K49" s="58" t="e">
        <f>#REF!</f>
        <v>#REF!</v>
      </c>
      <c r="L49" s="58" t="e">
        <f>#REF!</f>
        <v>#REF!</v>
      </c>
      <c r="N49" s="61"/>
      <c r="O49" s="61"/>
      <c r="P49" s="61"/>
      <c r="Q49" s="61"/>
      <c r="R49" s="62"/>
    </row>
    <row r="50" spans="1:23" ht="54.75" hidden="1" customHeight="1" x14ac:dyDescent="0.25">
      <c r="B50" s="11"/>
      <c r="C50" s="54">
        <v>24</v>
      </c>
      <c r="D50" s="55"/>
      <c r="E50" s="56"/>
      <c r="F50" s="207"/>
      <c r="G50" s="207"/>
      <c r="H50" s="57" t="e">
        <f>VLOOKUP(E50,#REF!,2)</f>
        <v>#REF!</v>
      </c>
      <c r="I50" s="208"/>
      <c r="J50" s="208"/>
      <c r="K50" s="58" t="e">
        <f>#REF!</f>
        <v>#REF!</v>
      </c>
      <c r="L50" s="58" t="e">
        <f>#REF!</f>
        <v>#REF!</v>
      </c>
      <c r="N50" s="61"/>
      <c r="O50" s="61"/>
      <c r="P50" s="61"/>
      <c r="Q50" s="61"/>
      <c r="R50" s="62"/>
    </row>
    <row r="51" spans="1:23" ht="54.75" hidden="1" customHeight="1" x14ac:dyDescent="0.25">
      <c r="B51" s="11"/>
      <c r="C51" s="54">
        <v>25</v>
      </c>
      <c r="D51" s="55"/>
      <c r="E51" s="56"/>
      <c r="F51" s="207"/>
      <c r="G51" s="207"/>
      <c r="H51" s="57" t="e">
        <f>VLOOKUP(E51,#REF!,2)</f>
        <v>#REF!</v>
      </c>
      <c r="I51" s="208"/>
      <c r="J51" s="208"/>
      <c r="K51" s="58" t="e">
        <f>#REF!</f>
        <v>#REF!</v>
      </c>
      <c r="L51" s="58" t="e">
        <f>#REF!</f>
        <v>#REF!</v>
      </c>
      <c r="N51" s="61"/>
      <c r="O51" s="61"/>
      <c r="P51" s="61"/>
      <c r="Q51" s="61"/>
      <c r="R51" s="62"/>
    </row>
    <row r="52" spans="1:23" x14ac:dyDescent="0.25">
      <c r="A52" s="64"/>
      <c r="B52" s="211" t="s">
        <v>90</v>
      </c>
      <c r="C52" s="211"/>
      <c r="D52" s="211"/>
      <c r="E52" s="211"/>
      <c r="F52" s="211"/>
      <c r="G52" s="211"/>
      <c r="H52" s="211"/>
      <c r="I52" s="211"/>
      <c r="J52" s="211"/>
      <c r="K52" s="211"/>
      <c r="L52" s="212"/>
    </row>
    <row r="53" spans="1:23" ht="237.75" customHeight="1" x14ac:dyDescent="0.25">
      <c r="B53" s="1"/>
      <c r="C53" s="1"/>
      <c r="D53" s="1"/>
      <c r="E53" s="1"/>
      <c r="F53" s="1"/>
      <c r="G53" s="1"/>
      <c r="H53" s="1"/>
      <c r="I53" s="1"/>
      <c r="J53" s="1"/>
      <c r="K53" s="1"/>
      <c r="L53" s="18"/>
    </row>
    <row r="54" spans="1:23" ht="45" x14ac:dyDescent="0.25">
      <c r="A54" s="65" t="s">
        <v>91</v>
      </c>
      <c r="B54" s="66" t="s">
        <v>92</v>
      </c>
      <c r="C54" s="66" t="s">
        <v>93</v>
      </c>
      <c r="D54" s="66" t="s">
        <v>94</v>
      </c>
      <c r="E54" s="66" t="s">
        <v>95</v>
      </c>
      <c r="F54" s="66" t="s">
        <v>96</v>
      </c>
      <c r="G54" s="66" t="s">
        <v>97</v>
      </c>
      <c r="H54" s="213" t="s">
        <v>98</v>
      </c>
      <c r="I54" s="213"/>
      <c r="J54" s="213" t="s">
        <v>99</v>
      </c>
      <c r="K54" s="213"/>
      <c r="L54" s="213"/>
    </row>
    <row r="55" spans="1:23" s="1" customFormat="1" ht="112.5" customHeight="1" x14ac:dyDescent="0.25">
      <c r="A55" s="78">
        <v>1</v>
      </c>
      <c r="B55" s="80">
        <v>39813</v>
      </c>
      <c r="C55" s="88"/>
      <c r="D55" s="70"/>
      <c r="E55" s="82">
        <v>49717121126.339996</v>
      </c>
      <c r="F55" s="82">
        <v>53196351956.309998</v>
      </c>
      <c r="G55" s="90">
        <f t="shared" ref="G55:G62" si="0">E55/F55</f>
        <v>0.93459643937938675</v>
      </c>
      <c r="H55" s="214"/>
      <c r="I55" s="214"/>
      <c r="J55" s="214"/>
      <c r="K55" s="214"/>
      <c r="L55" s="214"/>
      <c r="M55" s="2"/>
    </row>
    <row r="56" spans="1:23" ht="159" customHeight="1" x14ac:dyDescent="0.25">
      <c r="A56" s="67">
        <v>2</v>
      </c>
      <c r="B56" s="68">
        <v>40178</v>
      </c>
      <c r="C56" s="84">
        <v>0.95</v>
      </c>
      <c r="D56" s="70"/>
      <c r="E56" s="85">
        <v>56065874566.099998</v>
      </c>
      <c r="F56" s="85">
        <v>60390583738.400002</v>
      </c>
      <c r="G56" s="90">
        <f t="shared" si="0"/>
        <v>0.92838769052086356</v>
      </c>
      <c r="H56" s="214" t="s">
        <v>214</v>
      </c>
      <c r="I56" s="214"/>
      <c r="J56" s="214"/>
      <c r="K56" s="214"/>
      <c r="L56" s="214"/>
    </row>
    <row r="57" spans="1:23" ht="135" customHeight="1" x14ac:dyDescent="0.25">
      <c r="A57" s="78">
        <v>3</v>
      </c>
      <c r="B57" s="68">
        <v>40543</v>
      </c>
      <c r="C57" s="84">
        <v>0.95</v>
      </c>
      <c r="D57" s="70"/>
      <c r="E57" s="85">
        <v>57580337651.370003</v>
      </c>
      <c r="F57" s="85">
        <v>64258768122.980003</v>
      </c>
      <c r="G57" s="90">
        <f t="shared" si="0"/>
        <v>0.89606974010412621</v>
      </c>
      <c r="H57" s="214" t="s">
        <v>215</v>
      </c>
      <c r="I57" s="214"/>
      <c r="J57" s="214"/>
      <c r="K57" s="214"/>
      <c r="L57" s="214"/>
    </row>
    <row r="58" spans="1:23" ht="207.75" customHeight="1" x14ac:dyDescent="0.25">
      <c r="A58" s="67">
        <v>4</v>
      </c>
      <c r="B58" s="68">
        <v>40908</v>
      </c>
      <c r="C58" s="69">
        <f>AVERAGE(G55:G57)</f>
        <v>0.91968462333479228</v>
      </c>
      <c r="D58" s="70"/>
      <c r="E58" s="85">
        <f>[2]GASTOS!$D$7</f>
        <v>61025151592.479996</v>
      </c>
      <c r="F58" s="85">
        <f>[2]GASTOS!$D$6</f>
        <v>66914536120.989998</v>
      </c>
      <c r="G58" s="87">
        <f t="shared" si="0"/>
        <v>0.91198647005695077</v>
      </c>
      <c r="H58" s="214" t="s">
        <v>216</v>
      </c>
      <c r="I58" s="214"/>
      <c r="J58" s="214"/>
      <c r="K58" s="214"/>
      <c r="L58" s="214"/>
    </row>
    <row r="59" spans="1:23" ht="84.75" customHeight="1" x14ac:dyDescent="0.25">
      <c r="A59" s="78">
        <v>5</v>
      </c>
      <c r="B59" s="68">
        <v>41274</v>
      </c>
      <c r="C59" s="69">
        <v>0.90500000000000003</v>
      </c>
      <c r="D59" s="70"/>
      <c r="E59" s="85">
        <v>63536595613.139999</v>
      </c>
      <c r="F59" s="85">
        <v>73737596341.350006</v>
      </c>
      <c r="G59" s="87">
        <f t="shared" si="0"/>
        <v>0.8616580789942353</v>
      </c>
      <c r="H59" s="214" t="s">
        <v>217</v>
      </c>
      <c r="I59" s="214"/>
      <c r="J59" s="214"/>
      <c r="K59" s="214"/>
      <c r="L59" s="214"/>
    </row>
    <row r="60" spans="1:23" ht="318.75" customHeight="1" x14ac:dyDescent="0.25">
      <c r="A60" s="67">
        <v>6</v>
      </c>
      <c r="B60" s="72" t="s">
        <v>218</v>
      </c>
      <c r="C60" s="69">
        <v>0.9</v>
      </c>
      <c r="D60" s="70"/>
      <c r="E60" s="91">
        <v>67450314468.75</v>
      </c>
      <c r="F60" s="91">
        <v>84040475299.360001</v>
      </c>
      <c r="G60" s="87">
        <f t="shared" si="0"/>
        <v>0.80259320557726144</v>
      </c>
      <c r="H60" s="160" t="s">
        <v>219</v>
      </c>
      <c r="I60" s="160"/>
      <c r="J60" s="214"/>
      <c r="K60" s="214"/>
      <c r="L60" s="214"/>
    </row>
    <row r="61" spans="1:23" ht="161.25" customHeight="1" x14ac:dyDescent="0.25">
      <c r="A61" s="78">
        <v>7</v>
      </c>
      <c r="B61" s="68">
        <v>42004</v>
      </c>
      <c r="C61" s="69">
        <f>C60</f>
        <v>0.9</v>
      </c>
      <c r="D61" s="91"/>
      <c r="E61" s="122">
        <v>77129680631</v>
      </c>
      <c r="F61" s="122">
        <v>107425988776</v>
      </c>
      <c r="G61" s="73">
        <f t="shared" si="0"/>
        <v>0.71797971338041355</v>
      </c>
      <c r="H61" s="160" t="s">
        <v>220</v>
      </c>
      <c r="I61" s="160"/>
      <c r="J61" s="214"/>
      <c r="K61" s="214"/>
      <c r="L61" s="214"/>
    </row>
    <row r="62" spans="1:23" ht="298.5" customHeight="1" x14ac:dyDescent="0.25">
      <c r="A62" s="67">
        <v>8</v>
      </c>
      <c r="B62" s="68">
        <v>42369</v>
      </c>
      <c r="C62" s="69">
        <v>0.9</v>
      </c>
      <c r="D62" s="91"/>
      <c r="E62" s="122">
        <v>83320303665.940002</v>
      </c>
      <c r="F62" s="123">
        <v>136482306456.77</v>
      </c>
      <c r="G62" s="73">
        <f t="shared" si="0"/>
        <v>0.61048428788336195</v>
      </c>
      <c r="H62" s="214" t="s">
        <v>276</v>
      </c>
      <c r="I62" s="214"/>
      <c r="J62" s="214"/>
      <c r="K62" s="214"/>
      <c r="L62" s="214"/>
    </row>
    <row r="63" spans="1:23" ht="347.25" customHeight="1" x14ac:dyDescent="0.25">
      <c r="A63" s="78">
        <v>9</v>
      </c>
      <c r="B63" s="68">
        <v>42735</v>
      </c>
      <c r="C63" s="79">
        <v>0.9</v>
      </c>
      <c r="D63" s="91"/>
      <c r="E63" s="122">
        <v>88212221037.110001</v>
      </c>
      <c r="F63" s="122">
        <v>113899999950.64</v>
      </c>
      <c r="G63" s="87">
        <f>E63/F63</f>
        <v>0.77447077326898928</v>
      </c>
      <c r="H63" s="214" t="s">
        <v>288</v>
      </c>
      <c r="I63" s="214"/>
      <c r="J63" s="214"/>
      <c r="K63" s="214"/>
      <c r="L63" s="214"/>
    </row>
    <row r="64" spans="1:23" ht="15" customHeight="1" x14ac:dyDescent="0.25">
      <c r="B64" s="1"/>
      <c r="C64" s="1"/>
      <c r="D64" s="1"/>
      <c r="E64" s="1"/>
      <c r="F64" s="1"/>
      <c r="G64" s="1"/>
      <c r="H64" s="1"/>
      <c r="I64" s="1"/>
      <c r="J64" s="1"/>
      <c r="K64" s="1"/>
      <c r="L64" s="1"/>
      <c r="N64" s="1"/>
      <c r="O64" s="1"/>
      <c r="P64" s="1"/>
      <c r="Q64" s="1"/>
      <c r="S64" s="1"/>
      <c r="T64" s="1"/>
      <c r="U64" s="1"/>
      <c r="V64" s="1"/>
      <c r="W64" s="1"/>
    </row>
    <row r="65" spans="2:23" ht="15" customHeight="1" x14ac:dyDescent="0.25">
      <c r="B65" s="225" t="s">
        <v>110</v>
      </c>
      <c r="C65" s="226"/>
      <c r="D65" s="226"/>
      <c r="E65" s="226"/>
      <c r="F65" s="226"/>
      <c r="G65" s="226"/>
      <c r="H65" s="226"/>
      <c r="I65" s="226"/>
      <c r="J65" s="226"/>
      <c r="K65" s="226"/>
      <c r="L65" s="227"/>
      <c r="N65" s="1"/>
      <c r="O65" s="1"/>
      <c r="P65" s="1"/>
      <c r="Q65" s="1"/>
      <c r="S65" s="1"/>
      <c r="T65" s="1"/>
      <c r="U65" s="1"/>
      <c r="V65" s="1"/>
      <c r="W65" s="1"/>
    </row>
    <row r="66" spans="2:23" ht="15" customHeight="1" x14ac:dyDescent="0.25">
      <c r="B66" s="228"/>
      <c r="C66" s="229"/>
      <c r="D66" s="229"/>
      <c r="E66" s="229"/>
      <c r="F66" s="229"/>
      <c r="G66" s="229"/>
      <c r="H66" s="229"/>
      <c r="I66" s="229"/>
      <c r="J66" s="229"/>
      <c r="K66" s="229"/>
      <c r="L66" s="230"/>
      <c r="N66" s="1"/>
      <c r="O66" s="1"/>
      <c r="P66" s="1"/>
      <c r="Q66" s="1"/>
      <c r="S66" s="1"/>
      <c r="T66" s="1"/>
      <c r="U66" s="1"/>
      <c r="V66" s="1"/>
      <c r="W66" s="1"/>
    </row>
    <row r="67" spans="2:23" ht="15" customHeight="1" x14ac:dyDescent="0.25">
      <c r="B67" s="231"/>
      <c r="C67" s="232"/>
      <c r="D67" s="232"/>
      <c r="E67" s="232"/>
      <c r="F67" s="232"/>
      <c r="G67" s="232"/>
      <c r="H67" s="232"/>
      <c r="I67" s="232"/>
      <c r="J67" s="232"/>
      <c r="K67" s="232"/>
      <c r="L67" s="233"/>
      <c r="N67" s="1"/>
      <c r="O67" s="1"/>
      <c r="P67" s="1"/>
      <c r="Q67" s="1"/>
      <c r="S67" s="1"/>
      <c r="T67" s="1"/>
      <c r="U67" s="1"/>
      <c r="V67" s="1"/>
      <c r="W67" s="1"/>
    </row>
    <row r="68" spans="2:23" ht="15" customHeight="1" x14ac:dyDescent="0.25">
      <c r="B68" s="1"/>
      <c r="C68" s="1"/>
      <c r="D68" s="1"/>
      <c r="E68" s="1"/>
      <c r="F68" s="1"/>
      <c r="G68" s="1"/>
      <c r="H68" s="1"/>
      <c r="I68" s="1"/>
      <c r="J68" s="1"/>
      <c r="K68" s="1"/>
      <c r="L68" s="1"/>
      <c r="N68" s="1"/>
      <c r="O68" s="1"/>
      <c r="P68" s="1"/>
      <c r="Q68" s="1"/>
      <c r="S68" s="1"/>
      <c r="T68" s="1"/>
      <c r="U68" s="1"/>
      <c r="V68" s="1"/>
      <c r="W68" s="1"/>
    </row>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spans="9:9" ht="15" hidden="1" customHeight="1" x14ac:dyDescent="0.25"/>
    <row r="82" spans="9:9" ht="15" hidden="1" customHeight="1" x14ac:dyDescent="0.25"/>
    <row r="83" spans="9:9" ht="15" hidden="1" customHeight="1" x14ac:dyDescent="0.25"/>
    <row r="84" spans="9:9" ht="15" hidden="1" customHeight="1" x14ac:dyDescent="0.25"/>
    <row r="85" spans="9:9" ht="15" hidden="1" customHeight="1" x14ac:dyDescent="0.25"/>
    <row r="86" spans="9:9" ht="15" hidden="1" customHeight="1" x14ac:dyDescent="0.25"/>
    <row r="87" spans="9:9" ht="15" hidden="1" customHeight="1" x14ac:dyDescent="0.25"/>
    <row r="88" spans="9:9" ht="15" hidden="1" customHeight="1" x14ac:dyDescent="0.25"/>
    <row r="89" spans="9:9" ht="15" customHeight="1" x14ac:dyDescent="0.25">
      <c r="I89">
        <f>14508581196.98/18827328724.11</f>
        <v>0.77061283677490178</v>
      </c>
    </row>
  </sheetData>
  <mergeCells count="108">
    <mergeCell ref="H63:I63"/>
    <mergeCell ref="J63:L63"/>
    <mergeCell ref="B65:L67"/>
    <mergeCell ref="H60:I60"/>
    <mergeCell ref="J60:L60"/>
    <mergeCell ref="H61:I61"/>
    <mergeCell ref="J61:L61"/>
    <mergeCell ref="H62:I62"/>
    <mergeCell ref="J62:L62"/>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B15:L15"/>
    <mergeCell ref="B16:L16"/>
    <mergeCell ref="C17:D17"/>
    <mergeCell ref="E17:L17"/>
    <mergeCell ref="C18:D18"/>
    <mergeCell ref="E18:L18"/>
    <mergeCell ref="C14:D14"/>
    <mergeCell ref="E14:L14"/>
    <mergeCell ref="C7:D7"/>
    <mergeCell ref="E7:F7"/>
    <mergeCell ref="J7:K7"/>
    <mergeCell ref="B9:L9"/>
    <mergeCell ref="B10:B14"/>
    <mergeCell ref="C10:D10"/>
    <mergeCell ref="E10:I10"/>
    <mergeCell ref="K10:L10"/>
    <mergeCell ref="C11:D11"/>
    <mergeCell ref="E11:J11"/>
    <mergeCell ref="D2:D5"/>
    <mergeCell ref="E2:K3"/>
    <mergeCell ref="E4:F4"/>
    <mergeCell ref="G4:H4"/>
    <mergeCell ref="I4:K4"/>
    <mergeCell ref="E5:K5"/>
    <mergeCell ref="C12:E12"/>
    <mergeCell ref="F12:L12"/>
    <mergeCell ref="C13:D13"/>
    <mergeCell ref="E13:H13"/>
    <mergeCell ref="J13:L13"/>
  </mergeCells>
  <conditionalFormatting sqref="H37:H51">
    <cfRule type="containsText" dxfId="11" priority="1" operator="containsText" text="ü">
      <formula>NOT(ISERROR(SEARCH("ü",H37)))</formula>
    </cfRule>
    <cfRule type="containsText" dxfId="10" priority="2" operator="containsText" text="%">
      <formula>NOT(ISERROR(SEARCH("%",H37)))</formula>
    </cfRule>
    <cfRule type="containsText" dxfId="9"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$N$2:$N$16</formula1>
    </dataValidation>
    <dataValidation type="list" allowBlank="1" showInputMessage="1" showErrorMessage="1" sqref="E65496:L65496 JA65496:JH65496 SW65496:TD65496 ACS65496:ACZ65496 AMO65496:AMV65496 AWK65496:AWR65496 BGG65496:BGN65496 BQC65496:BQJ65496 BZY65496:CAF65496 CJU65496:CKB65496 CTQ65496:CTX65496 DDM65496:DDT65496 DNI65496:DNP65496 DXE65496:DXL65496 EHA65496:EHH65496 EQW65496:ERD65496 FAS65496:FAZ65496 FKO65496:FKV65496 FUK65496:FUR65496 GEG65496:GEN65496 GOC65496:GOJ65496 GXY65496:GYF65496 HHU65496:HIB65496 HRQ65496:HRX65496 IBM65496:IBT65496 ILI65496:ILP65496 IVE65496:IVL65496 JFA65496:JFH65496 JOW65496:JPD65496 JYS65496:JYZ65496 KIO65496:KIV65496 KSK65496:KSR65496 LCG65496:LCN65496 LMC65496:LMJ65496 LVY65496:LWF65496 MFU65496:MGB65496 MPQ65496:MPX65496 MZM65496:MZT65496 NJI65496:NJP65496 NTE65496:NTL65496 ODA65496:ODH65496 OMW65496:OND65496 OWS65496:OWZ65496 PGO65496:PGV65496 PQK65496:PQR65496 QAG65496:QAN65496 QKC65496:QKJ65496 QTY65496:QUF65496 RDU65496:REB65496 RNQ65496:RNX65496 RXM65496:RXT65496 SHI65496:SHP65496 SRE65496:SRL65496 TBA65496:TBH65496 TKW65496:TLD65496 TUS65496:TUZ65496 UEO65496:UEV65496 UOK65496:UOR65496 UYG65496:UYN65496 VIC65496:VIJ65496 VRY65496:VSF65496 WBU65496:WCB65496 WLQ65496:WLX65496 WVM65496:WVT65496 E131032:L131032 JA131032:JH131032 SW131032:TD131032 ACS131032:ACZ131032 AMO131032:AMV131032 AWK131032:AWR131032 BGG131032:BGN131032 BQC131032:BQJ131032 BZY131032:CAF131032 CJU131032:CKB131032 CTQ131032:CTX131032 DDM131032:DDT131032 DNI131032:DNP131032 DXE131032:DXL131032 EHA131032:EHH131032 EQW131032:ERD131032 FAS131032:FAZ131032 FKO131032:FKV131032 FUK131032:FUR131032 GEG131032:GEN131032 GOC131032:GOJ131032 GXY131032:GYF131032 HHU131032:HIB131032 HRQ131032:HRX131032 IBM131032:IBT131032 ILI131032:ILP131032 IVE131032:IVL131032 JFA131032:JFH131032 JOW131032:JPD131032 JYS131032:JYZ131032 KIO131032:KIV131032 KSK131032:KSR131032 LCG131032:LCN131032 LMC131032:LMJ131032 LVY131032:LWF131032 MFU131032:MGB131032 MPQ131032:MPX131032 MZM131032:MZT131032 NJI131032:NJP131032 NTE131032:NTL131032 ODA131032:ODH131032 OMW131032:OND131032 OWS131032:OWZ131032 PGO131032:PGV131032 PQK131032:PQR131032 QAG131032:QAN131032 QKC131032:QKJ131032 QTY131032:QUF131032 RDU131032:REB131032 RNQ131032:RNX131032 RXM131032:RXT131032 SHI131032:SHP131032 SRE131032:SRL131032 TBA131032:TBH131032 TKW131032:TLD131032 TUS131032:TUZ131032 UEO131032:UEV131032 UOK131032:UOR131032 UYG131032:UYN131032 VIC131032:VIJ131032 VRY131032:VSF131032 WBU131032:WCB131032 WLQ131032:WLX131032 WVM131032:WVT131032 E196568:L196568 JA196568:JH196568 SW196568:TD196568 ACS196568:ACZ196568 AMO196568:AMV196568 AWK196568:AWR196568 BGG196568:BGN196568 BQC196568:BQJ196568 BZY196568:CAF196568 CJU196568:CKB196568 CTQ196568:CTX196568 DDM196568:DDT196568 DNI196568:DNP196568 DXE196568:DXL196568 EHA196568:EHH196568 EQW196568:ERD196568 FAS196568:FAZ196568 FKO196568:FKV196568 FUK196568:FUR196568 GEG196568:GEN196568 GOC196568:GOJ196568 GXY196568:GYF196568 HHU196568:HIB196568 HRQ196568:HRX196568 IBM196568:IBT196568 ILI196568:ILP196568 IVE196568:IVL196568 JFA196568:JFH196568 JOW196568:JPD196568 JYS196568:JYZ196568 KIO196568:KIV196568 KSK196568:KSR196568 LCG196568:LCN196568 LMC196568:LMJ196568 LVY196568:LWF196568 MFU196568:MGB196568 MPQ196568:MPX196568 MZM196568:MZT196568 NJI196568:NJP196568 NTE196568:NTL196568 ODA196568:ODH196568 OMW196568:OND196568 OWS196568:OWZ196568 PGO196568:PGV196568 PQK196568:PQR196568 QAG196568:QAN196568 QKC196568:QKJ196568 QTY196568:QUF196568 RDU196568:REB196568 RNQ196568:RNX196568 RXM196568:RXT196568 SHI196568:SHP196568 SRE196568:SRL196568 TBA196568:TBH196568 TKW196568:TLD196568 TUS196568:TUZ196568 UEO196568:UEV196568 UOK196568:UOR196568 UYG196568:UYN196568 VIC196568:VIJ196568 VRY196568:VSF196568 WBU196568:WCB196568 WLQ196568:WLX196568 WVM196568:WVT196568 E262104:L262104 JA262104:JH262104 SW262104:TD262104 ACS262104:ACZ262104 AMO262104:AMV262104 AWK262104:AWR262104 BGG262104:BGN262104 BQC262104:BQJ262104 BZY262104:CAF262104 CJU262104:CKB262104 CTQ262104:CTX262104 DDM262104:DDT262104 DNI262104:DNP262104 DXE262104:DXL262104 EHA262104:EHH262104 EQW262104:ERD262104 FAS262104:FAZ262104 FKO262104:FKV262104 FUK262104:FUR262104 GEG262104:GEN262104 GOC262104:GOJ262104 GXY262104:GYF262104 HHU262104:HIB262104 HRQ262104:HRX262104 IBM262104:IBT262104 ILI262104:ILP262104 IVE262104:IVL262104 JFA262104:JFH262104 JOW262104:JPD262104 JYS262104:JYZ262104 KIO262104:KIV262104 KSK262104:KSR262104 LCG262104:LCN262104 LMC262104:LMJ262104 LVY262104:LWF262104 MFU262104:MGB262104 MPQ262104:MPX262104 MZM262104:MZT262104 NJI262104:NJP262104 NTE262104:NTL262104 ODA262104:ODH262104 OMW262104:OND262104 OWS262104:OWZ262104 PGO262104:PGV262104 PQK262104:PQR262104 QAG262104:QAN262104 QKC262104:QKJ262104 QTY262104:QUF262104 RDU262104:REB262104 RNQ262104:RNX262104 RXM262104:RXT262104 SHI262104:SHP262104 SRE262104:SRL262104 TBA262104:TBH262104 TKW262104:TLD262104 TUS262104:TUZ262104 UEO262104:UEV262104 UOK262104:UOR262104 UYG262104:UYN262104 VIC262104:VIJ262104 VRY262104:VSF262104 WBU262104:WCB262104 WLQ262104:WLX262104 WVM262104:WVT262104 E327640:L327640 JA327640:JH327640 SW327640:TD327640 ACS327640:ACZ327640 AMO327640:AMV327640 AWK327640:AWR327640 BGG327640:BGN327640 BQC327640:BQJ327640 BZY327640:CAF327640 CJU327640:CKB327640 CTQ327640:CTX327640 DDM327640:DDT327640 DNI327640:DNP327640 DXE327640:DXL327640 EHA327640:EHH327640 EQW327640:ERD327640 FAS327640:FAZ327640 FKO327640:FKV327640 FUK327640:FUR327640 GEG327640:GEN327640 GOC327640:GOJ327640 GXY327640:GYF327640 HHU327640:HIB327640 HRQ327640:HRX327640 IBM327640:IBT327640 ILI327640:ILP327640 IVE327640:IVL327640 JFA327640:JFH327640 JOW327640:JPD327640 JYS327640:JYZ327640 KIO327640:KIV327640 KSK327640:KSR327640 LCG327640:LCN327640 LMC327640:LMJ327640 LVY327640:LWF327640 MFU327640:MGB327640 MPQ327640:MPX327640 MZM327640:MZT327640 NJI327640:NJP327640 NTE327640:NTL327640 ODA327640:ODH327640 OMW327640:OND327640 OWS327640:OWZ327640 PGO327640:PGV327640 PQK327640:PQR327640 QAG327640:QAN327640 QKC327640:QKJ327640 QTY327640:QUF327640 RDU327640:REB327640 RNQ327640:RNX327640 RXM327640:RXT327640 SHI327640:SHP327640 SRE327640:SRL327640 TBA327640:TBH327640 TKW327640:TLD327640 TUS327640:TUZ327640 UEO327640:UEV327640 UOK327640:UOR327640 UYG327640:UYN327640 VIC327640:VIJ327640 VRY327640:VSF327640 WBU327640:WCB327640 WLQ327640:WLX327640 WVM327640:WVT327640 E393176:L393176 JA393176:JH393176 SW393176:TD393176 ACS393176:ACZ393176 AMO393176:AMV393176 AWK393176:AWR393176 BGG393176:BGN393176 BQC393176:BQJ393176 BZY393176:CAF393176 CJU393176:CKB393176 CTQ393176:CTX393176 DDM393176:DDT393176 DNI393176:DNP393176 DXE393176:DXL393176 EHA393176:EHH393176 EQW393176:ERD393176 FAS393176:FAZ393176 FKO393176:FKV393176 FUK393176:FUR393176 GEG393176:GEN393176 GOC393176:GOJ393176 GXY393176:GYF393176 HHU393176:HIB393176 HRQ393176:HRX393176 IBM393176:IBT393176 ILI393176:ILP393176 IVE393176:IVL393176 JFA393176:JFH393176 JOW393176:JPD393176 JYS393176:JYZ393176 KIO393176:KIV393176 KSK393176:KSR393176 LCG393176:LCN393176 LMC393176:LMJ393176 LVY393176:LWF393176 MFU393176:MGB393176 MPQ393176:MPX393176 MZM393176:MZT393176 NJI393176:NJP393176 NTE393176:NTL393176 ODA393176:ODH393176 OMW393176:OND393176 OWS393176:OWZ393176 PGO393176:PGV393176 PQK393176:PQR393176 QAG393176:QAN393176 QKC393176:QKJ393176 QTY393176:QUF393176 RDU393176:REB393176 RNQ393176:RNX393176 RXM393176:RXT393176 SHI393176:SHP393176 SRE393176:SRL393176 TBA393176:TBH393176 TKW393176:TLD393176 TUS393176:TUZ393176 UEO393176:UEV393176 UOK393176:UOR393176 UYG393176:UYN393176 VIC393176:VIJ393176 VRY393176:VSF393176 WBU393176:WCB393176 WLQ393176:WLX393176 WVM393176:WVT393176 E458712:L458712 JA458712:JH458712 SW458712:TD458712 ACS458712:ACZ458712 AMO458712:AMV458712 AWK458712:AWR458712 BGG458712:BGN458712 BQC458712:BQJ458712 BZY458712:CAF458712 CJU458712:CKB458712 CTQ458712:CTX458712 DDM458712:DDT458712 DNI458712:DNP458712 DXE458712:DXL458712 EHA458712:EHH458712 EQW458712:ERD458712 FAS458712:FAZ458712 FKO458712:FKV458712 FUK458712:FUR458712 GEG458712:GEN458712 GOC458712:GOJ458712 GXY458712:GYF458712 HHU458712:HIB458712 HRQ458712:HRX458712 IBM458712:IBT458712 ILI458712:ILP458712 IVE458712:IVL458712 JFA458712:JFH458712 JOW458712:JPD458712 JYS458712:JYZ458712 KIO458712:KIV458712 KSK458712:KSR458712 LCG458712:LCN458712 LMC458712:LMJ458712 LVY458712:LWF458712 MFU458712:MGB458712 MPQ458712:MPX458712 MZM458712:MZT458712 NJI458712:NJP458712 NTE458712:NTL458712 ODA458712:ODH458712 OMW458712:OND458712 OWS458712:OWZ458712 PGO458712:PGV458712 PQK458712:PQR458712 QAG458712:QAN458712 QKC458712:QKJ458712 QTY458712:QUF458712 RDU458712:REB458712 RNQ458712:RNX458712 RXM458712:RXT458712 SHI458712:SHP458712 SRE458712:SRL458712 TBA458712:TBH458712 TKW458712:TLD458712 TUS458712:TUZ458712 UEO458712:UEV458712 UOK458712:UOR458712 UYG458712:UYN458712 VIC458712:VIJ458712 VRY458712:VSF458712 WBU458712:WCB458712 WLQ458712:WLX458712 WVM458712:WVT458712 E524248:L524248 JA524248:JH524248 SW524248:TD524248 ACS524248:ACZ524248 AMO524248:AMV524248 AWK524248:AWR524248 BGG524248:BGN524248 BQC524248:BQJ524248 BZY524248:CAF524248 CJU524248:CKB524248 CTQ524248:CTX524248 DDM524248:DDT524248 DNI524248:DNP524248 DXE524248:DXL524248 EHA524248:EHH524248 EQW524248:ERD524248 FAS524248:FAZ524248 FKO524248:FKV524248 FUK524248:FUR524248 GEG524248:GEN524248 GOC524248:GOJ524248 GXY524248:GYF524248 HHU524248:HIB524248 HRQ524248:HRX524248 IBM524248:IBT524248 ILI524248:ILP524248 IVE524248:IVL524248 JFA524248:JFH524248 JOW524248:JPD524248 JYS524248:JYZ524248 KIO524248:KIV524248 KSK524248:KSR524248 LCG524248:LCN524248 LMC524248:LMJ524248 LVY524248:LWF524248 MFU524248:MGB524248 MPQ524248:MPX524248 MZM524248:MZT524248 NJI524248:NJP524248 NTE524248:NTL524248 ODA524248:ODH524248 OMW524248:OND524248 OWS524248:OWZ524248 PGO524248:PGV524248 PQK524248:PQR524248 QAG524248:QAN524248 QKC524248:QKJ524248 QTY524248:QUF524248 RDU524248:REB524248 RNQ524248:RNX524248 RXM524248:RXT524248 SHI524248:SHP524248 SRE524248:SRL524248 TBA524248:TBH524248 TKW524248:TLD524248 TUS524248:TUZ524248 UEO524248:UEV524248 UOK524248:UOR524248 UYG524248:UYN524248 VIC524248:VIJ524248 VRY524248:VSF524248 WBU524248:WCB524248 WLQ524248:WLX524248 WVM524248:WVT524248 E589784:L589784 JA589784:JH589784 SW589784:TD589784 ACS589784:ACZ589784 AMO589784:AMV589784 AWK589784:AWR589784 BGG589784:BGN589784 BQC589784:BQJ589784 BZY589784:CAF589784 CJU589784:CKB589784 CTQ589784:CTX589784 DDM589784:DDT589784 DNI589784:DNP589784 DXE589784:DXL589784 EHA589784:EHH589784 EQW589784:ERD589784 FAS589784:FAZ589784 FKO589784:FKV589784 FUK589784:FUR589784 GEG589784:GEN589784 GOC589784:GOJ589784 GXY589784:GYF589784 HHU589784:HIB589784 HRQ589784:HRX589784 IBM589784:IBT589784 ILI589784:ILP589784 IVE589784:IVL589784 JFA589784:JFH589784 JOW589784:JPD589784 JYS589784:JYZ589784 KIO589784:KIV589784 KSK589784:KSR589784 LCG589784:LCN589784 LMC589784:LMJ589784 LVY589784:LWF589784 MFU589784:MGB589784 MPQ589784:MPX589784 MZM589784:MZT589784 NJI589784:NJP589784 NTE589784:NTL589784 ODA589784:ODH589784 OMW589784:OND589784 OWS589784:OWZ589784 PGO589784:PGV589784 PQK589784:PQR589784 QAG589784:QAN589784 QKC589784:QKJ589784 QTY589784:QUF589784 RDU589784:REB589784 RNQ589784:RNX589784 RXM589784:RXT589784 SHI589784:SHP589784 SRE589784:SRL589784 TBA589784:TBH589784 TKW589784:TLD589784 TUS589784:TUZ589784 UEO589784:UEV589784 UOK589784:UOR589784 UYG589784:UYN589784 VIC589784:VIJ589784 VRY589784:VSF589784 WBU589784:WCB589784 WLQ589784:WLX589784 WVM589784:WVT589784 E655320:L655320 JA655320:JH655320 SW655320:TD655320 ACS655320:ACZ655320 AMO655320:AMV655320 AWK655320:AWR655320 BGG655320:BGN655320 BQC655320:BQJ655320 BZY655320:CAF655320 CJU655320:CKB655320 CTQ655320:CTX655320 DDM655320:DDT655320 DNI655320:DNP655320 DXE655320:DXL655320 EHA655320:EHH655320 EQW655320:ERD655320 FAS655320:FAZ655320 FKO655320:FKV655320 FUK655320:FUR655320 GEG655320:GEN655320 GOC655320:GOJ655320 GXY655320:GYF655320 HHU655320:HIB655320 HRQ655320:HRX655320 IBM655320:IBT655320 ILI655320:ILP655320 IVE655320:IVL655320 JFA655320:JFH655320 JOW655320:JPD655320 JYS655320:JYZ655320 KIO655320:KIV655320 KSK655320:KSR655320 LCG655320:LCN655320 LMC655320:LMJ655320 LVY655320:LWF655320 MFU655320:MGB655320 MPQ655320:MPX655320 MZM655320:MZT655320 NJI655320:NJP655320 NTE655320:NTL655320 ODA655320:ODH655320 OMW655320:OND655320 OWS655320:OWZ655320 PGO655320:PGV655320 PQK655320:PQR655320 QAG655320:QAN655320 QKC655320:QKJ655320 QTY655320:QUF655320 RDU655320:REB655320 RNQ655320:RNX655320 RXM655320:RXT655320 SHI655320:SHP655320 SRE655320:SRL655320 TBA655320:TBH655320 TKW655320:TLD655320 TUS655320:TUZ655320 UEO655320:UEV655320 UOK655320:UOR655320 UYG655320:UYN655320 VIC655320:VIJ655320 VRY655320:VSF655320 WBU655320:WCB655320 WLQ655320:WLX655320 WVM655320:WVT655320 E720856:L720856 JA720856:JH720856 SW720856:TD720856 ACS720856:ACZ720856 AMO720856:AMV720856 AWK720856:AWR720856 BGG720856:BGN720856 BQC720856:BQJ720856 BZY720856:CAF720856 CJU720856:CKB720856 CTQ720856:CTX720856 DDM720856:DDT720856 DNI720856:DNP720856 DXE720856:DXL720856 EHA720856:EHH720856 EQW720856:ERD720856 FAS720856:FAZ720856 FKO720856:FKV720856 FUK720856:FUR720856 GEG720856:GEN720856 GOC720856:GOJ720856 GXY720856:GYF720856 HHU720856:HIB720856 HRQ720856:HRX720856 IBM720856:IBT720856 ILI720856:ILP720856 IVE720856:IVL720856 JFA720856:JFH720856 JOW720856:JPD720856 JYS720856:JYZ720856 KIO720856:KIV720856 KSK720856:KSR720856 LCG720856:LCN720856 LMC720856:LMJ720856 LVY720856:LWF720856 MFU720856:MGB720856 MPQ720856:MPX720856 MZM720856:MZT720856 NJI720856:NJP720856 NTE720856:NTL720856 ODA720856:ODH720856 OMW720856:OND720856 OWS720856:OWZ720856 PGO720856:PGV720856 PQK720856:PQR720856 QAG720856:QAN720856 QKC720856:QKJ720856 QTY720856:QUF720856 RDU720856:REB720856 RNQ720856:RNX720856 RXM720856:RXT720856 SHI720856:SHP720856 SRE720856:SRL720856 TBA720856:TBH720856 TKW720856:TLD720856 TUS720856:TUZ720856 UEO720856:UEV720856 UOK720856:UOR720856 UYG720856:UYN720856 VIC720856:VIJ720856 VRY720856:VSF720856 WBU720856:WCB720856 WLQ720856:WLX720856 WVM720856:WVT720856 E786392:L786392 JA786392:JH786392 SW786392:TD786392 ACS786392:ACZ786392 AMO786392:AMV786392 AWK786392:AWR786392 BGG786392:BGN786392 BQC786392:BQJ786392 BZY786392:CAF786392 CJU786392:CKB786392 CTQ786392:CTX786392 DDM786392:DDT786392 DNI786392:DNP786392 DXE786392:DXL786392 EHA786392:EHH786392 EQW786392:ERD786392 FAS786392:FAZ786392 FKO786392:FKV786392 FUK786392:FUR786392 GEG786392:GEN786392 GOC786392:GOJ786392 GXY786392:GYF786392 HHU786392:HIB786392 HRQ786392:HRX786392 IBM786392:IBT786392 ILI786392:ILP786392 IVE786392:IVL786392 JFA786392:JFH786392 JOW786392:JPD786392 JYS786392:JYZ786392 KIO786392:KIV786392 KSK786392:KSR786392 LCG786392:LCN786392 LMC786392:LMJ786392 LVY786392:LWF786392 MFU786392:MGB786392 MPQ786392:MPX786392 MZM786392:MZT786392 NJI786392:NJP786392 NTE786392:NTL786392 ODA786392:ODH786392 OMW786392:OND786392 OWS786392:OWZ786392 PGO786392:PGV786392 PQK786392:PQR786392 QAG786392:QAN786392 QKC786392:QKJ786392 QTY786392:QUF786392 RDU786392:REB786392 RNQ786392:RNX786392 RXM786392:RXT786392 SHI786392:SHP786392 SRE786392:SRL786392 TBA786392:TBH786392 TKW786392:TLD786392 TUS786392:TUZ786392 UEO786392:UEV786392 UOK786392:UOR786392 UYG786392:UYN786392 VIC786392:VIJ786392 VRY786392:VSF786392 WBU786392:WCB786392 WLQ786392:WLX786392 WVM786392:WVT786392 E851928:L851928 JA851928:JH851928 SW851928:TD851928 ACS851928:ACZ851928 AMO851928:AMV851928 AWK851928:AWR851928 BGG851928:BGN851928 BQC851928:BQJ851928 BZY851928:CAF851928 CJU851928:CKB851928 CTQ851928:CTX851928 DDM851928:DDT851928 DNI851928:DNP851928 DXE851928:DXL851928 EHA851928:EHH851928 EQW851928:ERD851928 FAS851928:FAZ851928 FKO851928:FKV851928 FUK851928:FUR851928 GEG851928:GEN851928 GOC851928:GOJ851928 GXY851928:GYF851928 HHU851928:HIB851928 HRQ851928:HRX851928 IBM851928:IBT851928 ILI851928:ILP851928 IVE851928:IVL851928 JFA851928:JFH851928 JOW851928:JPD851928 JYS851928:JYZ851928 KIO851928:KIV851928 KSK851928:KSR851928 LCG851928:LCN851928 LMC851928:LMJ851928 LVY851928:LWF851928 MFU851928:MGB851928 MPQ851928:MPX851928 MZM851928:MZT851928 NJI851928:NJP851928 NTE851928:NTL851928 ODA851928:ODH851928 OMW851928:OND851928 OWS851928:OWZ851928 PGO851928:PGV851928 PQK851928:PQR851928 QAG851928:QAN851928 QKC851928:QKJ851928 QTY851928:QUF851928 RDU851928:REB851928 RNQ851928:RNX851928 RXM851928:RXT851928 SHI851928:SHP851928 SRE851928:SRL851928 TBA851928:TBH851928 TKW851928:TLD851928 TUS851928:TUZ851928 UEO851928:UEV851928 UOK851928:UOR851928 UYG851928:UYN851928 VIC851928:VIJ851928 VRY851928:VSF851928 WBU851928:WCB851928 WLQ851928:WLX851928 WVM851928:WVT851928 E917464:L917464 JA917464:JH917464 SW917464:TD917464 ACS917464:ACZ917464 AMO917464:AMV917464 AWK917464:AWR917464 BGG917464:BGN917464 BQC917464:BQJ917464 BZY917464:CAF917464 CJU917464:CKB917464 CTQ917464:CTX917464 DDM917464:DDT917464 DNI917464:DNP917464 DXE917464:DXL917464 EHA917464:EHH917464 EQW917464:ERD917464 FAS917464:FAZ917464 FKO917464:FKV917464 FUK917464:FUR917464 GEG917464:GEN917464 GOC917464:GOJ917464 GXY917464:GYF917464 HHU917464:HIB917464 HRQ917464:HRX917464 IBM917464:IBT917464 ILI917464:ILP917464 IVE917464:IVL917464 JFA917464:JFH917464 JOW917464:JPD917464 JYS917464:JYZ917464 KIO917464:KIV917464 KSK917464:KSR917464 LCG917464:LCN917464 LMC917464:LMJ917464 LVY917464:LWF917464 MFU917464:MGB917464 MPQ917464:MPX917464 MZM917464:MZT917464 NJI917464:NJP917464 NTE917464:NTL917464 ODA917464:ODH917464 OMW917464:OND917464 OWS917464:OWZ917464 PGO917464:PGV917464 PQK917464:PQR917464 QAG917464:QAN917464 QKC917464:QKJ917464 QTY917464:QUF917464 RDU917464:REB917464 RNQ917464:RNX917464 RXM917464:RXT917464 SHI917464:SHP917464 SRE917464:SRL917464 TBA917464:TBH917464 TKW917464:TLD917464 TUS917464:TUZ917464 UEO917464:UEV917464 UOK917464:UOR917464 UYG917464:UYN917464 VIC917464:VIJ917464 VRY917464:VSF917464 WBU917464:WCB917464 WLQ917464:WLX917464 WVM917464:WVT917464 E983000:L983000 JA983000:JH983000 SW983000:TD983000 ACS983000:ACZ983000 AMO983000:AMV983000 AWK983000:AWR983000 BGG983000:BGN983000 BQC983000:BQJ983000 BZY983000:CAF983000 CJU983000:CKB983000 CTQ983000:CTX983000 DDM983000:DDT983000 DNI983000:DNP983000 DXE983000:DXL983000 EHA983000:EHH983000 EQW983000:ERD983000 FAS983000:FAZ983000 FKO983000:FKV983000 FUK983000:FUR983000 GEG983000:GEN983000 GOC983000:GOJ983000 GXY983000:GYF983000 HHU983000:HIB983000 HRQ983000:HRX983000 IBM983000:IBT983000 ILI983000:ILP983000 IVE983000:IVL983000 JFA983000:JFH983000 JOW983000:JPD983000 JYS983000:JYZ983000 KIO983000:KIV983000 KSK983000:KSR983000 LCG983000:LCN983000 LMC983000:LMJ983000 LVY983000:LWF983000 MFU983000:MGB983000 MPQ983000:MPX983000 MZM983000:MZT983000 NJI983000:NJP983000 NTE983000:NTL983000 ODA983000:ODH983000 OMW983000:OND983000 OWS983000:OWZ983000 PGO983000:PGV983000 PQK983000:PQR983000 QAG983000:QAN983000 QKC983000:QKJ983000 QTY983000:QUF983000 RDU983000:REB983000 RNQ983000:RNX983000 RXM983000:RXT983000 SHI983000:SHP983000 SRE983000:SRL983000 TBA983000:TBH983000 TKW983000:TLD983000 TUS983000:TUZ983000 UEO983000:UEV983000 UOK983000:UOR983000 UYG983000:UYN983000 VIC983000:VIJ983000 VRY983000:VSF983000 WBU983000:WCB983000 WLQ983000:WLX983000 WVM983000:WVT983000 E1048536:L1048536 JA1048536:JH1048536 SW1048536:TD1048536 ACS1048536:ACZ1048536 AMO1048536:AMV1048536 AWK1048536:AWR1048536 BGG1048536:BGN1048536 BQC1048536:BQJ1048536 BZY1048536:CAF1048536 CJU1048536:CKB1048536 CTQ1048536:CTX1048536 DDM1048536:DDT1048536 DNI1048536:DNP1048536 DXE1048536:DXL1048536 EHA1048536:EHH1048536 EQW1048536:ERD1048536 FAS1048536:FAZ1048536 FKO1048536:FKV1048536 FUK1048536:FUR1048536 GEG1048536:GEN1048536 GOC1048536:GOJ1048536 GXY1048536:GYF1048536 HHU1048536:HIB1048536 HRQ1048536:HRX1048536 IBM1048536:IBT1048536 ILI1048536:ILP1048536 IVE1048536:IVL1048536 JFA1048536:JFH1048536 JOW1048536:JPD1048536 JYS1048536:JYZ1048536 KIO1048536:KIV1048536 KSK1048536:KSR1048536 LCG1048536:LCN1048536 LMC1048536:LMJ1048536 LVY1048536:LWF1048536 MFU1048536:MGB1048536 MPQ1048536:MPX1048536 MZM1048536:MZT1048536 NJI1048536:NJP1048536 NTE1048536:NTL1048536 ODA1048536:ODH1048536 OMW1048536:OND1048536 OWS1048536:OWZ1048536 PGO1048536:PGV1048536 PQK1048536:PQR1048536 QAG1048536:QAN1048536 QKC1048536:QKJ1048536 QTY1048536:QUF1048536 RDU1048536:REB1048536 RNQ1048536:RNX1048536 RXM1048536:RXT1048536 SHI1048536:SHP1048536 SRE1048536:SRL1048536 TBA1048536:TBH1048536 TKW1048536:TLD1048536 TUS1048536:TUZ1048536 UEO1048536:UEV1048536 UOK1048536:UOR1048536 UYG1048536:UYN1048536 VIC1048536:VIJ1048536 VRY1048536:VSF1048536 WBU1048536:WCB1048536 WLQ1048536:WLX1048536 WVM1048536:WVT1048536">
      <formula1>$P$1:$P$8</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2 JA65562 SW65562 ACS65562 AMO65562 AWK65562 BGG65562 BQC65562 BZY65562 CJU65562 CTQ65562 DDM65562 DNI65562 DXE65562 EHA65562 EQW65562 FAS65562 FKO65562 FUK65562 GEG65562 GOC65562 GXY65562 HHU65562 HRQ65562 IBM65562 ILI65562 IVE65562 JFA65562 JOW65562 JYS65562 KIO65562 KSK65562 LCG65562 LMC65562 LVY65562 MFU65562 MPQ65562 MZM65562 NJI65562 NTE65562 ODA65562 OMW65562 OWS65562 PGO65562 PQK65562 QAG65562 QKC65562 QTY65562 RDU65562 RNQ65562 RXM65562 SHI65562 SRE65562 TBA65562 TKW65562 TUS65562 UEO65562 UOK65562 UYG65562 VIC65562 VRY65562 WBU65562 WLQ65562 WVM65562 E131098 JA131098 SW131098 ACS131098 AMO131098 AWK131098 BGG131098 BQC131098 BZY131098 CJU131098 CTQ131098 DDM131098 DNI131098 DXE131098 EHA131098 EQW131098 FAS131098 FKO131098 FUK131098 GEG131098 GOC131098 GXY131098 HHU131098 HRQ131098 IBM131098 ILI131098 IVE131098 JFA131098 JOW131098 JYS131098 KIO131098 KSK131098 LCG131098 LMC131098 LVY131098 MFU131098 MPQ131098 MZM131098 NJI131098 NTE131098 ODA131098 OMW131098 OWS131098 PGO131098 PQK131098 QAG131098 QKC131098 QTY131098 RDU131098 RNQ131098 RXM131098 SHI131098 SRE131098 TBA131098 TKW131098 TUS131098 UEO131098 UOK131098 UYG131098 VIC131098 VRY131098 WBU131098 WLQ131098 WVM131098 E196634 JA196634 SW196634 ACS196634 AMO196634 AWK196634 BGG196634 BQC196634 BZY196634 CJU196634 CTQ196634 DDM196634 DNI196634 DXE196634 EHA196634 EQW196634 FAS196634 FKO196634 FUK196634 GEG196634 GOC196634 GXY196634 HHU196634 HRQ196634 IBM196634 ILI196634 IVE196634 JFA196634 JOW196634 JYS196634 KIO196634 KSK196634 LCG196634 LMC196634 LVY196634 MFU196634 MPQ196634 MZM196634 NJI196634 NTE196634 ODA196634 OMW196634 OWS196634 PGO196634 PQK196634 QAG196634 QKC196634 QTY196634 RDU196634 RNQ196634 RXM196634 SHI196634 SRE196634 TBA196634 TKW196634 TUS196634 UEO196634 UOK196634 UYG196634 VIC196634 VRY196634 WBU196634 WLQ196634 WVM196634 E262170 JA262170 SW262170 ACS262170 AMO262170 AWK262170 BGG262170 BQC262170 BZY262170 CJU262170 CTQ262170 DDM262170 DNI262170 DXE262170 EHA262170 EQW262170 FAS262170 FKO262170 FUK262170 GEG262170 GOC262170 GXY262170 HHU262170 HRQ262170 IBM262170 ILI262170 IVE262170 JFA262170 JOW262170 JYS262170 KIO262170 KSK262170 LCG262170 LMC262170 LVY262170 MFU262170 MPQ262170 MZM262170 NJI262170 NTE262170 ODA262170 OMW262170 OWS262170 PGO262170 PQK262170 QAG262170 QKC262170 QTY262170 RDU262170 RNQ262170 RXM262170 SHI262170 SRE262170 TBA262170 TKW262170 TUS262170 UEO262170 UOK262170 UYG262170 VIC262170 VRY262170 WBU262170 WLQ262170 WVM262170 E327706 JA327706 SW327706 ACS327706 AMO327706 AWK327706 BGG327706 BQC327706 BZY327706 CJU327706 CTQ327706 DDM327706 DNI327706 DXE327706 EHA327706 EQW327706 FAS327706 FKO327706 FUK327706 GEG327706 GOC327706 GXY327706 HHU327706 HRQ327706 IBM327706 ILI327706 IVE327706 JFA327706 JOW327706 JYS327706 KIO327706 KSK327706 LCG327706 LMC327706 LVY327706 MFU327706 MPQ327706 MZM327706 NJI327706 NTE327706 ODA327706 OMW327706 OWS327706 PGO327706 PQK327706 QAG327706 QKC327706 QTY327706 RDU327706 RNQ327706 RXM327706 SHI327706 SRE327706 TBA327706 TKW327706 TUS327706 UEO327706 UOK327706 UYG327706 VIC327706 VRY327706 WBU327706 WLQ327706 WVM327706 E393242 JA393242 SW393242 ACS393242 AMO393242 AWK393242 BGG393242 BQC393242 BZY393242 CJU393242 CTQ393242 DDM393242 DNI393242 DXE393242 EHA393242 EQW393242 FAS393242 FKO393242 FUK393242 GEG393242 GOC393242 GXY393242 HHU393242 HRQ393242 IBM393242 ILI393242 IVE393242 JFA393242 JOW393242 JYS393242 KIO393242 KSK393242 LCG393242 LMC393242 LVY393242 MFU393242 MPQ393242 MZM393242 NJI393242 NTE393242 ODA393242 OMW393242 OWS393242 PGO393242 PQK393242 QAG393242 QKC393242 QTY393242 RDU393242 RNQ393242 RXM393242 SHI393242 SRE393242 TBA393242 TKW393242 TUS393242 UEO393242 UOK393242 UYG393242 VIC393242 VRY393242 WBU393242 WLQ393242 WVM393242 E458778 JA458778 SW458778 ACS458778 AMO458778 AWK458778 BGG458778 BQC458778 BZY458778 CJU458778 CTQ458778 DDM458778 DNI458778 DXE458778 EHA458778 EQW458778 FAS458778 FKO458778 FUK458778 GEG458778 GOC458778 GXY458778 HHU458778 HRQ458778 IBM458778 ILI458778 IVE458778 JFA458778 JOW458778 JYS458778 KIO458778 KSK458778 LCG458778 LMC458778 LVY458778 MFU458778 MPQ458778 MZM458778 NJI458778 NTE458778 ODA458778 OMW458778 OWS458778 PGO458778 PQK458778 QAG458778 QKC458778 QTY458778 RDU458778 RNQ458778 RXM458778 SHI458778 SRE458778 TBA458778 TKW458778 TUS458778 UEO458778 UOK458778 UYG458778 VIC458778 VRY458778 WBU458778 WLQ458778 WVM458778 E524314 JA524314 SW524314 ACS524314 AMO524314 AWK524314 BGG524314 BQC524314 BZY524314 CJU524314 CTQ524314 DDM524314 DNI524314 DXE524314 EHA524314 EQW524314 FAS524314 FKO524314 FUK524314 GEG524314 GOC524314 GXY524314 HHU524314 HRQ524314 IBM524314 ILI524314 IVE524314 JFA524314 JOW524314 JYS524314 KIO524314 KSK524314 LCG524314 LMC524314 LVY524314 MFU524314 MPQ524314 MZM524314 NJI524314 NTE524314 ODA524314 OMW524314 OWS524314 PGO524314 PQK524314 QAG524314 QKC524314 QTY524314 RDU524314 RNQ524314 RXM524314 SHI524314 SRE524314 TBA524314 TKW524314 TUS524314 UEO524314 UOK524314 UYG524314 VIC524314 VRY524314 WBU524314 WLQ524314 WVM524314 E589850 JA589850 SW589850 ACS589850 AMO589850 AWK589850 BGG589850 BQC589850 BZY589850 CJU589850 CTQ589850 DDM589850 DNI589850 DXE589850 EHA589850 EQW589850 FAS589850 FKO589850 FUK589850 GEG589850 GOC589850 GXY589850 HHU589850 HRQ589850 IBM589850 ILI589850 IVE589850 JFA589850 JOW589850 JYS589850 KIO589850 KSK589850 LCG589850 LMC589850 LVY589850 MFU589850 MPQ589850 MZM589850 NJI589850 NTE589850 ODA589850 OMW589850 OWS589850 PGO589850 PQK589850 QAG589850 QKC589850 QTY589850 RDU589850 RNQ589850 RXM589850 SHI589850 SRE589850 TBA589850 TKW589850 TUS589850 UEO589850 UOK589850 UYG589850 VIC589850 VRY589850 WBU589850 WLQ589850 WVM589850 E655386 JA655386 SW655386 ACS655386 AMO655386 AWK655386 BGG655386 BQC655386 BZY655386 CJU655386 CTQ655386 DDM655386 DNI655386 DXE655386 EHA655386 EQW655386 FAS655386 FKO655386 FUK655386 GEG655386 GOC655386 GXY655386 HHU655386 HRQ655386 IBM655386 ILI655386 IVE655386 JFA655386 JOW655386 JYS655386 KIO655386 KSK655386 LCG655386 LMC655386 LVY655386 MFU655386 MPQ655386 MZM655386 NJI655386 NTE655386 ODA655386 OMW655386 OWS655386 PGO655386 PQK655386 QAG655386 QKC655386 QTY655386 RDU655386 RNQ655386 RXM655386 SHI655386 SRE655386 TBA655386 TKW655386 TUS655386 UEO655386 UOK655386 UYG655386 VIC655386 VRY655386 WBU655386 WLQ655386 WVM655386 E720922 JA720922 SW720922 ACS720922 AMO720922 AWK720922 BGG720922 BQC720922 BZY720922 CJU720922 CTQ720922 DDM720922 DNI720922 DXE720922 EHA720922 EQW720922 FAS720922 FKO720922 FUK720922 GEG720922 GOC720922 GXY720922 HHU720922 HRQ720922 IBM720922 ILI720922 IVE720922 JFA720922 JOW720922 JYS720922 KIO720922 KSK720922 LCG720922 LMC720922 LVY720922 MFU720922 MPQ720922 MZM720922 NJI720922 NTE720922 ODA720922 OMW720922 OWS720922 PGO720922 PQK720922 QAG720922 QKC720922 QTY720922 RDU720922 RNQ720922 RXM720922 SHI720922 SRE720922 TBA720922 TKW720922 TUS720922 UEO720922 UOK720922 UYG720922 VIC720922 VRY720922 WBU720922 WLQ720922 WVM720922 E786458 JA786458 SW786458 ACS786458 AMO786458 AWK786458 BGG786458 BQC786458 BZY786458 CJU786458 CTQ786458 DDM786458 DNI786458 DXE786458 EHA786458 EQW786458 FAS786458 FKO786458 FUK786458 GEG786458 GOC786458 GXY786458 HHU786458 HRQ786458 IBM786458 ILI786458 IVE786458 JFA786458 JOW786458 JYS786458 KIO786458 KSK786458 LCG786458 LMC786458 LVY786458 MFU786458 MPQ786458 MZM786458 NJI786458 NTE786458 ODA786458 OMW786458 OWS786458 PGO786458 PQK786458 QAG786458 QKC786458 QTY786458 RDU786458 RNQ786458 RXM786458 SHI786458 SRE786458 TBA786458 TKW786458 TUS786458 UEO786458 UOK786458 UYG786458 VIC786458 VRY786458 WBU786458 WLQ786458 WVM786458 E851994 JA851994 SW851994 ACS851994 AMO851994 AWK851994 BGG851994 BQC851994 BZY851994 CJU851994 CTQ851994 DDM851994 DNI851994 DXE851994 EHA851994 EQW851994 FAS851994 FKO851994 FUK851994 GEG851994 GOC851994 GXY851994 HHU851994 HRQ851994 IBM851994 ILI851994 IVE851994 JFA851994 JOW851994 JYS851994 KIO851994 KSK851994 LCG851994 LMC851994 LVY851994 MFU851994 MPQ851994 MZM851994 NJI851994 NTE851994 ODA851994 OMW851994 OWS851994 PGO851994 PQK851994 QAG851994 QKC851994 QTY851994 RDU851994 RNQ851994 RXM851994 SHI851994 SRE851994 TBA851994 TKW851994 TUS851994 UEO851994 UOK851994 UYG851994 VIC851994 VRY851994 WBU851994 WLQ851994 WVM851994 E917530 JA917530 SW917530 ACS917530 AMO917530 AWK917530 BGG917530 BQC917530 BZY917530 CJU917530 CTQ917530 DDM917530 DNI917530 DXE917530 EHA917530 EQW917530 FAS917530 FKO917530 FUK917530 GEG917530 GOC917530 GXY917530 HHU917530 HRQ917530 IBM917530 ILI917530 IVE917530 JFA917530 JOW917530 JYS917530 KIO917530 KSK917530 LCG917530 LMC917530 LVY917530 MFU917530 MPQ917530 MZM917530 NJI917530 NTE917530 ODA917530 OMW917530 OWS917530 PGO917530 PQK917530 QAG917530 QKC917530 QTY917530 RDU917530 RNQ917530 RXM917530 SHI917530 SRE917530 TBA917530 TKW917530 TUS917530 UEO917530 UOK917530 UYG917530 VIC917530 VRY917530 WBU917530 WLQ917530 WVM917530 E983066 JA983066 SW983066 ACS983066 AMO983066 AWK983066 BGG983066 BQC983066 BZY983066 CJU983066 CTQ983066 DDM983066 DNI983066 DXE983066 EHA983066 EQW983066 FAS983066 FKO983066 FUK983066 GEG983066 GOC983066 GXY983066 HHU983066 HRQ983066 IBM983066 ILI983066 IVE983066 JFA983066 JOW983066 JYS983066 KIO983066 KSK983066 LCG983066 LMC983066 LVY983066 MFU983066 MPQ983066 MZM983066 NJI983066 NTE983066 ODA983066 OMW983066 OWS983066 PGO983066 PQK983066 QAG983066 QKC983066 QTY983066 RDU983066 RNQ983066 RXM983066 SHI983066 SRE983066 TBA983066 TKW983066 TUS983066 UEO983066 UOK983066 UYG983066 VIC983066 VRY983066 WBU983066 WLQ983066 WVM983066">
      <formula1>$O$26:$O$28</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5:L65565 JA65565:JH65565 SW65565:TD65565 ACS65565:ACZ65565 AMO65565:AMV65565 AWK65565:AWR65565 BGG65565:BGN65565 BQC65565:BQJ65565 BZY65565:CAF65565 CJU65565:CKB65565 CTQ65565:CTX65565 DDM65565:DDT65565 DNI65565:DNP65565 DXE65565:DXL65565 EHA65565:EHH65565 EQW65565:ERD65565 FAS65565:FAZ65565 FKO65565:FKV65565 FUK65565:FUR65565 GEG65565:GEN65565 GOC65565:GOJ65565 GXY65565:GYF65565 HHU65565:HIB65565 HRQ65565:HRX65565 IBM65565:IBT65565 ILI65565:ILP65565 IVE65565:IVL65565 JFA65565:JFH65565 JOW65565:JPD65565 JYS65565:JYZ65565 KIO65565:KIV65565 KSK65565:KSR65565 LCG65565:LCN65565 LMC65565:LMJ65565 LVY65565:LWF65565 MFU65565:MGB65565 MPQ65565:MPX65565 MZM65565:MZT65565 NJI65565:NJP65565 NTE65565:NTL65565 ODA65565:ODH65565 OMW65565:OND65565 OWS65565:OWZ65565 PGO65565:PGV65565 PQK65565:PQR65565 QAG65565:QAN65565 QKC65565:QKJ65565 QTY65565:QUF65565 RDU65565:REB65565 RNQ65565:RNX65565 RXM65565:RXT65565 SHI65565:SHP65565 SRE65565:SRL65565 TBA65565:TBH65565 TKW65565:TLD65565 TUS65565:TUZ65565 UEO65565:UEV65565 UOK65565:UOR65565 UYG65565:UYN65565 VIC65565:VIJ65565 VRY65565:VSF65565 WBU65565:WCB65565 WLQ65565:WLX65565 WVM65565:WVT65565 E131101:L131101 JA131101:JH131101 SW131101:TD131101 ACS131101:ACZ131101 AMO131101:AMV131101 AWK131101:AWR131101 BGG131101:BGN131101 BQC131101:BQJ131101 BZY131101:CAF131101 CJU131101:CKB131101 CTQ131101:CTX131101 DDM131101:DDT131101 DNI131101:DNP131101 DXE131101:DXL131101 EHA131101:EHH131101 EQW131101:ERD131101 FAS131101:FAZ131101 FKO131101:FKV131101 FUK131101:FUR131101 GEG131101:GEN131101 GOC131101:GOJ131101 GXY131101:GYF131101 HHU131101:HIB131101 HRQ131101:HRX131101 IBM131101:IBT131101 ILI131101:ILP131101 IVE131101:IVL131101 JFA131101:JFH131101 JOW131101:JPD131101 JYS131101:JYZ131101 KIO131101:KIV131101 KSK131101:KSR131101 LCG131101:LCN131101 LMC131101:LMJ131101 LVY131101:LWF131101 MFU131101:MGB131101 MPQ131101:MPX131101 MZM131101:MZT131101 NJI131101:NJP131101 NTE131101:NTL131101 ODA131101:ODH131101 OMW131101:OND131101 OWS131101:OWZ131101 PGO131101:PGV131101 PQK131101:PQR131101 QAG131101:QAN131101 QKC131101:QKJ131101 QTY131101:QUF131101 RDU131101:REB131101 RNQ131101:RNX131101 RXM131101:RXT131101 SHI131101:SHP131101 SRE131101:SRL131101 TBA131101:TBH131101 TKW131101:TLD131101 TUS131101:TUZ131101 UEO131101:UEV131101 UOK131101:UOR131101 UYG131101:UYN131101 VIC131101:VIJ131101 VRY131101:VSF131101 WBU131101:WCB131101 WLQ131101:WLX131101 WVM131101:WVT131101 E196637:L196637 JA196637:JH196637 SW196637:TD196637 ACS196637:ACZ196637 AMO196637:AMV196637 AWK196637:AWR196637 BGG196637:BGN196637 BQC196637:BQJ196637 BZY196637:CAF196637 CJU196637:CKB196637 CTQ196637:CTX196637 DDM196637:DDT196637 DNI196637:DNP196637 DXE196637:DXL196637 EHA196637:EHH196637 EQW196637:ERD196637 FAS196637:FAZ196637 FKO196637:FKV196637 FUK196637:FUR196637 GEG196637:GEN196637 GOC196637:GOJ196637 GXY196637:GYF196637 HHU196637:HIB196637 HRQ196637:HRX196637 IBM196637:IBT196637 ILI196637:ILP196637 IVE196637:IVL196637 JFA196637:JFH196637 JOW196637:JPD196637 JYS196637:JYZ196637 KIO196637:KIV196637 KSK196637:KSR196637 LCG196637:LCN196637 LMC196637:LMJ196637 LVY196637:LWF196637 MFU196637:MGB196637 MPQ196637:MPX196637 MZM196637:MZT196637 NJI196637:NJP196637 NTE196637:NTL196637 ODA196637:ODH196637 OMW196637:OND196637 OWS196637:OWZ196637 PGO196637:PGV196637 PQK196637:PQR196637 QAG196637:QAN196637 QKC196637:QKJ196637 QTY196637:QUF196637 RDU196637:REB196637 RNQ196637:RNX196637 RXM196637:RXT196637 SHI196637:SHP196637 SRE196637:SRL196637 TBA196637:TBH196637 TKW196637:TLD196637 TUS196637:TUZ196637 UEO196637:UEV196637 UOK196637:UOR196637 UYG196637:UYN196637 VIC196637:VIJ196637 VRY196637:VSF196637 WBU196637:WCB196637 WLQ196637:WLX196637 WVM196637:WVT196637 E262173:L262173 JA262173:JH262173 SW262173:TD262173 ACS262173:ACZ262173 AMO262173:AMV262173 AWK262173:AWR262173 BGG262173:BGN262173 BQC262173:BQJ262173 BZY262173:CAF262173 CJU262173:CKB262173 CTQ262173:CTX262173 DDM262173:DDT262173 DNI262173:DNP262173 DXE262173:DXL262173 EHA262173:EHH262173 EQW262173:ERD262173 FAS262173:FAZ262173 FKO262173:FKV262173 FUK262173:FUR262173 GEG262173:GEN262173 GOC262173:GOJ262173 GXY262173:GYF262173 HHU262173:HIB262173 HRQ262173:HRX262173 IBM262173:IBT262173 ILI262173:ILP262173 IVE262173:IVL262173 JFA262173:JFH262173 JOW262173:JPD262173 JYS262173:JYZ262173 KIO262173:KIV262173 KSK262173:KSR262173 LCG262173:LCN262173 LMC262173:LMJ262173 LVY262173:LWF262173 MFU262173:MGB262173 MPQ262173:MPX262173 MZM262173:MZT262173 NJI262173:NJP262173 NTE262173:NTL262173 ODA262173:ODH262173 OMW262173:OND262173 OWS262173:OWZ262173 PGO262173:PGV262173 PQK262173:PQR262173 QAG262173:QAN262173 QKC262173:QKJ262173 QTY262173:QUF262173 RDU262173:REB262173 RNQ262173:RNX262173 RXM262173:RXT262173 SHI262173:SHP262173 SRE262173:SRL262173 TBA262173:TBH262173 TKW262173:TLD262173 TUS262173:TUZ262173 UEO262173:UEV262173 UOK262173:UOR262173 UYG262173:UYN262173 VIC262173:VIJ262173 VRY262173:VSF262173 WBU262173:WCB262173 WLQ262173:WLX262173 WVM262173:WVT262173 E327709:L327709 JA327709:JH327709 SW327709:TD327709 ACS327709:ACZ327709 AMO327709:AMV327709 AWK327709:AWR327709 BGG327709:BGN327709 BQC327709:BQJ327709 BZY327709:CAF327709 CJU327709:CKB327709 CTQ327709:CTX327709 DDM327709:DDT327709 DNI327709:DNP327709 DXE327709:DXL327709 EHA327709:EHH327709 EQW327709:ERD327709 FAS327709:FAZ327709 FKO327709:FKV327709 FUK327709:FUR327709 GEG327709:GEN327709 GOC327709:GOJ327709 GXY327709:GYF327709 HHU327709:HIB327709 HRQ327709:HRX327709 IBM327709:IBT327709 ILI327709:ILP327709 IVE327709:IVL327709 JFA327709:JFH327709 JOW327709:JPD327709 JYS327709:JYZ327709 KIO327709:KIV327709 KSK327709:KSR327709 LCG327709:LCN327709 LMC327709:LMJ327709 LVY327709:LWF327709 MFU327709:MGB327709 MPQ327709:MPX327709 MZM327709:MZT327709 NJI327709:NJP327709 NTE327709:NTL327709 ODA327709:ODH327709 OMW327709:OND327709 OWS327709:OWZ327709 PGO327709:PGV327709 PQK327709:PQR327709 QAG327709:QAN327709 QKC327709:QKJ327709 QTY327709:QUF327709 RDU327709:REB327709 RNQ327709:RNX327709 RXM327709:RXT327709 SHI327709:SHP327709 SRE327709:SRL327709 TBA327709:TBH327709 TKW327709:TLD327709 TUS327709:TUZ327709 UEO327709:UEV327709 UOK327709:UOR327709 UYG327709:UYN327709 VIC327709:VIJ327709 VRY327709:VSF327709 WBU327709:WCB327709 WLQ327709:WLX327709 WVM327709:WVT327709 E393245:L393245 JA393245:JH393245 SW393245:TD393245 ACS393245:ACZ393245 AMO393245:AMV393245 AWK393245:AWR393245 BGG393245:BGN393245 BQC393245:BQJ393245 BZY393245:CAF393245 CJU393245:CKB393245 CTQ393245:CTX393245 DDM393245:DDT393245 DNI393245:DNP393245 DXE393245:DXL393245 EHA393245:EHH393245 EQW393245:ERD393245 FAS393245:FAZ393245 FKO393245:FKV393245 FUK393245:FUR393245 GEG393245:GEN393245 GOC393245:GOJ393245 GXY393245:GYF393245 HHU393245:HIB393245 HRQ393245:HRX393245 IBM393245:IBT393245 ILI393245:ILP393245 IVE393245:IVL393245 JFA393245:JFH393245 JOW393245:JPD393245 JYS393245:JYZ393245 KIO393245:KIV393245 KSK393245:KSR393245 LCG393245:LCN393245 LMC393245:LMJ393245 LVY393245:LWF393245 MFU393245:MGB393245 MPQ393245:MPX393245 MZM393245:MZT393245 NJI393245:NJP393245 NTE393245:NTL393245 ODA393245:ODH393245 OMW393245:OND393245 OWS393245:OWZ393245 PGO393245:PGV393245 PQK393245:PQR393245 QAG393245:QAN393245 QKC393245:QKJ393245 QTY393245:QUF393245 RDU393245:REB393245 RNQ393245:RNX393245 RXM393245:RXT393245 SHI393245:SHP393245 SRE393245:SRL393245 TBA393245:TBH393245 TKW393245:TLD393245 TUS393245:TUZ393245 UEO393245:UEV393245 UOK393245:UOR393245 UYG393245:UYN393245 VIC393245:VIJ393245 VRY393245:VSF393245 WBU393245:WCB393245 WLQ393245:WLX393245 WVM393245:WVT393245 E458781:L458781 JA458781:JH458781 SW458781:TD458781 ACS458781:ACZ458781 AMO458781:AMV458781 AWK458781:AWR458781 BGG458781:BGN458781 BQC458781:BQJ458781 BZY458781:CAF458781 CJU458781:CKB458781 CTQ458781:CTX458781 DDM458781:DDT458781 DNI458781:DNP458781 DXE458781:DXL458781 EHA458781:EHH458781 EQW458781:ERD458781 FAS458781:FAZ458781 FKO458781:FKV458781 FUK458781:FUR458781 GEG458781:GEN458781 GOC458781:GOJ458781 GXY458781:GYF458781 HHU458781:HIB458781 HRQ458781:HRX458781 IBM458781:IBT458781 ILI458781:ILP458781 IVE458781:IVL458781 JFA458781:JFH458781 JOW458781:JPD458781 JYS458781:JYZ458781 KIO458781:KIV458781 KSK458781:KSR458781 LCG458781:LCN458781 LMC458781:LMJ458781 LVY458781:LWF458781 MFU458781:MGB458781 MPQ458781:MPX458781 MZM458781:MZT458781 NJI458781:NJP458781 NTE458781:NTL458781 ODA458781:ODH458781 OMW458781:OND458781 OWS458781:OWZ458781 PGO458781:PGV458781 PQK458781:PQR458781 QAG458781:QAN458781 QKC458781:QKJ458781 QTY458781:QUF458781 RDU458781:REB458781 RNQ458781:RNX458781 RXM458781:RXT458781 SHI458781:SHP458781 SRE458781:SRL458781 TBA458781:TBH458781 TKW458781:TLD458781 TUS458781:TUZ458781 UEO458781:UEV458781 UOK458781:UOR458781 UYG458781:UYN458781 VIC458781:VIJ458781 VRY458781:VSF458781 WBU458781:WCB458781 WLQ458781:WLX458781 WVM458781:WVT458781 E524317:L524317 JA524317:JH524317 SW524317:TD524317 ACS524317:ACZ524317 AMO524317:AMV524317 AWK524317:AWR524317 BGG524317:BGN524317 BQC524317:BQJ524317 BZY524317:CAF524317 CJU524317:CKB524317 CTQ524317:CTX524317 DDM524317:DDT524317 DNI524317:DNP524317 DXE524317:DXL524317 EHA524317:EHH524317 EQW524317:ERD524317 FAS524317:FAZ524317 FKO524317:FKV524317 FUK524317:FUR524317 GEG524317:GEN524317 GOC524317:GOJ524317 GXY524317:GYF524317 HHU524317:HIB524317 HRQ524317:HRX524317 IBM524317:IBT524317 ILI524317:ILP524317 IVE524317:IVL524317 JFA524317:JFH524317 JOW524317:JPD524317 JYS524317:JYZ524317 KIO524317:KIV524317 KSK524317:KSR524317 LCG524317:LCN524317 LMC524317:LMJ524317 LVY524317:LWF524317 MFU524317:MGB524317 MPQ524317:MPX524317 MZM524317:MZT524317 NJI524317:NJP524317 NTE524317:NTL524317 ODA524317:ODH524317 OMW524317:OND524317 OWS524317:OWZ524317 PGO524317:PGV524317 PQK524317:PQR524317 QAG524317:QAN524317 QKC524317:QKJ524317 QTY524317:QUF524317 RDU524317:REB524317 RNQ524317:RNX524317 RXM524317:RXT524317 SHI524317:SHP524317 SRE524317:SRL524317 TBA524317:TBH524317 TKW524317:TLD524317 TUS524317:TUZ524317 UEO524317:UEV524317 UOK524317:UOR524317 UYG524317:UYN524317 VIC524317:VIJ524317 VRY524317:VSF524317 WBU524317:WCB524317 WLQ524317:WLX524317 WVM524317:WVT524317 E589853:L589853 JA589853:JH589853 SW589853:TD589853 ACS589853:ACZ589853 AMO589853:AMV589853 AWK589853:AWR589853 BGG589853:BGN589853 BQC589853:BQJ589853 BZY589853:CAF589853 CJU589853:CKB589853 CTQ589853:CTX589853 DDM589853:DDT589853 DNI589853:DNP589853 DXE589853:DXL589853 EHA589853:EHH589853 EQW589853:ERD589853 FAS589853:FAZ589853 FKO589853:FKV589853 FUK589853:FUR589853 GEG589853:GEN589853 GOC589853:GOJ589853 GXY589853:GYF589853 HHU589853:HIB589853 HRQ589853:HRX589853 IBM589853:IBT589853 ILI589853:ILP589853 IVE589853:IVL589853 JFA589853:JFH589853 JOW589853:JPD589853 JYS589853:JYZ589853 KIO589853:KIV589853 KSK589853:KSR589853 LCG589853:LCN589853 LMC589853:LMJ589853 LVY589853:LWF589853 MFU589853:MGB589853 MPQ589853:MPX589853 MZM589853:MZT589853 NJI589853:NJP589853 NTE589853:NTL589853 ODA589853:ODH589853 OMW589853:OND589853 OWS589853:OWZ589853 PGO589853:PGV589853 PQK589853:PQR589853 QAG589853:QAN589853 QKC589853:QKJ589853 QTY589853:QUF589853 RDU589853:REB589853 RNQ589853:RNX589853 RXM589853:RXT589853 SHI589853:SHP589853 SRE589853:SRL589853 TBA589853:TBH589853 TKW589853:TLD589853 TUS589853:TUZ589853 UEO589853:UEV589853 UOK589853:UOR589853 UYG589853:UYN589853 VIC589853:VIJ589853 VRY589853:VSF589853 WBU589853:WCB589853 WLQ589853:WLX589853 WVM589853:WVT589853 E655389:L655389 JA655389:JH655389 SW655389:TD655389 ACS655389:ACZ655389 AMO655389:AMV655389 AWK655389:AWR655389 BGG655389:BGN655389 BQC655389:BQJ655389 BZY655389:CAF655389 CJU655389:CKB655389 CTQ655389:CTX655389 DDM655389:DDT655389 DNI655389:DNP655389 DXE655389:DXL655389 EHA655389:EHH655389 EQW655389:ERD655389 FAS655389:FAZ655389 FKO655389:FKV655389 FUK655389:FUR655389 GEG655389:GEN655389 GOC655389:GOJ655389 GXY655389:GYF655389 HHU655389:HIB655389 HRQ655389:HRX655389 IBM655389:IBT655389 ILI655389:ILP655389 IVE655389:IVL655389 JFA655389:JFH655389 JOW655389:JPD655389 JYS655389:JYZ655389 KIO655389:KIV655389 KSK655389:KSR655389 LCG655389:LCN655389 LMC655389:LMJ655389 LVY655389:LWF655389 MFU655389:MGB655389 MPQ655389:MPX655389 MZM655389:MZT655389 NJI655389:NJP655389 NTE655389:NTL655389 ODA655389:ODH655389 OMW655389:OND655389 OWS655389:OWZ655389 PGO655389:PGV655389 PQK655389:PQR655389 QAG655389:QAN655389 QKC655389:QKJ655389 QTY655389:QUF655389 RDU655389:REB655389 RNQ655389:RNX655389 RXM655389:RXT655389 SHI655389:SHP655389 SRE655389:SRL655389 TBA655389:TBH655389 TKW655389:TLD655389 TUS655389:TUZ655389 UEO655389:UEV655389 UOK655389:UOR655389 UYG655389:UYN655389 VIC655389:VIJ655389 VRY655389:VSF655389 WBU655389:WCB655389 WLQ655389:WLX655389 WVM655389:WVT655389 E720925:L720925 JA720925:JH720925 SW720925:TD720925 ACS720925:ACZ720925 AMO720925:AMV720925 AWK720925:AWR720925 BGG720925:BGN720925 BQC720925:BQJ720925 BZY720925:CAF720925 CJU720925:CKB720925 CTQ720925:CTX720925 DDM720925:DDT720925 DNI720925:DNP720925 DXE720925:DXL720925 EHA720925:EHH720925 EQW720925:ERD720925 FAS720925:FAZ720925 FKO720925:FKV720925 FUK720925:FUR720925 GEG720925:GEN720925 GOC720925:GOJ720925 GXY720925:GYF720925 HHU720925:HIB720925 HRQ720925:HRX720925 IBM720925:IBT720925 ILI720925:ILP720925 IVE720925:IVL720925 JFA720925:JFH720925 JOW720925:JPD720925 JYS720925:JYZ720925 KIO720925:KIV720925 KSK720925:KSR720925 LCG720925:LCN720925 LMC720925:LMJ720925 LVY720925:LWF720925 MFU720925:MGB720925 MPQ720925:MPX720925 MZM720925:MZT720925 NJI720925:NJP720925 NTE720925:NTL720925 ODA720925:ODH720925 OMW720925:OND720925 OWS720925:OWZ720925 PGO720925:PGV720925 PQK720925:PQR720925 QAG720925:QAN720925 QKC720925:QKJ720925 QTY720925:QUF720925 RDU720925:REB720925 RNQ720925:RNX720925 RXM720925:RXT720925 SHI720925:SHP720925 SRE720925:SRL720925 TBA720925:TBH720925 TKW720925:TLD720925 TUS720925:TUZ720925 UEO720925:UEV720925 UOK720925:UOR720925 UYG720925:UYN720925 VIC720925:VIJ720925 VRY720925:VSF720925 WBU720925:WCB720925 WLQ720925:WLX720925 WVM720925:WVT720925 E786461:L786461 JA786461:JH786461 SW786461:TD786461 ACS786461:ACZ786461 AMO786461:AMV786461 AWK786461:AWR786461 BGG786461:BGN786461 BQC786461:BQJ786461 BZY786461:CAF786461 CJU786461:CKB786461 CTQ786461:CTX786461 DDM786461:DDT786461 DNI786461:DNP786461 DXE786461:DXL786461 EHA786461:EHH786461 EQW786461:ERD786461 FAS786461:FAZ786461 FKO786461:FKV786461 FUK786461:FUR786461 GEG786461:GEN786461 GOC786461:GOJ786461 GXY786461:GYF786461 HHU786461:HIB786461 HRQ786461:HRX786461 IBM786461:IBT786461 ILI786461:ILP786461 IVE786461:IVL786461 JFA786461:JFH786461 JOW786461:JPD786461 JYS786461:JYZ786461 KIO786461:KIV786461 KSK786461:KSR786461 LCG786461:LCN786461 LMC786461:LMJ786461 LVY786461:LWF786461 MFU786461:MGB786461 MPQ786461:MPX786461 MZM786461:MZT786461 NJI786461:NJP786461 NTE786461:NTL786461 ODA786461:ODH786461 OMW786461:OND786461 OWS786461:OWZ786461 PGO786461:PGV786461 PQK786461:PQR786461 QAG786461:QAN786461 QKC786461:QKJ786461 QTY786461:QUF786461 RDU786461:REB786461 RNQ786461:RNX786461 RXM786461:RXT786461 SHI786461:SHP786461 SRE786461:SRL786461 TBA786461:TBH786461 TKW786461:TLD786461 TUS786461:TUZ786461 UEO786461:UEV786461 UOK786461:UOR786461 UYG786461:UYN786461 VIC786461:VIJ786461 VRY786461:VSF786461 WBU786461:WCB786461 WLQ786461:WLX786461 WVM786461:WVT786461 E851997:L851997 JA851997:JH851997 SW851997:TD851997 ACS851997:ACZ851997 AMO851997:AMV851997 AWK851997:AWR851997 BGG851997:BGN851997 BQC851997:BQJ851997 BZY851997:CAF851997 CJU851997:CKB851997 CTQ851997:CTX851997 DDM851997:DDT851997 DNI851997:DNP851997 DXE851997:DXL851997 EHA851997:EHH851997 EQW851997:ERD851997 FAS851997:FAZ851997 FKO851997:FKV851997 FUK851997:FUR851997 GEG851997:GEN851997 GOC851997:GOJ851997 GXY851997:GYF851997 HHU851997:HIB851997 HRQ851997:HRX851997 IBM851997:IBT851997 ILI851997:ILP851997 IVE851997:IVL851997 JFA851997:JFH851997 JOW851997:JPD851997 JYS851997:JYZ851997 KIO851997:KIV851997 KSK851997:KSR851997 LCG851997:LCN851997 LMC851997:LMJ851997 LVY851997:LWF851997 MFU851997:MGB851997 MPQ851997:MPX851997 MZM851997:MZT851997 NJI851997:NJP851997 NTE851997:NTL851997 ODA851997:ODH851997 OMW851997:OND851997 OWS851997:OWZ851997 PGO851997:PGV851997 PQK851997:PQR851997 QAG851997:QAN851997 QKC851997:QKJ851997 QTY851997:QUF851997 RDU851997:REB851997 RNQ851997:RNX851997 RXM851997:RXT851997 SHI851997:SHP851997 SRE851997:SRL851997 TBA851997:TBH851997 TKW851997:TLD851997 TUS851997:TUZ851997 UEO851997:UEV851997 UOK851997:UOR851997 UYG851997:UYN851997 VIC851997:VIJ851997 VRY851997:VSF851997 WBU851997:WCB851997 WLQ851997:WLX851997 WVM851997:WVT851997 E917533:L917533 JA917533:JH917533 SW917533:TD917533 ACS917533:ACZ917533 AMO917533:AMV917533 AWK917533:AWR917533 BGG917533:BGN917533 BQC917533:BQJ917533 BZY917533:CAF917533 CJU917533:CKB917533 CTQ917533:CTX917533 DDM917533:DDT917533 DNI917533:DNP917533 DXE917533:DXL917533 EHA917533:EHH917533 EQW917533:ERD917533 FAS917533:FAZ917533 FKO917533:FKV917533 FUK917533:FUR917533 GEG917533:GEN917533 GOC917533:GOJ917533 GXY917533:GYF917533 HHU917533:HIB917533 HRQ917533:HRX917533 IBM917533:IBT917533 ILI917533:ILP917533 IVE917533:IVL917533 JFA917533:JFH917533 JOW917533:JPD917533 JYS917533:JYZ917533 KIO917533:KIV917533 KSK917533:KSR917533 LCG917533:LCN917533 LMC917533:LMJ917533 LVY917533:LWF917533 MFU917533:MGB917533 MPQ917533:MPX917533 MZM917533:MZT917533 NJI917533:NJP917533 NTE917533:NTL917533 ODA917533:ODH917533 OMW917533:OND917533 OWS917533:OWZ917533 PGO917533:PGV917533 PQK917533:PQR917533 QAG917533:QAN917533 QKC917533:QKJ917533 QTY917533:QUF917533 RDU917533:REB917533 RNQ917533:RNX917533 RXM917533:RXT917533 SHI917533:SHP917533 SRE917533:SRL917533 TBA917533:TBH917533 TKW917533:TLD917533 TUS917533:TUZ917533 UEO917533:UEV917533 UOK917533:UOR917533 UYG917533:UYN917533 VIC917533:VIJ917533 VRY917533:VSF917533 WBU917533:WCB917533 WLQ917533:WLX917533 WVM917533:WVT917533 E983069:L983069 JA983069:JH983069 SW983069:TD983069 ACS983069:ACZ983069 AMO983069:AMV983069 AWK983069:AWR983069 BGG983069:BGN983069 BQC983069:BQJ983069 BZY983069:CAF983069 CJU983069:CKB983069 CTQ983069:CTX983069 DDM983069:DDT983069 DNI983069:DNP983069 DXE983069:DXL983069 EHA983069:EHH983069 EQW983069:ERD983069 FAS983069:FAZ983069 FKO983069:FKV983069 FUK983069:FUR983069 GEG983069:GEN983069 GOC983069:GOJ983069 GXY983069:GYF983069 HHU983069:HIB983069 HRQ983069:HRX983069 IBM983069:IBT983069 ILI983069:ILP983069 IVE983069:IVL983069 JFA983069:JFH983069 JOW983069:JPD983069 JYS983069:JYZ983069 KIO983069:KIV983069 KSK983069:KSR983069 LCG983069:LCN983069 LMC983069:LMJ983069 LVY983069:LWF983069 MFU983069:MGB983069 MPQ983069:MPX983069 MZM983069:MZT983069 NJI983069:NJP983069 NTE983069:NTL983069 ODA983069:ODH983069 OMW983069:OND983069 OWS983069:OWZ983069 PGO983069:PGV983069 PQK983069:PQR983069 QAG983069:QAN983069 QKC983069:QKJ983069 QTY983069:QUF983069 RDU983069:REB983069 RNQ983069:RNX983069 RXM983069:RXT983069 SHI983069:SHP983069 SRE983069:SRL983069 TBA983069:TBH983069 TKW983069:TLD983069 TUS983069:TUZ983069 UEO983069:UEV983069 UOK983069:UOR983069 UYG983069:UYN983069 VIC983069:VIJ983069 VRY983069:VSF983069 WBU983069:WCB983069 WLQ983069:WLX983069 WVM983069:WVT983069">
      <formula1>$N$28:$N$29</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0 JF65570 TB65570 ACX65570 AMT65570 AWP65570 BGL65570 BQH65570 CAD65570 CJZ65570 CTV65570 DDR65570 DNN65570 DXJ65570 EHF65570 ERB65570 FAX65570 FKT65570 FUP65570 GEL65570 GOH65570 GYD65570 HHZ65570 HRV65570 IBR65570 ILN65570 IVJ65570 JFF65570 JPB65570 JYX65570 KIT65570 KSP65570 LCL65570 LMH65570 LWD65570 MFZ65570 MPV65570 MZR65570 NJN65570 NTJ65570 ODF65570 ONB65570 OWX65570 PGT65570 PQP65570 QAL65570 QKH65570 QUD65570 RDZ65570 RNV65570 RXR65570 SHN65570 SRJ65570 TBF65570 TLB65570 TUX65570 UET65570 UOP65570 UYL65570 VIH65570 VSD65570 WBZ65570 WLV65570 WVR65570 J131106 JF131106 TB131106 ACX131106 AMT131106 AWP131106 BGL131106 BQH131106 CAD131106 CJZ131106 CTV131106 DDR131106 DNN131106 DXJ131106 EHF131106 ERB131106 FAX131106 FKT131106 FUP131106 GEL131106 GOH131106 GYD131106 HHZ131106 HRV131106 IBR131106 ILN131106 IVJ131106 JFF131106 JPB131106 JYX131106 KIT131106 KSP131106 LCL131106 LMH131106 LWD131106 MFZ131106 MPV131106 MZR131106 NJN131106 NTJ131106 ODF131106 ONB131106 OWX131106 PGT131106 PQP131106 QAL131106 QKH131106 QUD131106 RDZ131106 RNV131106 RXR131106 SHN131106 SRJ131106 TBF131106 TLB131106 TUX131106 UET131106 UOP131106 UYL131106 VIH131106 VSD131106 WBZ131106 WLV131106 WVR131106 J196642 JF196642 TB196642 ACX196642 AMT196642 AWP196642 BGL196642 BQH196642 CAD196642 CJZ196642 CTV196642 DDR196642 DNN196642 DXJ196642 EHF196642 ERB196642 FAX196642 FKT196642 FUP196642 GEL196642 GOH196642 GYD196642 HHZ196642 HRV196642 IBR196642 ILN196642 IVJ196642 JFF196642 JPB196642 JYX196642 KIT196642 KSP196642 LCL196642 LMH196642 LWD196642 MFZ196642 MPV196642 MZR196642 NJN196642 NTJ196642 ODF196642 ONB196642 OWX196642 PGT196642 PQP196642 QAL196642 QKH196642 QUD196642 RDZ196642 RNV196642 RXR196642 SHN196642 SRJ196642 TBF196642 TLB196642 TUX196642 UET196642 UOP196642 UYL196642 VIH196642 VSD196642 WBZ196642 WLV196642 WVR196642 J262178 JF262178 TB262178 ACX262178 AMT262178 AWP262178 BGL262178 BQH262178 CAD262178 CJZ262178 CTV262178 DDR262178 DNN262178 DXJ262178 EHF262178 ERB262178 FAX262178 FKT262178 FUP262178 GEL262178 GOH262178 GYD262178 HHZ262178 HRV262178 IBR262178 ILN262178 IVJ262178 JFF262178 JPB262178 JYX262178 KIT262178 KSP262178 LCL262178 LMH262178 LWD262178 MFZ262178 MPV262178 MZR262178 NJN262178 NTJ262178 ODF262178 ONB262178 OWX262178 PGT262178 PQP262178 QAL262178 QKH262178 QUD262178 RDZ262178 RNV262178 RXR262178 SHN262178 SRJ262178 TBF262178 TLB262178 TUX262178 UET262178 UOP262178 UYL262178 VIH262178 VSD262178 WBZ262178 WLV262178 WVR262178 J327714 JF327714 TB327714 ACX327714 AMT327714 AWP327714 BGL327714 BQH327714 CAD327714 CJZ327714 CTV327714 DDR327714 DNN327714 DXJ327714 EHF327714 ERB327714 FAX327714 FKT327714 FUP327714 GEL327714 GOH327714 GYD327714 HHZ327714 HRV327714 IBR327714 ILN327714 IVJ327714 JFF327714 JPB327714 JYX327714 KIT327714 KSP327714 LCL327714 LMH327714 LWD327714 MFZ327714 MPV327714 MZR327714 NJN327714 NTJ327714 ODF327714 ONB327714 OWX327714 PGT327714 PQP327714 QAL327714 QKH327714 QUD327714 RDZ327714 RNV327714 RXR327714 SHN327714 SRJ327714 TBF327714 TLB327714 TUX327714 UET327714 UOP327714 UYL327714 VIH327714 VSD327714 WBZ327714 WLV327714 WVR327714 J393250 JF393250 TB393250 ACX393250 AMT393250 AWP393250 BGL393250 BQH393250 CAD393250 CJZ393250 CTV393250 DDR393250 DNN393250 DXJ393250 EHF393250 ERB393250 FAX393250 FKT393250 FUP393250 GEL393250 GOH393250 GYD393250 HHZ393250 HRV393250 IBR393250 ILN393250 IVJ393250 JFF393250 JPB393250 JYX393250 KIT393250 KSP393250 LCL393250 LMH393250 LWD393250 MFZ393250 MPV393250 MZR393250 NJN393250 NTJ393250 ODF393250 ONB393250 OWX393250 PGT393250 PQP393250 QAL393250 QKH393250 QUD393250 RDZ393250 RNV393250 RXR393250 SHN393250 SRJ393250 TBF393250 TLB393250 TUX393250 UET393250 UOP393250 UYL393250 VIH393250 VSD393250 WBZ393250 WLV393250 WVR393250 J458786 JF458786 TB458786 ACX458786 AMT458786 AWP458786 BGL458786 BQH458786 CAD458786 CJZ458786 CTV458786 DDR458786 DNN458786 DXJ458786 EHF458786 ERB458786 FAX458786 FKT458786 FUP458786 GEL458786 GOH458786 GYD458786 HHZ458786 HRV458786 IBR458786 ILN458786 IVJ458786 JFF458786 JPB458786 JYX458786 KIT458786 KSP458786 LCL458786 LMH458786 LWD458786 MFZ458786 MPV458786 MZR458786 NJN458786 NTJ458786 ODF458786 ONB458786 OWX458786 PGT458786 PQP458786 QAL458786 QKH458786 QUD458786 RDZ458786 RNV458786 RXR458786 SHN458786 SRJ458786 TBF458786 TLB458786 TUX458786 UET458786 UOP458786 UYL458786 VIH458786 VSD458786 WBZ458786 WLV458786 WVR458786 J524322 JF524322 TB524322 ACX524322 AMT524322 AWP524322 BGL524322 BQH524322 CAD524322 CJZ524322 CTV524322 DDR524322 DNN524322 DXJ524322 EHF524322 ERB524322 FAX524322 FKT524322 FUP524322 GEL524322 GOH524322 GYD524322 HHZ524322 HRV524322 IBR524322 ILN524322 IVJ524322 JFF524322 JPB524322 JYX524322 KIT524322 KSP524322 LCL524322 LMH524322 LWD524322 MFZ524322 MPV524322 MZR524322 NJN524322 NTJ524322 ODF524322 ONB524322 OWX524322 PGT524322 PQP524322 QAL524322 QKH524322 QUD524322 RDZ524322 RNV524322 RXR524322 SHN524322 SRJ524322 TBF524322 TLB524322 TUX524322 UET524322 UOP524322 UYL524322 VIH524322 VSD524322 WBZ524322 WLV524322 WVR524322 J589858 JF589858 TB589858 ACX589858 AMT589858 AWP589858 BGL589858 BQH589858 CAD589858 CJZ589858 CTV589858 DDR589858 DNN589858 DXJ589858 EHF589858 ERB589858 FAX589858 FKT589858 FUP589858 GEL589858 GOH589858 GYD589858 HHZ589858 HRV589858 IBR589858 ILN589858 IVJ589858 JFF589858 JPB589858 JYX589858 KIT589858 KSP589858 LCL589858 LMH589858 LWD589858 MFZ589858 MPV589858 MZR589858 NJN589858 NTJ589858 ODF589858 ONB589858 OWX589858 PGT589858 PQP589858 QAL589858 QKH589858 QUD589858 RDZ589858 RNV589858 RXR589858 SHN589858 SRJ589858 TBF589858 TLB589858 TUX589858 UET589858 UOP589858 UYL589858 VIH589858 VSD589858 WBZ589858 WLV589858 WVR589858 J655394 JF655394 TB655394 ACX655394 AMT655394 AWP655394 BGL655394 BQH655394 CAD655394 CJZ655394 CTV655394 DDR655394 DNN655394 DXJ655394 EHF655394 ERB655394 FAX655394 FKT655394 FUP655394 GEL655394 GOH655394 GYD655394 HHZ655394 HRV655394 IBR655394 ILN655394 IVJ655394 JFF655394 JPB655394 JYX655394 KIT655394 KSP655394 LCL655394 LMH655394 LWD655394 MFZ655394 MPV655394 MZR655394 NJN655394 NTJ655394 ODF655394 ONB655394 OWX655394 PGT655394 PQP655394 QAL655394 QKH655394 QUD655394 RDZ655394 RNV655394 RXR655394 SHN655394 SRJ655394 TBF655394 TLB655394 TUX655394 UET655394 UOP655394 UYL655394 VIH655394 VSD655394 WBZ655394 WLV655394 WVR655394 J720930 JF720930 TB720930 ACX720930 AMT720930 AWP720930 BGL720930 BQH720930 CAD720930 CJZ720930 CTV720930 DDR720930 DNN720930 DXJ720930 EHF720930 ERB720930 FAX720930 FKT720930 FUP720930 GEL720930 GOH720930 GYD720930 HHZ720930 HRV720930 IBR720930 ILN720930 IVJ720930 JFF720930 JPB720930 JYX720930 KIT720930 KSP720930 LCL720930 LMH720930 LWD720930 MFZ720930 MPV720930 MZR720930 NJN720930 NTJ720930 ODF720930 ONB720930 OWX720930 PGT720930 PQP720930 QAL720930 QKH720930 QUD720930 RDZ720930 RNV720930 RXR720930 SHN720930 SRJ720930 TBF720930 TLB720930 TUX720930 UET720930 UOP720930 UYL720930 VIH720930 VSD720930 WBZ720930 WLV720930 WVR720930 J786466 JF786466 TB786466 ACX786466 AMT786466 AWP786466 BGL786466 BQH786466 CAD786466 CJZ786466 CTV786466 DDR786466 DNN786466 DXJ786466 EHF786466 ERB786466 FAX786466 FKT786466 FUP786466 GEL786466 GOH786466 GYD786466 HHZ786466 HRV786466 IBR786466 ILN786466 IVJ786466 JFF786466 JPB786466 JYX786466 KIT786466 KSP786466 LCL786466 LMH786466 LWD786466 MFZ786466 MPV786466 MZR786466 NJN786466 NTJ786466 ODF786466 ONB786466 OWX786466 PGT786466 PQP786466 QAL786466 QKH786466 QUD786466 RDZ786466 RNV786466 RXR786466 SHN786466 SRJ786466 TBF786466 TLB786466 TUX786466 UET786466 UOP786466 UYL786466 VIH786466 VSD786466 WBZ786466 WLV786466 WVR786466 J852002 JF852002 TB852002 ACX852002 AMT852002 AWP852002 BGL852002 BQH852002 CAD852002 CJZ852002 CTV852002 DDR852002 DNN852002 DXJ852002 EHF852002 ERB852002 FAX852002 FKT852002 FUP852002 GEL852002 GOH852002 GYD852002 HHZ852002 HRV852002 IBR852002 ILN852002 IVJ852002 JFF852002 JPB852002 JYX852002 KIT852002 KSP852002 LCL852002 LMH852002 LWD852002 MFZ852002 MPV852002 MZR852002 NJN852002 NTJ852002 ODF852002 ONB852002 OWX852002 PGT852002 PQP852002 QAL852002 QKH852002 QUD852002 RDZ852002 RNV852002 RXR852002 SHN852002 SRJ852002 TBF852002 TLB852002 TUX852002 UET852002 UOP852002 UYL852002 VIH852002 VSD852002 WBZ852002 WLV852002 WVR852002 J917538 JF917538 TB917538 ACX917538 AMT917538 AWP917538 BGL917538 BQH917538 CAD917538 CJZ917538 CTV917538 DDR917538 DNN917538 DXJ917538 EHF917538 ERB917538 FAX917538 FKT917538 FUP917538 GEL917538 GOH917538 GYD917538 HHZ917538 HRV917538 IBR917538 ILN917538 IVJ917538 JFF917538 JPB917538 JYX917538 KIT917538 KSP917538 LCL917538 LMH917538 LWD917538 MFZ917538 MPV917538 MZR917538 NJN917538 NTJ917538 ODF917538 ONB917538 OWX917538 PGT917538 PQP917538 QAL917538 QKH917538 QUD917538 RDZ917538 RNV917538 RXR917538 SHN917538 SRJ917538 TBF917538 TLB917538 TUX917538 UET917538 UOP917538 UYL917538 VIH917538 VSD917538 WBZ917538 WLV917538 WVR917538 J983074 JF983074 TB983074 ACX983074 AMT983074 AWP983074 BGL983074 BQH983074 CAD983074 CJZ983074 CTV983074 DDR983074 DNN983074 DXJ983074 EHF983074 ERB983074 FAX983074 FKT983074 FUP983074 GEL983074 GOH983074 GYD983074 HHZ983074 HRV983074 IBR983074 ILN983074 IVJ983074 JFF983074 JPB983074 JYX983074 KIT983074 KSP983074 LCL983074 LMH983074 LWD983074 MFZ983074 MPV983074 MZR983074 NJN983074 NTJ983074 ODF983074 ONB983074 OWX983074 PGT983074 PQP983074 QAL983074 QKH983074 QUD983074 RDZ983074 RNV983074 RXR983074 SHN983074 SRJ983074 TBF983074 TLB983074 TUX983074 UET983074 UOP983074 UYL983074 VIH983074 VSD983074 WBZ983074 WLV983074 WVR983074">
      <formula1>$N$32:$N$36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formula1>$O$2:$O$4</formula1>
    </dataValidation>
  </dataValidation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89"/>
  <sheetViews>
    <sheetView topLeftCell="A63" workbookViewId="0">
      <selection activeCell="J63" sqref="J63:L63"/>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15.28515625" customWidth="1"/>
    <col min="6" max="6" width="17.140625" customWidth="1"/>
    <col min="7" max="7" width="16" customWidth="1"/>
    <col min="8" max="8" width="18.7109375" customWidth="1"/>
    <col min="9" max="9" width="16.71093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13.855468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7.1406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7.1406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7.1406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7.1406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7.1406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7.1406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7.1406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7.1406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7.1406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7.1406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7.1406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7.1406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7.1406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7.1406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7.1406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7.1406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7.1406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7.1406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7.1406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7.1406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7.1406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7.1406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7.1406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7.1406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7.1406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7.1406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7.1406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7.1406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7.1406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7.1406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7.1406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7.1406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7.1406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7.1406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7.1406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7.1406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7.1406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7.1406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7.1406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7.1406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7.1406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7.1406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7.1406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7.1406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7.1406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7.1406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7.1406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7.1406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7.1406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7.1406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7.1406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7.1406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7.1406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7.1406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7.1406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7.1406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7.1406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7.1406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7.1406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7.1406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7.1406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7.1406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7.1406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147"/>
      <c r="E2" s="149"/>
      <c r="F2" s="149"/>
      <c r="G2" s="149"/>
      <c r="H2" s="149"/>
      <c r="I2" s="149"/>
      <c r="J2" s="149"/>
      <c r="K2" s="150"/>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148"/>
      <c r="E3" s="151"/>
      <c r="F3" s="151"/>
      <c r="G3" s="151"/>
      <c r="H3" s="151"/>
      <c r="I3" s="151"/>
      <c r="J3" s="151"/>
      <c r="K3" s="152"/>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148"/>
      <c r="E4" s="153"/>
      <c r="F4" s="153"/>
      <c r="G4" s="153"/>
      <c r="H4" s="153"/>
      <c r="I4" s="154"/>
      <c r="J4" s="154"/>
      <c r="K4" s="155"/>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148"/>
      <c r="E5" s="153"/>
      <c r="F5" s="153"/>
      <c r="G5" s="153"/>
      <c r="H5" s="153"/>
      <c r="I5" s="153"/>
      <c r="J5" s="153"/>
      <c r="K5" s="156"/>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166" t="s">
        <v>19</v>
      </c>
      <c r="D7" s="167"/>
      <c r="E7" s="168" t="s">
        <v>20</v>
      </c>
      <c r="F7" s="169"/>
      <c r="G7" s="19" t="s">
        <v>21</v>
      </c>
      <c r="H7" s="20">
        <v>3</v>
      </c>
      <c r="I7" s="19" t="s">
        <v>22</v>
      </c>
      <c r="J7" s="170">
        <v>41337</v>
      </c>
      <c r="K7" s="17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172" t="s">
        <v>29</v>
      </c>
      <c r="C9" s="173"/>
      <c r="D9" s="173"/>
      <c r="E9" s="173"/>
      <c r="F9" s="173"/>
      <c r="G9" s="173"/>
      <c r="H9" s="173"/>
      <c r="I9" s="173"/>
      <c r="J9" s="173"/>
      <c r="K9" s="173"/>
      <c r="L9" s="17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175"/>
      <c r="C10" s="176" t="s">
        <v>33</v>
      </c>
      <c r="D10" s="176"/>
      <c r="E10" s="161" t="s">
        <v>221</v>
      </c>
      <c r="F10" s="161"/>
      <c r="G10" s="161"/>
      <c r="H10" s="161"/>
      <c r="I10" s="161"/>
      <c r="J10" s="21" t="s">
        <v>35</v>
      </c>
      <c r="K10" s="177" t="s">
        <v>222</v>
      </c>
      <c r="L10" s="17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175"/>
      <c r="C11" s="178" t="s">
        <v>39</v>
      </c>
      <c r="D11" s="178"/>
      <c r="E11" s="179">
        <v>40177</v>
      </c>
      <c r="F11" s="180"/>
      <c r="G11" s="180"/>
      <c r="H11" s="180"/>
      <c r="I11" s="180"/>
      <c r="J11" s="180"/>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175"/>
      <c r="C12" s="157" t="s">
        <v>43</v>
      </c>
      <c r="D12" s="157"/>
      <c r="E12" s="157"/>
      <c r="F12" s="158" t="s">
        <v>41</v>
      </c>
      <c r="G12" s="159"/>
      <c r="H12" s="159"/>
      <c r="I12" s="159"/>
      <c r="J12" s="159"/>
      <c r="K12" s="159"/>
      <c r="L12" s="159"/>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175"/>
      <c r="C13" s="157" t="s">
        <v>46</v>
      </c>
      <c r="D13" s="157"/>
      <c r="E13" s="160"/>
      <c r="F13" s="160"/>
      <c r="G13" s="160"/>
      <c r="H13" s="160"/>
      <c r="I13" s="21" t="s">
        <v>47</v>
      </c>
      <c r="J13" s="161" t="s">
        <v>6</v>
      </c>
      <c r="K13" s="159"/>
      <c r="L13" s="159"/>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175"/>
      <c r="C14" s="162" t="s">
        <v>49</v>
      </c>
      <c r="D14" s="157"/>
      <c r="E14" s="163" t="s">
        <v>50</v>
      </c>
      <c r="F14" s="164"/>
      <c r="G14" s="164"/>
      <c r="H14" s="164"/>
      <c r="I14" s="164"/>
      <c r="J14" s="164"/>
      <c r="K14" s="164"/>
      <c r="L14" s="16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183"/>
      <c r="C15" s="183"/>
      <c r="D15" s="183"/>
      <c r="E15" s="183"/>
      <c r="F15" s="183"/>
      <c r="G15" s="183"/>
      <c r="H15" s="183"/>
      <c r="I15" s="183"/>
      <c r="J15" s="183"/>
      <c r="K15" s="183"/>
      <c r="L15" s="183"/>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184" t="s">
        <v>53</v>
      </c>
      <c r="C16" s="185"/>
      <c r="D16" s="185"/>
      <c r="E16" s="185"/>
      <c r="F16" s="185"/>
      <c r="G16" s="185"/>
      <c r="H16" s="185"/>
      <c r="I16" s="185"/>
      <c r="J16" s="185"/>
      <c r="K16" s="185"/>
      <c r="L16" s="186"/>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178" t="s">
        <v>55</v>
      </c>
      <c r="D17" s="178"/>
      <c r="E17" s="241" t="s">
        <v>223</v>
      </c>
      <c r="F17" s="241"/>
      <c r="G17" s="241"/>
      <c r="H17" s="241"/>
      <c r="I17" s="241"/>
      <c r="J17" s="241"/>
      <c r="K17" s="241"/>
      <c r="L17" s="241"/>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178" t="s">
        <v>57</v>
      </c>
      <c r="D18" s="178"/>
      <c r="E18" s="241" t="s">
        <v>224</v>
      </c>
      <c r="F18" s="241"/>
      <c r="G18" s="241"/>
      <c r="H18" s="241"/>
      <c r="I18" s="241"/>
      <c r="J18" s="241"/>
      <c r="K18" s="241"/>
      <c r="L18" s="241"/>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178" t="s">
        <v>58</v>
      </c>
      <c r="D19" s="178"/>
      <c r="E19" s="240" t="s">
        <v>224</v>
      </c>
      <c r="F19" s="240"/>
      <c r="G19" s="240"/>
      <c r="H19" s="240"/>
      <c r="I19" s="240"/>
      <c r="J19" s="240"/>
      <c r="K19" s="240"/>
      <c r="L19" s="240"/>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157" t="s">
        <v>60</v>
      </c>
      <c r="D20" s="157"/>
      <c r="E20" s="240" t="s">
        <v>225</v>
      </c>
      <c r="F20" s="240"/>
      <c r="G20" s="240"/>
      <c r="H20" s="240"/>
      <c r="I20" s="240"/>
      <c r="J20" s="240"/>
      <c r="K20" s="240"/>
      <c r="L20" s="240"/>
      <c r="M20" s="34"/>
      <c r="O20" s="31"/>
      <c r="P20" s="32"/>
      <c r="Q20" s="28"/>
      <c r="R20" s="2"/>
      <c r="S20" s="28"/>
      <c r="T20" s="28"/>
      <c r="U20" s="8"/>
      <c r="V20" s="8"/>
      <c r="W20" s="8"/>
      <c r="X20" s="9"/>
      <c r="Y20" s="10"/>
      <c r="Z20" s="10"/>
      <c r="AA20" s="10"/>
      <c r="AB20" s="10"/>
      <c r="AC20" s="10"/>
      <c r="AD20" s="10"/>
      <c r="AE20" s="10"/>
      <c r="AF20" s="10"/>
    </row>
    <row r="21" spans="2:32" ht="8.25" customHeight="1" x14ac:dyDescent="0.25">
      <c r="B21" s="183"/>
      <c r="C21" s="183"/>
      <c r="D21" s="183"/>
      <c r="E21" s="183"/>
      <c r="F21" s="183"/>
      <c r="G21" s="183"/>
      <c r="H21" s="183"/>
      <c r="I21" s="183"/>
      <c r="J21" s="183"/>
      <c r="K21" s="183"/>
      <c r="L21" s="183"/>
      <c r="M21" s="22"/>
      <c r="O21" s="6"/>
      <c r="P21" s="32"/>
      <c r="Q21" s="8"/>
      <c r="R21" s="7"/>
      <c r="S21" s="8"/>
      <c r="T21" s="8"/>
      <c r="U21" s="8"/>
      <c r="V21" s="8"/>
      <c r="W21" s="8"/>
      <c r="X21" s="9"/>
      <c r="Y21" s="10"/>
      <c r="Z21" s="10"/>
      <c r="AA21" s="10"/>
      <c r="AB21" s="10"/>
      <c r="AC21" s="10"/>
      <c r="AD21" s="10"/>
      <c r="AE21" s="10"/>
      <c r="AF21" s="10"/>
    </row>
    <row r="22" spans="2:32" ht="15.75" customHeight="1" x14ac:dyDescent="0.25">
      <c r="B22" s="184" t="s">
        <v>62</v>
      </c>
      <c r="C22" s="185"/>
      <c r="D22" s="185"/>
      <c r="E22" s="185"/>
      <c r="F22" s="185"/>
      <c r="G22" s="185"/>
      <c r="H22" s="185"/>
      <c r="I22" s="185"/>
      <c r="J22" s="185"/>
      <c r="K22" s="185"/>
      <c r="L22" s="186"/>
      <c r="M22" s="22"/>
      <c r="O22" s="6"/>
      <c r="P22" s="32"/>
      <c r="Q22" s="8"/>
      <c r="R22" s="7"/>
      <c r="S22" s="8"/>
      <c r="T22" s="8"/>
      <c r="U22" s="8"/>
      <c r="V22" s="8"/>
      <c r="W22" s="8"/>
      <c r="X22" s="9"/>
      <c r="Y22" s="10"/>
      <c r="Z22" s="10"/>
      <c r="AA22" s="10"/>
      <c r="AB22" s="10"/>
      <c r="AC22" s="10"/>
      <c r="AD22" s="10"/>
      <c r="AE22" s="10"/>
      <c r="AF22" s="10"/>
    </row>
    <row r="23" spans="2:32" x14ac:dyDescent="0.25">
      <c r="B23" s="11"/>
      <c r="C23" s="157" t="s">
        <v>63</v>
      </c>
      <c r="D23" s="157"/>
      <c r="E23" s="182" t="s">
        <v>226</v>
      </c>
      <c r="F23" s="182"/>
      <c r="G23" s="182"/>
      <c r="H23" s="182"/>
      <c r="I23" s="182"/>
      <c r="J23" s="182"/>
      <c r="K23" s="182"/>
      <c r="L23" s="182"/>
      <c r="M23" s="35"/>
      <c r="N23" s="36"/>
      <c r="O23" s="36"/>
      <c r="P23" s="36"/>
      <c r="Q23" s="36"/>
      <c r="R23" s="37"/>
      <c r="S23" s="38"/>
      <c r="T23" s="28"/>
      <c r="U23" s="28"/>
      <c r="V23" s="28"/>
      <c r="W23" s="28"/>
    </row>
    <row r="24" spans="2:32" x14ac:dyDescent="0.25">
      <c r="B24" s="11"/>
      <c r="C24" s="157"/>
      <c r="D24" s="157"/>
      <c r="E24" s="182"/>
      <c r="F24" s="182"/>
      <c r="G24" s="182"/>
      <c r="H24" s="182"/>
      <c r="I24" s="182"/>
      <c r="J24" s="182"/>
      <c r="K24" s="182"/>
      <c r="L24" s="182"/>
      <c r="M24" s="22"/>
      <c r="N24" s="36"/>
      <c r="O24" s="36"/>
      <c r="P24" s="36"/>
      <c r="Q24" s="36"/>
      <c r="R24" s="37"/>
      <c r="S24" s="38"/>
      <c r="T24" s="28"/>
      <c r="U24" s="28"/>
      <c r="V24" s="28"/>
      <c r="W24" s="28"/>
    </row>
    <row r="25" spans="2:32" ht="7.5" customHeight="1" x14ac:dyDescent="0.25">
      <c r="B25" s="11"/>
      <c r="C25" s="157"/>
      <c r="D25" s="157"/>
      <c r="E25" s="182"/>
      <c r="F25" s="182"/>
      <c r="G25" s="182"/>
      <c r="H25" s="182"/>
      <c r="I25" s="182"/>
      <c r="J25" s="182"/>
      <c r="K25" s="182"/>
      <c r="L25" s="182"/>
      <c r="M25" s="30"/>
      <c r="N25" s="36"/>
      <c r="O25" s="36"/>
      <c r="P25" s="36"/>
      <c r="Q25" s="36"/>
      <c r="R25" s="37"/>
      <c r="S25" s="38"/>
      <c r="T25" s="28"/>
      <c r="U25" s="28"/>
      <c r="V25" s="28"/>
      <c r="W25" s="28"/>
    </row>
    <row r="26" spans="2:32" ht="12" customHeight="1" x14ac:dyDescent="0.25">
      <c r="B26" s="11"/>
      <c r="C26" s="199" t="s">
        <v>65</v>
      </c>
      <c r="D26" s="200"/>
      <c r="E26" s="205" t="s">
        <v>67</v>
      </c>
      <c r="F26" s="205"/>
      <c r="G26" s="205"/>
      <c r="H26" s="205"/>
      <c r="I26" s="205"/>
      <c r="J26" s="205"/>
      <c r="K26" s="205"/>
      <c r="L26" s="205"/>
      <c r="M26" s="30"/>
      <c r="N26" s="36"/>
      <c r="O26" s="39" t="s">
        <v>67</v>
      </c>
      <c r="P26" s="36"/>
      <c r="Q26" s="36"/>
      <c r="R26" s="37"/>
      <c r="S26" s="38"/>
      <c r="T26" s="28"/>
      <c r="U26" s="28"/>
      <c r="V26" s="28"/>
      <c r="W26" s="28"/>
    </row>
    <row r="27" spans="2:32" ht="12.75" customHeight="1" x14ac:dyDescent="0.25">
      <c r="B27" s="11"/>
      <c r="C27" s="201"/>
      <c r="D27" s="202"/>
      <c r="E27" s="205"/>
      <c r="F27" s="205"/>
      <c r="G27" s="205"/>
      <c r="H27" s="205"/>
      <c r="I27" s="205"/>
      <c r="J27" s="205"/>
      <c r="K27" s="205"/>
      <c r="L27" s="205"/>
      <c r="M27" s="30"/>
      <c r="N27" s="36"/>
      <c r="O27" s="39" t="s">
        <v>68</v>
      </c>
      <c r="P27" s="36"/>
      <c r="Q27" s="36"/>
      <c r="R27" s="37"/>
      <c r="S27" s="38"/>
      <c r="T27" s="28"/>
      <c r="U27" s="28"/>
      <c r="V27" s="28"/>
      <c r="W27" s="28"/>
    </row>
    <row r="28" spans="2:32" ht="12.75" customHeight="1" x14ac:dyDescent="0.25">
      <c r="B28" s="11"/>
      <c r="C28" s="203"/>
      <c r="D28" s="204"/>
      <c r="E28" s="205"/>
      <c r="F28" s="205"/>
      <c r="G28" s="205"/>
      <c r="H28" s="205"/>
      <c r="I28" s="205"/>
      <c r="J28" s="205"/>
      <c r="K28" s="205"/>
      <c r="L28" s="205"/>
      <c r="M28" s="13"/>
      <c r="N28" s="40" t="s">
        <v>69</v>
      </c>
      <c r="O28" s="40" t="s">
        <v>66</v>
      </c>
      <c r="P28" s="38"/>
      <c r="Q28" s="38"/>
      <c r="R28" s="13"/>
      <c r="S28" s="38"/>
      <c r="T28" s="28"/>
      <c r="U28" s="28"/>
      <c r="V28" s="28"/>
      <c r="W28" s="28"/>
    </row>
    <row r="29" spans="2:32" ht="21.75" customHeight="1" x14ac:dyDescent="0.25">
      <c r="B29" s="16"/>
      <c r="C29" s="176" t="s">
        <v>70</v>
      </c>
      <c r="D29" s="176"/>
      <c r="E29" s="206" t="s">
        <v>71</v>
      </c>
      <c r="F29" s="206"/>
      <c r="G29" s="206"/>
      <c r="H29" s="206"/>
      <c r="I29" s="206"/>
      <c r="J29" s="206"/>
      <c r="K29" s="206"/>
      <c r="L29" s="206"/>
      <c r="M29" s="13"/>
      <c r="N29" s="40" t="s">
        <v>71</v>
      </c>
      <c r="O29" s="38"/>
      <c r="P29" s="38"/>
      <c r="Q29" s="38"/>
      <c r="R29" s="13"/>
      <c r="S29" s="38"/>
      <c r="T29" s="28"/>
      <c r="U29" s="28"/>
      <c r="V29" s="28"/>
      <c r="W29" s="28"/>
    </row>
    <row r="30" spans="2:32" ht="9.75" customHeight="1" x14ac:dyDescent="0.25">
      <c r="B30" s="183"/>
      <c r="C30" s="183"/>
      <c r="D30" s="183"/>
      <c r="E30" s="183"/>
      <c r="F30" s="183"/>
      <c r="G30" s="183"/>
      <c r="H30" s="183"/>
      <c r="I30" s="183"/>
      <c r="J30" s="183"/>
      <c r="K30" s="183"/>
      <c r="L30" s="183"/>
      <c r="M30" s="22"/>
      <c r="N30" s="41"/>
      <c r="O30" s="41"/>
      <c r="P30" s="41"/>
      <c r="Q30" s="41"/>
      <c r="R30" s="22"/>
      <c r="S30" s="38"/>
      <c r="T30" s="28"/>
      <c r="U30" s="28"/>
      <c r="V30" s="28"/>
      <c r="W30" s="28"/>
    </row>
    <row r="31" spans="2:32" ht="17.25" customHeight="1" x14ac:dyDescent="0.25">
      <c r="B31" s="184" t="s">
        <v>72</v>
      </c>
      <c r="C31" s="185"/>
      <c r="D31" s="185"/>
      <c r="E31" s="185"/>
      <c r="F31" s="185"/>
      <c r="G31" s="187"/>
      <c r="H31" s="187"/>
      <c r="I31" s="187"/>
      <c r="J31" s="187"/>
      <c r="K31" s="187"/>
      <c r="L31" s="188"/>
      <c r="M31" s="22"/>
      <c r="N31" s="41"/>
      <c r="O31" s="41"/>
      <c r="P31" s="41"/>
      <c r="Q31" s="41"/>
      <c r="R31" s="22"/>
      <c r="S31" s="38"/>
      <c r="T31" s="28"/>
      <c r="U31" s="28"/>
      <c r="V31" s="28"/>
      <c r="W31" s="28"/>
    </row>
    <row r="32" spans="2:32" ht="24" customHeight="1" x14ac:dyDescent="0.25">
      <c r="B32" s="11"/>
      <c r="C32" s="178" t="s">
        <v>73</v>
      </c>
      <c r="D32" s="178"/>
      <c r="E32" s="189" t="s">
        <v>74</v>
      </c>
      <c r="F32" s="190"/>
      <c r="G32" s="191" t="s">
        <v>227</v>
      </c>
      <c r="H32" s="192"/>
      <c r="I32" s="192"/>
      <c r="J32" s="192"/>
      <c r="K32" s="192"/>
      <c r="L32" s="193"/>
      <c r="M32" s="22"/>
      <c r="N32" s="42" t="s">
        <v>76</v>
      </c>
      <c r="O32" s="43"/>
      <c r="P32" s="28"/>
      <c r="Q32" s="43"/>
      <c r="R32" s="44"/>
      <c r="S32" s="38"/>
      <c r="T32" s="28"/>
      <c r="U32" s="28"/>
      <c r="V32" s="28"/>
      <c r="W32" s="28"/>
    </row>
    <row r="33" spans="2:23" ht="23.25" customHeight="1" x14ac:dyDescent="0.25">
      <c r="B33" s="11"/>
      <c r="C33" s="178"/>
      <c r="D33" s="178"/>
      <c r="E33" s="194" t="s">
        <v>77</v>
      </c>
      <c r="F33" s="195"/>
      <c r="G33" s="196" t="s">
        <v>228</v>
      </c>
      <c r="H33" s="197"/>
      <c r="I33" s="197"/>
      <c r="J33" s="197"/>
      <c r="K33" s="197"/>
      <c r="L33" s="198"/>
      <c r="M33" s="35"/>
      <c r="N33" s="45" t="s">
        <v>79</v>
      </c>
      <c r="O33" s="46"/>
      <c r="P33" s="28"/>
      <c r="Q33" s="46"/>
      <c r="R33" s="44"/>
      <c r="S33" s="38"/>
      <c r="T33" s="28"/>
      <c r="U33" s="28"/>
      <c r="V33" s="28"/>
      <c r="W33" s="28"/>
    </row>
    <row r="34" spans="2:23" ht="36" customHeight="1" x14ac:dyDescent="0.25">
      <c r="B34" s="11"/>
      <c r="C34" s="157" t="s">
        <v>80</v>
      </c>
      <c r="D34" s="157"/>
      <c r="E34" s="160" t="s">
        <v>76</v>
      </c>
      <c r="F34" s="160"/>
      <c r="G34" s="160"/>
      <c r="H34" s="157" t="s">
        <v>82</v>
      </c>
      <c r="I34" s="157"/>
      <c r="J34" s="206" t="s">
        <v>76</v>
      </c>
      <c r="K34" s="206"/>
      <c r="L34" s="206"/>
      <c r="M34" s="30"/>
      <c r="N34" s="47" t="s">
        <v>83</v>
      </c>
      <c r="O34" s="48"/>
      <c r="P34" s="42"/>
      <c r="Q34" s="48"/>
      <c r="R34" s="49"/>
      <c r="S34" s="38"/>
      <c r="T34" s="28"/>
      <c r="U34" s="28"/>
      <c r="V34" s="28"/>
      <c r="W34" s="28"/>
    </row>
    <row r="35" spans="2:23" ht="35.25" customHeight="1" x14ac:dyDescent="0.25">
      <c r="B35" s="16"/>
      <c r="C35" s="209" t="s">
        <v>84</v>
      </c>
      <c r="D35" s="210"/>
      <c r="E35" s="160" t="s">
        <v>119</v>
      </c>
      <c r="F35" s="160"/>
      <c r="G35" s="160"/>
      <c r="H35" s="160"/>
      <c r="I35" s="160"/>
      <c r="J35" s="50" t="s">
        <v>86</v>
      </c>
      <c r="K35" s="160" t="s">
        <v>87</v>
      </c>
      <c r="L35" s="160"/>
      <c r="M35" s="30"/>
      <c r="N35" s="47" t="s">
        <v>88</v>
      </c>
      <c r="O35" s="47"/>
      <c r="P35" s="51"/>
      <c r="Q35" s="47"/>
      <c r="R35" s="52"/>
      <c r="S35" s="38"/>
      <c r="T35" s="28"/>
      <c r="U35" s="28"/>
      <c r="V35" s="28"/>
      <c r="W35" s="28"/>
    </row>
    <row r="36" spans="2:23" ht="8.25" customHeight="1" x14ac:dyDescent="0.25">
      <c r="B36" s="183"/>
      <c r="C36" s="183"/>
      <c r="D36" s="183"/>
      <c r="E36" s="183"/>
      <c r="F36" s="183"/>
      <c r="G36" s="183"/>
      <c r="H36" s="183"/>
      <c r="I36" s="183"/>
      <c r="J36" s="183"/>
      <c r="K36" s="183"/>
      <c r="L36" s="183"/>
      <c r="M36" s="13"/>
      <c r="N36" s="47" t="s">
        <v>89</v>
      </c>
      <c r="O36" s="38"/>
      <c r="P36" s="53"/>
      <c r="Q36" s="28"/>
      <c r="R36" s="2"/>
      <c r="S36" s="28"/>
      <c r="T36" s="28"/>
      <c r="U36" s="28"/>
      <c r="V36" s="28"/>
      <c r="W36" s="28"/>
    </row>
    <row r="37" spans="2:23" ht="54.75" hidden="1" customHeight="1" x14ac:dyDescent="0.25">
      <c r="B37" s="11"/>
      <c r="C37" s="54">
        <v>11</v>
      </c>
      <c r="D37" s="55"/>
      <c r="E37" s="56"/>
      <c r="F37" s="207"/>
      <c r="G37" s="207"/>
      <c r="H37" s="57" t="e">
        <f>VLOOKUP(E37,#REF!,2)</f>
        <v>#REF!</v>
      </c>
      <c r="I37" s="208"/>
      <c r="J37" s="208"/>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07"/>
      <c r="G38" s="207"/>
      <c r="H38" s="57" t="e">
        <f>VLOOKUP(E38,#REF!,2)</f>
        <v>#REF!</v>
      </c>
      <c r="I38" s="208"/>
      <c r="J38" s="208"/>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07"/>
      <c r="G39" s="207"/>
      <c r="H39" s="57" t="e">
        <f>VLOOKUP(E39,#REF!,2)</f>
        <v>#REF!</v>
      </c>
      <c r="I39" s="208"/>
      <c r="J39" s="208"/>
      <c r="K39" s="58" t="e">
        <f>#REF!</f>
        <v>#REF!</v>
      </c>
      <c r="L39" s="58" t="e">
        <f>#REF!</f>
        <v>#REF!</v>
      </c>
      <c r="N39" s="61"/>
      <c r="O39" s="61"/>
      <c r="P39" s="61"/>
      <c r="Q39" s="61"/>
      <c r="R39" s="62"/>
      <c r="S39" s="63"/>
      <c r="T39" s="63"/>
      <c r="U39" s="63"/>
    </row>
    <row r="40" spans="2:23" ht="54.75" hidden="1" customHeight="1" x14ac:dyDescent="0.25">
      <c r="B40" s="11"/>
      <c r="C40" s="54">
        <v>14</v>
      </c>
      <c r="D40" s="55"/>
      <c r="E40" s="56"/>
      <c r="F40" s="207"/>
      <c r="G40" s="207"/>
      <c r="H40" s="57" t="e">
        <f>VLOOKUP(E40,#REF!,2)</f>
        <v>#REF!</v>
      </c>
      <c r="I40" s="208"/>
      <c r="J40" s="208"/>
      <c r="K40" s="58" t="e">
        <f>#REF!</f>
        <v>#REF!</v>
      </c>
      <c r="L40" s="58" t="e">
        <f>#REF!</f>
        <v>#REF!</v>
      </c>
      <c r="N40" s="61"/>
      <c r="O40" s="61"/>
      <c r="P40" s="61"/>
      <c r="Q40" s="61"/>
      <c r="R40" s="62"/>
      <c r="S40" s="63"/>
      <c r="T40" s="63"/>
      <c r="U40" s="63"/>
    </row>
    <row r="41" spans="2:23" ht="54.75" hidden="1" customHeight="1" x14ac:dyDescent="0.25">
      <c r="B41" s="11"/>
      <c r="C41" s="54">
        <v>15</v>
      </c>
      <c r="D41" s="55"/>
      <c r="E41" s="56"/>
      <c r="F41" s="207"/>
      <c r="G41" s="207"/>
      <c r="H41" s="57" t="e">
        <f>VLOOKUP(E41,#REF!,2)</f>
        <v>#REF!</v>
      </c>
      <c r="I41" s="208"/>
      <c r="J41" s="208"/>
      <c r="K41" s="58" t="e">
        <f>#REF!</f>
        <v>#REF!</v>
      </c>
      <c r="L41" s="58" t="e">
        <f>#REF!</f>
        <v>#REF!</v>
      </c>
      <c r="N41" s="61"/>
      <c r="O41" s="61"/>
      <c r="P41" s="61"/>
      <c r="Q41" s="61"/>
      <c r="R41" s="62"/>
      <c r="S41" s="63"/>
      <c r="T41" s="63"/>
      <c r="U41" s="63"/>
    </row>
    <row r="42" spans="2:23" ht="54.75" hidden="1" customHeight="1" x14ac:dyDescent="0.25">
      <c r="B42" s="11"/>
      <c r="C42" s="54">
        <v>16</v>
      </c>
      <c r="D42" s="55"/>
      <c r="E42" s="56"/>
      <c r="F42" s="207"/>
      <c r="G42" s="207"/>
      <c r="H42" s="57" t="e">
        <f>VLOOKUP(E42,#REF!,2)</f>
        <v>#REF!</v>
      </c>
      <c r="I42" s="208"/>
      <c r="J42" s="208"/>
      <c r="K42" s="58" t="e">
        <f>#REF!</f>
        <v>#REF!</v>
      </c>
      <c r="L42" s="58" t="e">
        <f>#REF!</f>
        <v>#REF!</v>
      </c>
      <c r="N42" s="61"/>
      <c r="O42" s="61"/>
      <c r="P42" s="61"/>
      <c r="Q42" s="61"/>
      <c r="R42" s="62"/>
      <c r="S42" s="63"/>
      <c r="T42" s="63"/>
      <c r="U42" s="63"/>
    </row>
    <row r="43" spans="2:23" ht="54.75" hidden="1" customHeight="1" x14ac:dyDescent="0.25">
      <c r="B43" s="11"/>
      <c r="C43" s="54">
        <v>17</v>
      </c>
      <c r="D43" s="55"/>
      <c r="E43" s="56"/>
      <c r="F43" s="207"/>
      <c r="G43" s="207"/>
      <c r="H43" s="57" t="e">
        <f>VLOOKUP(E43,#REF!,2)</f>
        <v>#REF!</v>
      </c>
      <c r="I43" s="208"/>
      <c r="J43" s="208"/>
      <c r="K43" s="58" t="e">
        <f>#REF!</f>
        <v>#REF!</v>
      </c>
      <c r="L43" s="58" t="e">
        <f>#REF!</f>
        <v>#REF!</v>
      </c>
      <c r="N43" s="61"/>
      <c r="O43" s="61"/>
      <c r="P43" s="61"/>
      <c r="Q43" s="61"/>
      <c r="R43" s="62"/>
      <c r="S43" s="63"/>
      <c r="T43" s="63"/>
      <c r="U43" s="63"/>
    </row>
    <row r="44" spans="2:23" ht="54.75" hidden="1" customHeight="1" x14ac:dyDescent="0.25">
      <c r="B44" s="11"/>
      <c r="C44" s="54">
        <v>18</v>
      </c>
      <c r="D44" s="55"/>
      <c r="E44" s="56"/>
      <c r="F44" s="207"/>
      <c r="G44" s="207"/>
      <c r="H44" s="57" t="e">
        <f>VLOOKUP(E44,#REF!,2)</f>
        <v>#REF!</v>
      </c>
      <c r="I44" s="208"/>
      <c r="J44" s="208"/>
      <c r="K44" s="58" t="e">
        <f>#REF!</f>
        <v>#REF!</v>
      </c>
      <c r="L44" s="58" t="e">
        <f>#REF!</f>
        <v>#REF!</v>
      </c>
      <c r="N44" s="61"/>
      <c r="O44" s="61"/>
      <c r="P44" s="61"/>
      <c r="Q44" s="61"/>
      <c r="R44" s="62"/>
      <c r="S44" s="63"/>
      <c r="T44" s="63"/>
      <c r="U44" s="63"/>
    </row>
    <row r="45" spans="2:23" ht="54.75" hidden="1" customHeight="1" x14ac:dyDescent="0.25">
      <c r="B45" s="11"/>
      <c r="C45" s="54">
        <v>19</v>
      </c>
      <c r="D45" s="55"/>
      <c r="E45" s="56"/>
      <c r="F45" s="207"/>
      <c r="G45" s="207"/>
      <c r="H45" s="57" t="e">
        <f>VLOOKUP(E45,#REF!,2)</f>
        <v>#REF!</v>
      </c>
      <c r="I45" s="208"/>
      <c r="J45" s="208"/>
      <c r="K45" s="58" t="e">
        <f>#REF!</f>
        <v>#REF!</v>
      </c>
      <c r="L45" s="58" t="e">
        <f>#REF!</f>
        <v>#REF!</v>
      </c>
      <c r="N45" s="61"/>
      <c r="O45" s="61"/>
      <c r="P45" s="61"/>
      <c r="Q45" s="61"/>
      <c r="R45" s="62"/>
      <c r="S45" s="63"/>
      <c r="T45" s="63"/>
      <c r="U45" s="63"/>
    </row>
    <row r="46" spans="2:23" ht="54.75" hidden="1" customHeight="1" x14ac:dyDescent="0.25">
      <c r="B46" s="11"/>
      <c r="C46" s="54">
        <v>20</v>
      </c>
      <c r="D46" s="55"/>
      <c r="E46" s="56"/>
      <c r="F46" s="207"/>
      <c r="G46" s="207"/>
      <c r="H46" s="57" t="e">
        <f>VLOOKUP(E46,#REF!,2)</f>
        <v>#REF!</v>
      </c>
      <c r="I46" s="208"/>
      <c r="J46" s="208"/>
      <c r="K46" s="58" t="e">
        <f>#REF!</f>
        <v>#REF!</v>
      </c>
      <c r="L46" s="58" t="e">
        <f>#REF!</f>
        <v>#REF!</v>
      </c>
      <c r="N46" s="61"/>
      <c r="O46" s="61"/>
      <c r="P46" s="61"/>
      <c r="Q46" s="61"/>
      <c r="R46" s="62"/>
      <c r="S46" s="63"/>
      <c r="T46" s="63"/>
      <c r="U46" s="63"/>
    </row>
    <row r="47" spans="2:23" ht="54.75" hidden="1" customHeight="1" x14ac:dyDescent="0.25">
      <c r="B47" s="11"/>
      <c r="C47" s="54">
        <v>21</v>
      </c>
      <c r="D47" s="55"/>
      <c r="E47" s="56"/>
      <c r="F47" s="207"/>
      <c r="G47" s="207"/>
      <c r="H47" s="57" t="e">
        <f>VLOOKUP(E47,#REF!,2)</f>
        <v>#REF!</v>
      </c>
      <c r="I47" s="208"/>
      <c r="J47" s="208"/>
      <c r="K47" s="58" t="e">
        <f>#REF!</f>
        <v>#REF!</v>
      </c>
      <c r="L47" s="58" t="e">
        <f>#REF!</f>
        <v>#REF!</v>
      </c>
      <c r="N47" s="61"/>
      <c r="O47" s="61"/>
      <c r="P47" s="61"/>
      <c r="Q47" s="61"/>
      <c r="R47" s="62"/>
      <c r="S47" s="63"/>
      <c r="T47" s="63"/>
      <c r="U47" s="63"/>
    </row>
    <row r="48" spans="2:23" ht="54.75" hidden="1" customHeight="1" x14ac:dyDescent="0.25">
      <c r="B48" s="11"/>
      <c r="C48" s="54">
        <v>22</v>
      </c>
      <c r="D48" s="55"/>
      <c r="E48" s="56"/>
      <c r="F48" s="207"/>
      <c r="G48" s="207"/>
      <c r="H48" s="57" t="e">
        <f>VLOOKUP(E48,#REF!,2)</f>
        <v>#REF!</v>
      </c>
      <c r="I48" s="208"/>
      <c r="J48" s="208"/>
      <c r="K48" s="58" t="e">
        <f>#REF!</f>
        <v>#REF!</v>
      </c>
      <c r="L48" s="58" t="e">
        <f>#REF!</f>
        <v>#REF!</v>
      </c>
      <c r="N48" s="61"/>
      <c r="O48" s="61"/>
      <c r="P48" s="61"/>
      <c r="Q48" s="61"/>
      <c r="R48" s="62"/>
      <c r="S48" s="63"/>
      <c r="T48" s="63"/>
      <c r="U48" s="63"/>
    </row>
    <row r="49" spans="1:24" ht="54.75" hidden="1" customHeight="1" x14ac:dyDescent="0.25">
      <c r="B49" s="11"/>
      <c r="C49" s="54">
        <v>23</v>
      </c>
      <c r="D49" s="55"/>
      <c r="E49" s="56"/>
      <c r="F49" s="207"/>
      <c r="G49" s="207"/>
      <c r="H49" s="57" t="e">
        <f>VLOOKUP(E49,#REF!,2)</f>
        <v>#REF!</v>
      </c>
      <c r="I49" s="208"/>
      <c r="J49" s="208"/>
      <c r="K49" s="58" t="e">
        <f>#REF!</f>
        <v>#REF!</v>
      </c>
      <c r="L49" s="58" t="e">
        <f>#REF!</f>
        <v>#REF!</v>
      </c>
      <c r="N49" s="61"/>
      <c r="O49" s="61"/>
      <c r="P49" s="61"/>
      <c r="Q49" s="61"/>
      <c r="R49" s="62"/>
    </row>
    <row r="50" spans="1:24" ht="54.75" hidden="1" customHeight="1" x14ac:dyDescent="0.25">
      <c r="B50" s="11"/>
      <c r="C50" s="54">
        <v>24</v>
      </c>
      <c r="D50" s="55"/>
      <c r="E50" s="56"/>
      <c r="F50" s="207"/>
      <c r="G50" s="207"/>
      <c r="H50" s="57" t="e">
        <f>VLOOKUP(E50,#REF!,2)</f>
        <v>#REF!</v>
      </c>
      <c r="I50" s="208"/>
      <c r="J50" s="208"/>
      <c r="K50" s="58" t="e">
        <f>#REF!</f>
        <v>#REF!</v>
      </c>
      <c r="L50" s="58" t="e">
        <f>#REF!</f>
        <v>#REF!</v>
      </c>
      <c r="N50" s="61"/>
      <c r="O50" s="61"/>
      <c r="P50" s="61"/>
      <c r="Q50" s="61"/>
      <c r="R50" s="62"/>
    </row>
    <row r="51" spans="1:24" ht="54.75" hidden="1" customHeight="1" x14ac:dyDescent="0.25">
      <c r="B51" s="11"/>
      <c r="C51" s="54">
        <v>25</v>
      </c>
      <c r="D51" s="55"/>
      <c r="E51" s="56"/>
      <c r="F51" s="207"/>
      <c r="G51" s="207"/>
      <c r="H51" s="57" t="e">
        <f>VLOOKUP(E51,#REF!,2)</f>
        <v>#REF!</v>
      </c>
      <c r="I51" s="208"/>
      <c r="J51" s="208"/>
      <c r="K51" s="58" t="e">
        <f>#REF!</f>
        <v>#REF!</v>
      </c>
      <c r="L51" s="58" t="e">
        <f>#REF!</f>
        <v>#REF!</v>
      </c>
      <c r="N51" s="61"/>
      <c r="O51" s="61"/>
      <c r="P51" s="61"/>
      <c r="Q51" s="61"/>
      <c r="R51" s="62"/>
    </row>
    <row r="52" spans="1:24" x14ac:dyDescent="0.25">
      <c r="A52" s="64"/>
      <c r="B52" s="211" t="s">
        <v>90</v>
      </c>
      <c r="C52" s="211"/>
      <c r="D52" s="211"/>
      <c r="E52" s="211"/>
      <c r="F52" s="211"/>
      <c r="G52" s="211"/>
      <c r="H52" s="211"/>
      <c r="I52" s="211"/>
      <c r="J52" s="211"/>
      <c r="K52" s="211"/>
      <c r="L52" s="212"/>
    </row>
    <row r="53" spans="1:24" ht="249.75" customHeight="1" x14ac:dyDescent="0.25">
      <c r="B53" s="1"/>
      <c r="C53" s="1"/>
      <c r="D53" s="1"/>
      <c r="E53" s="1"/>
      <c r="F53" s="1"/>
      <c r="G53" s="1"/>
      <c r="H53" s="1"/>
      <c r="I53" s="1"/>
      <c r="J53" s="1"/>
      <c r="K53" s="1"/>
      <c r="L53" s="18"/>
    </row>
    <row r="54" spans="1:24" ht="45" x14ac:dyDescent="0.25">
      <c r="A54" s="65" t="s">
        <v>91</v>
      </c>
      <c r="B54" s="66" t="s">
        <v>92</v>
      </c>
      <c r="C54" s="66" t="s">
        <v>93</v>
      </c>
      <c r="D54" s="66" t="s">
        <v>94</v>
      </c>
      <c r="E54" s="66" t="s">
        <v>95</v>
      </c>
      <c r="F54" s="66" t="s">
        <v>96</v>
      </c>
      <c r="G54" s="66" t="s">
        <v>97</v>
      </c>
      <c r="H54" s="213" t="s">
        <v>98</v>
      </c>
      <c r="I54" s="213"/>
      <c r="J54" s="213" t="s">
        <v>99</v>
      </c>
      <c r="K54" s="213"/>
      <c r="L54" s="213"/>
    </row>
    <row r="55" spans="1:24" s="1" customFormat="1" ht="112.5" customHeight="1" x14ac:dyDescent="0.25">
      <c r="A55" s="78">
        <v>1</v>
      </c>
      <c r="B55" s="80">
        <v>39813</v>
      </c>
      <c r="C55" s="88"/>
      <c r="D55" s="89"/>
      <c r="E55" s="82">
        <v>4175791951.5700002</v>
      </c>
      <c r="F55" s="82">
        <v>6952772221.4700003</v>
      </c>
      <c r="G55" s="90">
        <f t="shared" ref="G55:G62" si="0">E55/F55</f>
        <v>0.60059380899538906</v>
      </c>
      <c r="H55" s="245"/>
      <c r="I55" s="246"/>
      <c r="J55" s="245"/>
      <c r="K55" s="247"/>
      <c r="L55" s="246"/>
      <c r="M55" s="2"/>
    </row>
    <row r="56" spans="1:24" ht="159" customHeight="1" x14ac:dyDescent="0.25">
      <c r="A56" s="67">
        <v>2</v>
      </c>
      <c r="B56" s="68">
        <v>40178</v>
      </c>
      <c r="C56" s="83">
        <v>0.85</v>
      </c>
      <c r="D56" s="89"/>
      <c r="E56" s="85">
        <v>4622377405.3599997</v>
      </c>
      <c r="F56" s="85">
        <v>6377718539.0299997</v>
      </c>
      <c r="G56" s="90">
        <f t="shared" si="0"/>
        <v>0.72476973969174663</v>
      </c>
      <c r="H56" s="214" t="s">
        <v>229</v>
      </c>
      <c r="I56" s="214"/>
      <c r="J56" s="214"/>
      <c r="K56" s="214"/>
      <c r="L56" s="214"/>
    </row>
    <row r="57" spans="1:24" ht="174" customHeight="1" x14ac:dyDescent="0.25">
      <c r="A57" s="78">
        <v>3</v>
      </c>
      <c r="B57" s="68">
        <v>40543</v>
      </c>
      <c r="C57" s="118">
        <v>0.85</v>
      </c>
      <c r="D57" s="89"/>
      <c r="E57" s="85">
        <v>6538505771.6599998</v>
      </c>
      <c r="F57" s="85">
        <v>8664225786.9500008</v>
      </c>
      <c r="G57" s="90">
        <f t="shared" si="0"/>
        <v>0.75465551480759585</v>
      </c>
      <c r="H57" s="214" t="s">
        <v>230</v>
      </c>
      <c r="I57" s="214"/>
      <c r="J57" s="214"/>
      <c r="K57" s="214"/>
      <c r="L57" s="214"/>
    </row>
    <row r="58" spans="1:24" ht="96.75" customHeight="1" x14ac:dyDescent="0.25">
      <c r="A58" s="67">
        <v>4</v>
      </c>
      <c r="B58" s="68">
        <v>40908</v>
      </c>
      <c r="C58" s="83">
        <f>AVERAGE(G56:G57)</f>
        <v>0.73971262724967124</v>
      </c>
      <c r="D58" s="89"/>
      <c r="E58" s="85">
        <v>5889384528.5100002</v>
      </c>
      <c r="F58" s="85">
        <v>7998359058.0900002</v>
      </c>
      <c r="G58" s="90">
        <f t="shared" si="0"/>
        <v>0.7363240991979646</v>
      </c>
      <c r="H58" s="214" t="s">
        <v>231</v>
      </c>
      <c r="I58" s="214"/>
      <c r="J58" s="214"/>
      <c r="K58" s="214"/>
      <c r="L58" s="214"/>
    </row>
    <row r="59" spans="1:24" ht="314.25" customHeight="1" x14ac:dyDescent="0.25">
      <c r="A59" s="78">
        <v>5</v>
      </c>
      <c r="B59" s="68">
        <v>41274</v>
      </c>
      <c r="C59" s="83">
        <v>0.75</v>
      </c>
      <c r="D59" s="89"/>
      <c r="E59" s="85">
        <v>8919168931.7199993</v>
      </c>
      <c r="F59" s="85">
        <f>14564039460.38-3290967719-724000000</f>
        <v>10549071741.379999</v>
      </c>
      <c r="G59" s="90">
        <f t="shared" si="0"/>
        <v>0.84549324816263116</v>
      </c>
      <c r="H59" s="163" t="s">
        <v>232</v>
      </c>
      <c r="I59" s="165"/>
      <c r="J59" s="214"/>
      <c r="K59" s="214"/>
      <c r="L59" s="214"/>
    </row>
    <row r="60" spans="1:24" ht="71.25" customHeight="1" x14ac:dyDescent="0.25">
      <c r="A60" s="67">
        <v>6</v>
      </c>
      <c r="B60" s="68">
        <v>41639</v>
      </c>
      <c r="C60" s="79">
        <f>AVERAGE(G58:G59)</f>
        <v>0.79090867368029794</v>
      </c>
      <c r="D60" s="89"/>
      <c r="E60" s="91">
        <v>15929614109.58</v>
      </c>
      <c r="F60" s="91">
        <v>18688362920.509998</v>
      </c>
      <c r="G60" s="90">
        <f t="shared" si="0"/>
        <v>0.85238146205399601</v>
      </c>
      <c r="H60" s="214" t="s">
        <v>233</v>
      </c>
      <c r="I60" s="214"/>
      <c r="J60" s="214"/>
      <c r="K60" s="214"/>
      <c r="L60" s="214"/>
    </row>
    <row r="61" spans="1:24" ht="237" customHeight="1" x14ac:dyDescent="0.25">
      <c r="A61" s="78">
        <v>7</v>
      </c>
      <c r="B61" s="68">
        <v>42004</v>
      </c>
      <c r="C61" s="83">
        <v>0.85</v>
      </c>
      <c r="E61" s="91">
        <f>14508581196</f>
        <v>14508581196</v>
      </c>
      <c r="F61" s="91">
        <v>18827328724</v>
      </c>
      <c r="G61" s="90">
        <f t="shared" si="0"/>
        <v>0.77061283672735215</v>
      </c>
      <c r="H61" s="160" t="s">
        <v>234</v>
      </c>
      <c r="I61" s="160"/>
      <c r="J61" s="214"/>
      <c r="K61" s="214"/>
      <c r="L61" s="214"/>
    </row>
    <row r="62" spans="1:24" ht="285" customHeight="1" x14ac:dyDescent="0.25">
      <c r="A62" s="67">
        <v>8</v>
      </c>
      <c r="B62" s="68">
        <v>42369</v>
      </c>
      <c r="C62" s="79">
        <v>0.8</v>
      </c>
      <c r="D62" s="91"/>
      <c r="E62" s="122">
        <v>16927266</v>
      </c>
      <c r="F62" s="122">
        <v>25293588</v>
      </c>
      <c r="G62" s="90">
        <f t="shared" si="0"/>
        <v>0.66923150641972973</v>
      </c>
      <c r="H62" s="214" t="s">
        <v>277</v>
      </c>
      <c r="I62" s="214"/>
      <c r="J62" s="214"/>
      <c r="K62" s="214"/>
      <c r="L62" s="214"/>
      <c r="X62" s="122"/>
    </row>
    <row r="63" spans="1:24" ht="278.25" customHeight="1" x14ac:dyDescent="0.25">
      <c r="A63" s="78">
        <v>9</v>
      </c>
      <c r="B63" s="68">
        <v>42735</v>
      </c>
      <c r="C63" s="79">
        <v>0.8</v>
      </c>
      <c r="D63" s="91"/>
      <c r="E63" s="91">
        <v>19635534073</v>
      </c>
      <c r="F63" s="91">
        <v>27706094527</v>
      </c>
      <c r="G63" s="73">
        <f>E63/F63</f>
        <v>0.70870811668764366</v>
      </c>
      <c r="H63" s="214" t="s">
        <v>292</v>
      </c>
      <c r="I63" s="214"/>
      <c r="J63" s="214"/>
      <c r="K63" s="214"/>
      <c r="L63" s="214"/>
    </row>
    <row r="64" spans="1:24" ht="15" customHeight="1" x14ac:dyDescent="0.25">
      <c r="B64" s="1"/>
      <c r="C64" s="1"/>
      <c r="D64" s="1"/>
      <c r="E64" s="1"/>
      <c r="F64" s="1"/>
      <c r="G64" s="1"/>
      <c r="H64" s="1"/>
      <c r="I64" s="1"/>
      <c r="J64" s="1"/>
      <c r="K64" s="1"/>
      <c r="L64" s="1"/>
      <c r="N64" s="1"/>
      <c r="O64" s="1"/>
      <c r="P64" s="1"/>
      <c r="Q64" s="1"/>
      <c r="S64" s="1"/>
      <c r="T64" s="1"/>
      <c r="U64" s="1"/>
      <c r="V64" s="1"/>
      <c r="W64" s="1"/>
      <c r="X64" s="124"/>
    </row>
    <row r="65" spans="2:23" ht="15" customHeight="1" x14ac:dyDescent="0.25">
      <c r="B65" s="225" t="s">
        <v>110</v>
      </c>
      <c r="C65" s="226"/>
      <c r="D65" s="226"/>
      <c r="E65" s="226"/>
      <c r="F65" s="226"/>
      <c r="G65" s="226"/>
      <c r="H65" s="226"/>
      <c r="I65" s="226"/>
      <c r="J65" s="226"/>
      <c r="K65" s="226"/>
      <c r="L65" s="227"/>
      <c r="N65" s="1"/>
      <c r="O65" s="1"/>
      <c r="P65" s="1"/>
      <c r="Q65" s="1"/>
      <c r="S65" s="1"/>
      <c r="T65" s="1"/>
      <c r="U65" s="1"/>
      <c r="V65" s="1"/>
      <c r="W65" s="1"/>
    </row>
    <row r="66" spans="2:23" ht="15" customHeight="1" x14ac:dyDescent="0.25">
      <c r="B66" s="228"/>
      <c r="C66" s="229"/>
      <c r="D66" s="229"/>
      <c r="E66" s="229"/>
      <c r="F66" s="229"/>
      <c r="G66" s="229"/>
      <c r="H66" s="229"/>
      <c r="I66" s="229"/>
      <c r="J66" s="229"/>
      <c r="K66" s="229"/>
      <c r="L66" s="230"/>
      <c r="N66" s="1"/>
      <c r="O66" s="1"/>
      <c r="P66" s="1"/>
      <c r="Q66" s="1"/>
      <c r="S66" s="1"/>
      <c r="T66" s="1"/>
      <c r="U66" s="1"/>
      <c r="V66" s="1"/>
      <c r="W66" s="1"/>
    </row>
    <row r="67" spans="2:23" ht="15" customHeight="1" x14ac:dyDescent="0.25">
      <c r="B67" s="231"/>
      <c r="C67" s="232"/>
      <c r="D67" s="232"/>
      <c r="E67" s="232"/>
      <c r="F67" s="232"/>
      <c r="G67" s="232"/>
      <c r="H67" s="232"/>
      <c r="I67" s="232"/>
      <c r="J67" s="232"/>
      <c r="K67" s="232"/>
      <c r="L67" s="233"/>
      <c r="N67" s="1"/>
      <c r="O67" s="1"/>
      <c r="P67" s="1"/>
      <c r="Q67" s="1"/>
      <c r="S67" s="1"/>
      <c r="T67" s="1"/>
      <c r="U67" s="1"/>
      <c r="V67" s="1"/>
      <c r="W67" s="1"/>
    </row>
    <row r="68" spans="2:23" ht="15" customHeight="1" x14ac:dyDescent="0.25">
      <c r="B68" s="1"/>
      <c r="C68" s="1"/>
      <c r="D68" s="1"/>
      <c r="E68" s="1"/>
      <c r="F68" s="1"/>
      <c r="G68" s="1"/>
      <c r="H68" s="1"/>
      <c r="I68" s="1"/>
      <c r="J68" s="1"/>
      <c r="K68" s="1"/>
      <c r="L68" s="1"/>
      <c r="N68" s="1"/>
      <c r="O68" s="1"/>
      <c r="P68" s="1"/>
      <c r="Q68" s="1"/>
      <c r="S68" s="1"/>
      <c r="T68" s="1"/>
      <c r="U68" s="1"/>
      <c r="V68" s="1"/>
      <c r="W68" s="1"/>
    </row>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customHeight="1" x14ac:dyDescent="0.25"/>
  </sheetData>
  <mergeCells count="108">
    <mergeCell ref="H63:I63"/>
    <mergeCell ref="J63:L63"/>
    <mergeCell ref="B65:L67"/>
    <mergeCell ref="H60:I60"/>
    <mergeCell ref="J60:L60"/>
    <mergeCell ref="H61:I61"/>
    <mergeCell ref="J61:L61"/>
    <mergeCell ref="H62:I62"/>
    <mergeCell ref="J62:L62"/>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B15:L15"/>
    <mergeCell ref="B16:L16"/>
    <mergeCell ref="C17:D17"/>
    <mergeCell ref="E17:L17"/>
    <mergeCell ref="C18:D18"/>
    <mergeCell ref="E18:L18"/>
    <mergeCell ref="C14:D14"/>
    <mergeCell ref="E14:L14"/>
    <mergeCell ref="C7:D7"/>
    <mergeCell ref="E7:F7"/>
    <mergeCell ref="J7:K7"/>
    <mergeCell ref="B9:L9"/>
    <mergeCell ref="B10:B14"/>
    <mergeCell ref="C10:D10"/>
    <mergeCell ref="E10:I10"/>
    <mergeCell ref="K10:L10"/>
    <mergeCell ref="C11:D11"/>
    <mergeCell ref="E11:J11"/>
    <mergeCell ref="D2:D5"/>
    <mergeCell ref="E2:K3"/>
    <mergeCell ref="E4:F4"/>
    <mergeCell ref="G4:H4"/>
    <mergeCell ref="I4:K4"/>
    <mergeCell ref="E5:K5"/>
    <mergeCell ref="C12:E12"/>
    <mergeCell ref="F12:L12"/>
    <mergeCell ref="C13:D13"/>
    <mergeCell ref="E13:H13"/>
    <mergeCell ref="J13:L13"/>
  </mergeCells>
  <conditionalFormatting sqref="H37:H51">
    <cfRule type="containsText" dxfId="8" priority="1" operator="containsText" text="ü">
      <formula>NOT(ISERROR(SEARCH("ü",H37)))</formula>
    </cfRule>
    <cfRule type="containsText" dxfId="7" priority="2" operator="containsText" text="%">
      <formula>NOT(ISERROR(SEARCH("%",H37)))</formula>
    </cfRule>
    <cfRule type="containsText" dxfId="6" priority="3" operator="containsText" text="M">
      <formula>NOT(ISERROR(SEARCH("M",H37)))</formula>
    </cfRule>
  </conditionalFormatting>
  <dataValidations count="6">
    <dataValidation type="list" allowBlank="1" showInputMessage="1" showErrorMessage="1" sqref="F12 JB12 SX12 ACT12 AMP12 AWL12 BGH12 BQD12 BZZ12 CJV12 CTR12 DDN12 DNJ12 DXF12 EHB12 EQX12 FAT12 FKP12 FUL12 GEH12 GOD12 GXZ12 HHV12 HRR12 IBN12 ILJ12 IVF12 JFB12 JOX12 JYT12 KIP12 KSL12 LCH12 LMD12 LVZ12 MFV12 MPR12 MZN12 NJJ12 NTF12 ODB12 OMX12 OWT12 PGP12 PQL12 QAH12 QKD12 QTZ12 RDV12 RNR12 RXN12 SHJ12 SRF12 TBB12 TKX12 TUT12 UEP12 UOL12 UYH12 VID12 VRZ12 WBV12 WLR12 WVN12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$N$2:$N$16</formula1>
    </dataValidation>
    <dataValidation type="list" allowBlank="1" showInputMessage="1" showErrorMessage="1" sqref="J13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formula1>$O$2:$O$4</formula1>
    </dataValidation>
    <dataValidation type="list" allowBlank="1" showInputMessage="1" showErrorMessage="1" sqref="J34 JF34 TB34 ACX34 AMT34 AWP34 BGL34 BQH34 CAD34 CJZ34 CTV34 DDR34 DNN34 DXJ34 EHF34 ERB34 FAX34 FKT34 FUP34 GEL34 GOH34 GYD34 HHZ34 HRV34 IBR34 ILN34 IVJ34 JFF34 JPB34 JYX34 KIT34 KSP34 LCL34 LMH34 LWD34 MFZ34 MPV34 MZR34 NJN34 NTJ34 ODF34 ONB34 OWX34 PGT34 PQP34 QAL34 QKH34 QUD34 RDZ34 RNV34 RXR34 SHN34 SRJ34 TBF34 TLB34 TUX34 UET34 UOP34 UYL34 VIH34 VSD34 WBZ34 WLV34 WVR34 J65570 JF65570 TB65570 ACX65570 AMT65570 AWP65570 BGL65570 BQH65570 CAD65570 CJZ65570 CTV65570 DDR65570 DNN65570 DXJ65570 EHF65570 ERB65570 FAX65570 FKT65570 FUP65570 GEL65570 GOH65570 GYD65570 HHZ65570 HRV65570 IBR65570 ILN65570 IVJ65570 JFF65570 JPB65570 JYX65570 KIT65570 KSP65570 LCL65570 LMH65570 LWD65570 MFZ65570 MPV65570 MZR65570 NJN65570 NTJ65570 ODF65570 ONB65570 OWX65570 PGT65570 PQP65570 QAL65570 QKH65570 QUD65570 RDZ65570 RNV65570 RXR65570 SHN65570 SRJ65570 TBF65570 TLB65570 TUX65570 UET65570 UOP65570 UYL65570 VIH65570 VSD65570 WBZ65570 WLV65570 WVR65570 J131106 JF131106 TB131106 ACX131106 AMT131106 AWP131106 BGL131106 BQH131106 CAD131106 CJZ131106 CTV131106 DDR131106 DNN131106 DXJ131106 EHF131106 ERB131106 FAX131106 FKT131106 FUP131106 GEL131106 GOH131106 GYD131106 HHZ131106 HRV131106 IBR131106 ILN131106 IVJ131106 JFF131106 JPB131106 JYX131106 KIT131106 KSP131106 LCL131106 LMH131106 LWD131106 MFZ131106 MPV131106 MZR131106 NJN131106 NTJ131106 ODF131106 ONB131106 OWX131106 PGT131106 PQP131106 QAL131106 QKH131106 QUD131106 RDZ131106 RNV131106 RXR131106 SHN131106 SRJ131106 TBF131106 TLB131106 TUX131106 UET131106 UOP131106 UYL131106 VIH131106 VSD131106 WBZ131106 WLV131106 WVR131106 J196642 JF196642 TB196642 ACX196642 AMT196642 AWP196642 BGL196642 BQH196642 CAD196642 CJZ196642 CTV196642 DDR196642 DNN196642 DXJ196642 EHF196642 ERB196642 FAX196642 FKT196642 FUP196642 GEL196642 GOH196642 GYD196642 HHZ196642 HRV196642 IBR196642 ILN196642 IVJ196642 JFF196642 JPB196642 JYX196642 KIT196642 KSP196642 LCL196642 LMH196642 LWD196642 MFZ196642 MPV196642 MZR196642 NJN196642 NTJ196642 ODF196642 ONB196642 OWX196642 PGT196642 PQP196642 QAL196642 QKH196642 QUD196642 RDZ196642 RNV196642 RXR196642 SHN196642 SRJ196642 TBF196642 TLB196642 TUX196642 UET196642 UOP196642 UYL196642 VIH196642 VSD196642 WBZ196642 WLV196642 WVR196642 J262178 JF262178 TB262178 ACX262178 AMT262178 AWP262178 BGL262178 BQH262178 CAD262178 CJZ262178 CTV262178 DDR262178 DNN262178 DXJ262178 EHF262178 ERB262178 FAX262178 FKT262178 FUP262178 GEL262178 GOH262178 GYD262178 HHZ262178 HRV262178 IBR262178 ILN262178 IVJ262178 JFF262178 JPB262178 JYX262178 KIT262178 KSP262178 LCL262178 LMH262178 LWD262178 MFZ262178 MPV262178 MZR262178 NJN262178 NTJ262178 ODF262178 ONB262178 OWX262178 PGT262178 PQP262178 QAL262178 QKH262178 QUD262178 RDZ262178 RNV262178 RXR262178 SHN262178 SRJ262178 TBF262178 TLB262178 TUX262178 UET262178 UOP262178 UYL262178 VIH262178 VSD262178 WBZ262178 WLV262178 WVR262178 J327714 JF327714 TB327714 ACX327714 AMT327714 AWP327714 BGL327714 BQH327714 CAD327714 CJZ327714 CTV327714 DDR327714 DNN327714 DXJ327714 EHF327714 ERB327714 FAX327714 FKT327714 FUP327714 GEL327714 GOH327714 GYD327714 HHZ327714 HRV327714 IBR327714 ILN327714 IVJ327714 JFF327714 JPB327714 JYX327714 KIT327714 KSP327714 LCL327714 LMH327714 LWD327714 MFZ327714 MPV327714 MZR327714 NJN327714 NTJ327714 ODF327714 ONB327714 OWX327714 PGT327714 PQP327714 QAL327714 QKH327714 QUD327714 RDZ327714 RNV327714 RXR327714 SHN327714 SRJ327714 TBF327714 TLB327714 TUX327714 UET327714 UOP327714 UYL327714 VIH327714 VSD327714 WBZ327714 WLV327714 WVR327714 J393250 JF393250 TB393250 ACX393250 AMT393250 AWP393250 BGL393250 BQH393250 CAD393250 CJZ393250 CTV393250 DDR393250 DNN393250 DXJ393250 EHF393250 ERB393250 FAX393250 FKT393250 FUP393250 GEL393250 GOH393250 GYD393250 HHZ393250 HRV393250 IBR393250 ILN393250 IVJ393250 JFF393250 JPB393250 JYX393250 KIT393250 KSP393250 LCL393250 LMH393250 LWD393250 MFZ393250 MPV393250 MZR393250 NJN393250 NTJ393250 ODF393250 ONB393250 OWX393250 PGT393250 PQP393250 QAL393250 QKH393250 QUD393250 RDZ393250 RNV393250 RXR393250 SHN393250 SRJ393250 TBF393250 TLB393250 TUX393250 UET393250 UOP393250 UYL393250 VIH393250 VSD393250 WBZ393250 WLV393250 WVR393250 J458786 JF458786 TB458786 ACX458786 AMT458786 AWP458786 BGL458786 BQH458786 CAD458786 CJZ458786 CTV458786 DDR458786 DNN458786 DXJ458786 EHF458786 ERB458786 FAX458786 FKT458786 FUP458786 GEL458786 GOH458786 GYD458786 HHZ458786 HRV458786 IBR458786 ILN458786 IVJ458786 JFF458786 JPB458786 JYX458786 KIT458786 KSP458786 LCL458786 LMH458786 LWD458786 MFZ458786 MPV458786 MZR458786 NJN458786 NTJ458786 ODF458786 ONB458786 OWX458786 PGT458786 PQP458786 QAL458786 QKH458786 QUD458786 RDZ458786 RNV458786 RXR458786 SHN458786 SRJ458786 TBF458786 TLB458786 TUX458786 UET458786 UOP458786 UYL458786 VIH458786 VSD458786 WBZ458786 WLV458786 WVR458786 J524322 JF524322 TB524322 ACX524322 AMT524322 AWP524322 BGL524322 BQH524322 CAD524322 CJZ524322 CTV524322 DDR524322 DNN524322 DXJ524322 EHF524322 ERB524322 FAX524322 FKT524322 FUP524322 GEL524322 GOH524322 GYD524322 HHZ524322 HRV524322 IBR524322 ILN524322 IVJ524322 JFF524322 JPB524322 JYX524322 KIT524322 KSP524322 LCL524322 LMH524322 LWD524322 MFZ524322 MPV524322 MZR524322 NJN524322 NTJ524322 ODF524322 ONB524322 OWX524322 PGT524322 PQP524322 QAL524322 QKH524322 QUD524322 RDZ524322 RNV524322 RXR524322 SHN524322 SRJ524322 TBF524322 TLB524322 TUX524322 UET524322 UOP524322 UYL524322 VIH524322 VSD524322 WBZ524322 WLV524322 WVR524322 J589858 JF589858 TB589858 ACX589858 AMT589858 AWP589858 BGL589858 BQH589858 CAD589858 CJZ589858 CTV589858 DDR589858 DNN589858 DXJ589858 EHF589858 ERB589858 FAX589858 FKT589858 FUP589858 GEL589858 GOH589858 GYD589858 HHZ589858 HRV589858 IBR589858 ILN589858 IVJ589858 JFF589858 JPB589858 JYX589858 KIT589858 KSP589858 LCL589858 LMH589858 LWD589858 MFZ589858 MPV589858 MZR589858 NJN589858 NTJ589858 ODF589858 ONB589858 OWX589858 PGT589858 PQP589858 QAL589858 QKH589858 QUD589858 RDZ589858 RNV589858 RXR589858 SHN589858 SRJ589858 TBF589858 TLB589858 TUX589858 UET589858 UOP589858 UYL589858 VIH589858 VSD589858 WBZ589858 WLV589858 WVR589858 J655394 JF655394 TB655394 ACX655394 AMT655394 AWP655394 BGL655394 BQH655394 CAD655394 CJZ655394 CTV655394 DDR655394 DNN655394 DXJ655394 EHF655394 ERB655394 FAX655394 FKT655394 FUP655394 GEL655394 GOH655394 GYD655394 HHZ655394 HRV655394 IBR655394 ILN655394 IVJ655394 JFF655394 JPB655394 JYX655394 KIT655394 KSP655394 LCL655394 LMH655394 LWD655394 MFZ655394 MPV655394 MZR655394 NJN655394 NTJ655394 ODF655394 ONB655394 OWX655394 PGT655394 PQP655394 QAL655394 QKH655394 QUD655394 RDZ655394 RNV655394 RXR655394 SHN655394 SRJ655394 TBF655394 TLB655394 TUX655394 UET655394 UOP655394 UYL655394 VIH655394 VSD655394 WBZ655394 WLV655394 WVR655394 J720930 JF720930 TB720930 ACX720930 AMT720930 AWP720930 BGL720930 BQH720930 CAD720930 CJZ720930 CTV720930 DDR720930 DNN720930 DXJ720930 EHF720930 ERB720930 FAX720930 FKT720930 FUP720930 GEL720930 GOH720930 GYD720930 HHZ720930 HRV720930 IBR720930 ILN720930 IVJ720930 JFF720930 JPB720930 JYX720930 KIT720930 KSP720930 LCL720930 LMH720930 LWD720930 MFZ720930 MPV720930 MZR720930 NJN720930 NTJ720930 ODF720930 ONB720930 OWX720930 PGT720930 PQP720930 QAL720930 QKH720930 QUD720930 RDZ720930 RNV720930 RXR720930 SHN720930 SRJ720930 TBF720930 TLB720930 TUX720930 UET720930 UOP720930 UYL720930 VIH720930 VSD720930 WBZ720930 WLV720930 WVR720930 J786466 JF786466 TB786466 ACX786466 AMT786466 AWP786466 BGL786466 BQH786466 CAD786466 CJZ786466 CTV786466 DDR786466 DNN786466 DXJ786466 EHF786466 ERB786466 FAX786466 FKT786466 FUP786466 GEL786466 GOH786466 GYD786466 HHZ786466 HRV786466 IBR786466 ILN786466 IVJ786466 JFF786466 JPB786466 JYX786466 KIT786466 KSP786466 LCL786466 LMH786466 LWD786466 MFZ786466 MPV786466 MZR786466 NJN786466 NTJ786466 ODF786466 ONB786466 OWX786466 PGT786466 PQP786466 QAL786466 QKH786466 QUD786466 RDZ786466 RNV786466 RXR786466 SHN786466 SRJ786466 TBF786466 TLB786466 TUX786466 UET786466 UOP786466 UYL786466 VIH786466 VSD786466 WBZ786466 WLV786466 WVR786466 J852002 JF852002 TB852002 ACX852002 AMT852002 AWP852002 BGL852002 BQH852002 CAD852002 CJZ852002 CTV852002 DDR852002 DNN852002 DXJ852002 EHF852002 ERB852002 FAX852002 FKT852002 FUP852002 GEL852002 GOH852002 GYD852002 HHZ852002 HRV852002 IBR852002 ILN852002 IVJ852002 JFF852002 JPB852002 JYX852002 KIT852002 KSP852002 LCL852002 LMH852002 LWD852002 MFZ852002 MPV852002 MZR852002 NJN852002 NTJ852002 ODF852002 ONB852002 OWX852002 PGT852002 PQP852002 QAL852002 QKH852002 QUD852002 RDZ852002 RNV852002 RXR852002 SHN852002 SRJ852002 TBF852002 TLB852002 TUX852002 UET852002 UOP852002 UYL852002 VIH852002 VSD852002 WBZ852002 WLV852002 WVR852002 J917538 JF917538 TB917538 ACX917538 AMT917538 AWP917538 BGL917538 BQH917538 CAD917538 CJZ917538 CTV917538 DDR917538 DNN917538 DXJ917538 EHF917538 ERB917538 FAX917538 FKT917538 FUP917538 GEL917538 GOH917538 GYD917538 HHZ917538 HRV917538 IBR917538 ILN917538 IVJ917538 JFF917538 JPB917538 JYX917538 KIT917538 KSP917538 LCL917538 LMH917538 LWD917538 MFZ917538 MPV917538 MZR917538 NJN917538 NTJ917538 ODF917538 ONB917538 OWX917538 PGT917538 PQP917538 QAL917538 QKH917538 QUD917538 RDZ917538 RNV917538 RXR917538 SHN917538 SRJ917538 TBF917538 TLB917538 TUX917538 UET917538 UOP917538 UYL917538 VIH917538 VSD917538 WBZ917538 WLV917538 WVR917538 J983074 JF983074 TB983074 ACX983074 AMT983074 AWP983074 BGL983074 BQH983074 CAD983074 CJZ983074 CTV983074 DDR983074 DNN983074 DXJ983074 EHF983074 ERB983074 FAX983074 FKT983074 FUP983074 GEL983074 GOH983074 GYD983074 HHZ983074 HRV983074 IBR983074 ILN983074 IVJ983074 JFF983074 JPB983074 JYX983074 KIT983074 KSP983074 LCL983074 LMH983074 LWD983074 MFZ983074 MPV983074 MZR983074 NJN983074 NTJ983074 ODF983074 ONB983074 OWX983074 PGT983074 PQP983074 QAL983074 QKH983074 QUD983074 RDZ983074 RNV983074 RXR983074 SHN983074 SRJ983074 TBF983074 TLB983074 TUX983074 UET983074 UOP983074 UYL983074 VIH983074 VSD983074 WBZ983074 WLV983074 WVR983074">
      <formula1>$N$32:$N$36</formula1>
    </dataValidation>
    <dataValidation type="list" allowBlank="1" showInputMessage="1" showErrorMessage="1" sqref="E29:L29 JA29:JH29 SW29:TD29 ACS29:ACZ29 AMO29:AMV29 AWK29:AWR29 BGG29:BGN29 BQC29:BQJ29 BZY29:CAF29 CJU29:CKB29 CTQ29:CTX29 DDM29:DDT29 DNI29:DNP29 DXE29:DXL29 EHA29:EHH29 EQW29:ERD29 FAS29:FAZ29 FKO29:FKV29 FUK29:FUR29 GEG29:GEN29 GOC29:GOJ29 GXY29:GYF29 HHU29:HIB29 HRQ29:HRX29 IBM29:IBT29 ILI29:ILP29 IVE29:IVL29 JFA29:JFH29 JOW29:JPD29 JYS29:JYZ29 KIO29:KIV29 KSK29:KSR29 LCG29:LCN29 LMC29:LMJ29 LVY29:LWF29 MFU29:MGB29 MPQ29:MPX29 MZM29:MZT29 NJI29:NJP29 NTE29:NTL29 ODA29:ODH29 OMW29:OND29 OWS29:OWZ29 PGO29:PGV29 PQK29:PQR29 QAG29:QAN29 QKC29:QKJ29 QTY29:QUF29 RDU29:REB29 RNQ29:RNX29 RXM29:RXT29 SHI29:SHP29 SRE29:SRL29 TBA29:TBH29 TKW29:TLD29 TUS29:TUZ29 UEO29:UEV29 UOK29:UOR29 UYG29:UYN29 VIC29:VIJ29 VRY29:VSF29 WBU29:WCB29 WLQ29:WLX29 WVM29:WVT29 E65565:L65565 JA65565:JH65565 SW65565:TD65565 ACS65565:ACZ65565 AMO65565:AMV65565 AWK65565:AWR65565 BGG65565:BGN65565 BQC65565:BQJ65565 BZY65565:CAF65565 CJU65565:CKB65565 CTQ65565:CTX65565 DDM65565:DDT65565 DNI65565:DNP65565 DXE65565:DXL65565 EHA65565:EHH65565 EQW65565:ERD65565 FAS65565:FAZ65565 FKO65565:FKV65565 FUK65565:FUR65565 GEG65565:GEN65565 GOC65565:GOJ65565 GXY65565:GYF65565 HHU65565:HIB65565 HRQ65565:HRX65565 IBM65565:IBT65565 ILI65565:ILP65565 IVE65565:IVL65565 JFA65565:JFH65565 JOW65565:JPD65565 JYS65565:JYZ65565 KIO65565:KIV65565 KSK65565:KSR65565 LCG65565:LCN65565 LMC65565:LMJ65565 LVY65565:LWF65565 MFU65565:MGB65565 MPQ65565:MPX65565 MZM65565:MZT65565 NJI65565:NJP65565 NTE65565:NTL65565 ODA65565:ODH65565 OMW65565:OND65565 OWS65565:OWZ65565 PGO65565:PGV65565 PQK65565:PQR65565 QAG65565:QAN65565 QKC65565:QKJ65565 QTY65565:QUF65565 RDU65565:REB65565 RNQ65565:RNX65565 RXM65565:RXT65565 SHI65565:SHP65565 SRE65565:SRL65565 TBA65565:TBH65565 TKW65565:TLD65565 TUS65565:TUZ65565 UEO65565:UEV65565 UOK65565:UOR65565 UYG65565:UYN65565 VIC65565:VIJ65565 VRY65565:VSF65565 WBU65565:WCB65565 WLQ65565:WLX65565 WVM65565:WVT65565 E131101:L131101 JA131101:JH131101 SW131101:TD131101 ACS131101:ACZ131101 AMO131101:AMV131101 AWK131101:AWR131101 BGG131101:BGN131101 BQC131101:BQJ131101 BZY131101:CAF131101 CJU131101:CKB131101 CTQ131101:CTX131101 DDM131101:DDT131101 DNI131101:DNP131101 DXE131101:DXL131101 EHA131101:EHH131101 EQW131101:ERD131101 FAS131101:FAZ131101 FKO131101:FKV131101 FUK131101:FUR131101 GEG131101:GEN131101 GOC131101:GOJ131101 GXY131101:GYF131101 HHU131101:HIB131101 HRQ131101:HRX131101 IBM131101:IBT131101 ILI131101:ILP131101 IVE131101:IVL131101 JFA131101:JFH131101 JOW131101:JPD131101 JYS131101:JYZ131101 KIO131101:KIV131101 KSK131101:KSR131101 LCG131101:LCN131101 LMC131101:LMJ131101 LVY131101:LWF131101 MFU131101:MGB131101 MPQ131101:MPX131101 MZM131101:MZT131101 NJI131101:NJP131101 NTE131101:NTL131101 ODA131101:ODH131101 OMW131101:OND131101 OWS131101:OWZ131101 PGO131101:PGV131101 PQK131101:PQR131101 QAG131101:QAN131101 QKC131101:QKJ131101 QTY131101:QUF131101 RDU131101:REB131101 RNQ131101:RNX131101 RXM131101:RXT131101 SHI131101:SHP131101 SRE131101:SRL131101 TBA131101:TBH131101 TKW131101:TLD131101 TUS131101:TUZ131101 UEO131101:UEV131101 UOK131101:UOR131101 UYG131101:UYN131101 VIC131101:VIJ131101 VRY131101:VSF131101 WBU131101:WCB131101 WLQ131101:WLX131101 WVM131101:WVT131101 E196637:L196637 JA196637:JH196637 SW196637:TD196637 ACS196637:ACZ196637 AMO196637:AMV196637 AWK196637:AWR196637 BGG196637:BGN196637 BQC196637:BQJ196637 BZY196637:CAF196637 CJU196637:CKB196637 CTQ196637:CTX196637 DDM196637:DDT196637 DNI196637:DNP196637 DXE196637:DXL196637 EHA196637:EHH196637 EQW196637:ERD196637 FAS196637:FAZ196637 FKO196637:FKV196637 FUK196637:FUR196637 GEG196637:GEN196637 GOC196637:GOJ196637 GXY196637:GYF196637 HHU196637:HIB196637 HRQ196637:HRX196637 IBM196637:IBT196637 ILI196637:ILP196637 IVE196637:IVL196637 JFA196637:JFH196637 JOW196637:JPD196637 JYS196637:JYZ196637 KIO196637:KIV196637 KSK196637:KSR196637 LCG196637:LCN196637 LMC196637:LMJ196637 LVY196637:LWF196637 MFU196637:MGB196637 MPQ196637:MPX196637 MZM196637:MZT196637 NJI196637:NJP196637 NTE196637:NTL196637 ODA196637:ODH196637 OMW196637:OND196637 OWS196637:OWZ196637 PGO196637:PGV196637 PQK196637:PQR196637 QAG196637:QAN196637 QKC196637:QKJ196637 QTY196637:QUF196637 RDU196637:REB196637 RNQ196637:RNX196637 RXM196637:RXT196637 SHI196637:SHP196637 SRE196637:SRL196637 TBA196637:TBH196637 TKW196637:TLD196637 TUS196637:TUZ196637 UEO196637:UEV196637 UOK196637:UOR196637 UYG196637:UYN196637 VIC196637:VIJ196637 VRY196637:VSF196637 WBU196637:WCB196637 WLQ196637:WLX196637 WVM196637:WVT196637 E262173:L262173 JA262173:JH262173 SW262173:TD262173 ACS262173:ACZ262173 AMO262173:AMV262173 AWK262173:AWR262173 BGG262173:BGN262173 BQC262173:BQJ262173 BZY262173:CAF262173 CJU262173:CKB262173 CTQ262173:CTX262173 DDM262173:DDT262173 DNI262173:DNP262173 DXE262173:DXL262173 EHA262173:EHH262173 EQW262173:ERD262173 FAS262173:FAZ262173 FKO262173:FKV262173 FUK262173:FUR262173 GEG262173:GEN262173 GOC262173:GOJ262173 GXY262173:GYF262173 HHU262173:HIB262173 HRQ262173:HRX262173 IBM262173:IBT262173 ILI262173:ILP262173 IVE262173:IVL262173 JFA262173:JFH262173 JOW262173:JPD262173 JYS262173:JYZ262173 KIO262173:KIV262173 KSK262173:KSR262173 LCG262173:LCN262173 LMC262173:LMJ262173 LVY262173:LWF262173 MFU262173:MGB262173 MPQ262173:MPX262173 MZM262173:MZT262173 NJI262173:NJP262173 NTE262173:NTL262173 ODA262173:ODH262173 OMW262173:OND262173 OWS262173:OWZ262173 PGO262173:PGV262173 PQK262173:PQR262173 QAG262173:QAN262173 QKC262173:QKJ262173 QTY262173:QUF262173 RDU262173:REB262173 RNQ262173:RNX262173 RXM262173:RXT262173 SHI262173:SHP262173 SRE262173:SRL262173 TBA262173:TBH262173 TKW262173:TLD262173 TUS262173:TUZ262173 UEO262173:UEV262173 UOK262173:UOR262173 UYG262173:UYN262173 VIC262173:VIJ262173 VRY262173:VSF262173 WBU262173:WCB262173 WLQ262173:WLX262173 WVM262173:WVT262173 E327709:L327709 JA327709:JH327709 SW327709:TD327709 ACS327709:ACZ327709 AMO327709:AMV327709 AWK327709:AWR327709 BGG327709:BGN327709 BQC327709:BQJ327709 BZY327709:CAF327709 CJU327709:CKB327709 CTQ327709:CTX327709 DDM327709:DDT327709 DNI327709:DNP327709 DXE327709:DXL327709 EHA327709:EHH327709 EQW327709:ERD327709 FAS327709:FAZ327709 FKO327709:FKV327709 FUK327709:FUR327709 GEG327709:GEN327709 GOC327709:GOJ327709 GXY327709:GYF327709 HHU327709:HIB327709 HRQ327709:HRX327709 IBM327709:IBT327709 ILI327709:ILP327709 IVE327709:IVL327709 JFA327709:JFH327709 JOW327709:JPD327709 JYS327709:JYZ327709 KIO327709:KIV327709 KSK327709:KSR327709 LCG327709:LCN327709 LMC327709:LMJ327709 LVY327709:LWF327709 MFU327709:MGB327709 MPQ327709:MPX327709 MZM327709:MZT327709 NJI327709:NJP327709 NTE327709:NTL327709 ODA327709:ODH327709 OMW327709:OND327709 OWS327709:OWZ327709 PGO327709:PGV327709 PQK327709:PQR327709 QAG327709:QAN327709 QKC327709:QKJ327709 QTY327709:QUF327709 RDU327709:REB327709 RNQ327709:RNX327709 RXM327709:RXT327709 SHI327709:SHP327709 SRE327709:SRL327709 TBA327709:TBH327709 TKW327709:TLD327709 TUS327709:TUZ327709 UEO327709:UEV327709 UOK327709:UOR327709 UYG327709:UYN327709 VIC327709:VIJ327709 VRY327709:VSF327709 WBU327709:WCB327709 WLQ327709:WLX327709 WVM327709:WVT327709 E393245:L393245 JA393245:JH393245 SW393245:TD393245 ACS393245:ACZ393245 AMO393245:AMV393245 AWK393245:AWR393245 BGG393245:BGN393245 BQC393245:BQJ393245 BZY393245:CAF393245 CJU393245:CKB393245 CTQ393245:CTX393245 DDM393245:DDT393245 DNI393245:DNP393245 DXE393245:DXL393245 EHA393245:EHH393245 EQW393245:ERD393245 FAS393245:FAZ393245 FKO393245:FKV393245 FUK393245:FUR393245 GEG393245:GEN393245 GOC393245:GOJ393245 GXY393245:GYF393245 HHU393245:HIB393245 HRQ393245:HRX393245 IBM393245:IBT393245 ILI393245:ILP393245 IVE393245:IVL393245 JFA393245:JFH393245 JOW393245:JPD393245 JYS393245:JYZ393245 KIO393245:KIV393245 KSK393245:KSR393245 LCG393245:LCN393245 LMC393245:LMJ393245 LVY393245:LWF393245 MFU393245:MGB393245 MPQ393245:MPX393245 MZM393245:MZT393245 NJI393245:NJP393245 NTE393245:NTL393245 ODA393245:ODH393245 OMW393245:OND393245 OWS393245:OWZ393245 PGO393245:PGV393245 PQK393245:PQR393245 QAG393245:QAN393245 QKC393245:QKJ393245 QTY393245:QUF393245 RDU393245:REB393245 RNQ393245:RNX393245 RXM393245:RXT393245 SHI393245:SHP393245 SRE393245:SRL393245 TBA393245:TBH393245 TKW393245:TLD393245 TUS393245:TUZ393245 UEO393245:UEV393245 UOK393245:UOR393245 UYG393245:UYN393245 VIC393245:VIJ393245 VRY393245:VSF393245 WBU393245:WCB393245 WLQ393245:WLX393245 WVM393245:WVT393245 E458781:L458781 JA458781:JH458781 SW458781:TD458781 ACS458781:ACZ458781 AMO458781:AMV458781 AWK458781:AWR458781 BGG458781:BGN458781 BQC458781:BQJ458781 BZY458781:CAF458781 CJU458781:CKB458781 CTQ458781:CTX458781 DDM458781:DDT458781 DNI458781:DNP458781 DXE458781:DXL458781 EHA458781:EHH458781 EQW458781:ERD458781 FAS458781:FAZ458781 FKO458781:FKV458781 FUK458781:FUR458781 GEG458781:GEN458781 GOC458781:GOJ458781 GXY458781:GYF458781 HHU458781:HIB458781 HRQ458781:HRX458781 IBM458781:IBT458781 ILI458781:ILP458781 IVE458781:IVL458781 JFA458781:JFH458781 JOW458781:JPD458781 JYS458781:JYZ458781 KIO458781:KIV458781 KSK458781:KSR458781 LCG458781:LCN458781 LMC458781:LMJ458781 LVY458781:LWF458781 MFU458781:MGB458781 MPQ458781:MPX458781 MZM458781:MZT458781 NJI458781:NJP458781 NTE458781:NTL458781 ODA458781:ODH458781 OMW458781:OND458781 OWS458781:OWZ458781 PGO458781:PGV458781 PQK458781:PQR458781 QAG458781:QAN458781 QKC458781:QKJ458781 QTY458781:QUF458781 RDU458781:REB458781 RNQ458781:RNX458781 RXM458781:RXT458781 SHI458781:SHP458781 SRE458781:SRL458781 TBA458781:TBH458781 TKW458781:TLD458781 TUS458781:TUZ458781 UEO458781:UEV458781 UOK458781:UOR458781 UYG458781:UYN458781 VIC458781:VIJ458781 VRY458781:VSF458781 WBU458781:WCB458781 WLQ458781:WLX458781 WVM458781:WVT458781 E524317:L524317 JA524317:JH524317 SW524317:TD524317 ACS524317:ACZ524317 AMO524317:AMV524317 AWK524317:AWR524317 BGG524317:BGN524317 BQC524317:BQJ524317 BZY524317:CAF524317 CJU524317:CKB524317 CTQ524317:CTX524317 DDM524317:DDT524317 DNI524317:DNP524317 DXE524317:DXL524317 EHA524317:EHH524317 EQW524317:ERD524317 FAS524317:FAZ524317 FKO524317:FKV524317 FUK524317:FUR524317 GEG524317:GEN524317 GOC524317:GOJ524317 GXY524317:GYF524317 HHU524317:HIB524317 HRQ524317:HRX524317 IBM524317:IBT524317 ILI524317:ILP524317 IVE524317:IVL524317 JFA524317:JFH524317 JOW524317:JPD524317 JYS524317:JYZ524317 KIO524317:KIV524317 KSK524317:KSR524317 LCG524317:LCN524317 LMC524317:LMJ524317 LVY524317:LWF524317 MFU524317:MGB524317 MPQ524317:MPX524317 MZM524317:MZT524317 NJI524317:NJP524317 NTE524317:NTL524317 ODA524317:ODH524317 OMW524317:OND524317 OWS524317:OWZ524317 PGO524317:PGV524317 PQK524317:PQR524317 QAG524317:QAN524317 QKC524317:QKJ524317 QTY524317:QUF524317 RDU524317:REB524317 RNQ524317:RNX524317 RXM524317:RXT524317 SHI524317:SHP524317 SRE524317:SRL524317 TBA524317:TBH524317 TKW524317:TLD524317 TUS524317:TUZ524317 UEO524317:UEV524317 UOK524317:UOR524317 UYG524317:UYN524317 VIC524317:VIJ524317 VRY524317:VSF524317 WBU524317:WCB524317 WLQ524317:WLX524317 WVM524317:WVT524317 E589853:L589853 JA589853:JH589853 SW589853:TD589853 ACS589853:ACZ589853 AMO589853:AMV589853 AWK589853:AWR589853 BGG589853:BGN589853 BQC589853:BQJ589853 BZY589853:CAF589853 CJU589853:CKB589853 CTQ589853:CTX589853 DDM589853:DDT589853 DNI589853:DNP589853 DXE589853:DXL589853 EHA589853:EHH589853 EQW589853:ERD589853 FAS589853:FAZ589853 FKO589853:FKV589853 FUK589853:FUR589853 GEG589853:GEN589853 GOC589853:GOJ589853 GXY589853:GYF589853 HHU589853:HIB589853 HRQ589853:HRX589853 IBM589853:IBT589853 ILI589853:ILP589853 IVE589853:IVL589853 JFA589853:JFH589853 JOW589853:JPD589853 JYS589853:JYZ589853 KIO589853:KIV589853 KSK589853:KSR589853 LCG589853:LCN589853 LMC589853:LMJ589853 LVY589853:LWF589853 MFU589853:MGB589853 MPQ589853:MPX589853 MZM589853:MZT589853 NJI589853:NJP589853 NTE589853:NTL589853 ODA589853:ODH589853 OMW589853:OND589853 OWS589853:OWZ589853 PGO589853:PGV589853 PQK589853:PQR589853 QAG589853:QAN589853 QKC589853:QKJ589853 QTY589853:QUF589853 RDU589853:REB589853 RNQ589853:RNX589853 RXM589853:RXT589853 SHI589853:SHP589853 SRE589853:SRL589853 TBA589853:TBH589853 TKW589853:TLD589853 TUS589853:TUZ589853 UEO589853:UEV589853 UOK589853:UOR589853 UYG589853:UYN589853 VIC589853:VIJ589853 VRY589853:VSF589853 WBU589853:WCB589853 WLQ589853:WLX589853 WVM589853:WVT589853 E655389:L655389 JA655389:JH655389 SW655389:TD655389 ACS655389:ACZ655389 AMO655389:AMV655389 AWK655389:AWR655389 BGG655389:BGN655389 BQC655389:BQJ655389 BZY655389:CAF655389 CJU655389:CKB655389 CTQ655389:CTX655389 DDM655389:DDT655389 DNI655389:DNP655389 DXE655389:DXL655389 EHA655389:EHH655389 EQW655389:ERD655389 FAS655389:FAZ655389 FKO655389:FKV655389 FUK655389:FUR655389 GEG655389:GEN655389 GOC655389:GOJ655389 GXY655389:GYF655389 HHU655389:HIB655389 HRQ655389:HRX655389 IBM655389:IBT655389 ILI655389:ILP655389 IVE655389:IVL655389 JFA655389:JFH655389 JOW655389:JPD655389 JYS655389:JYZ655389 KIO655389:KIV655389 KSK655389:KSR655389 LCG655389:LCN655389 LMC655389:LMJ655389 LVY655389:LWF655389 MFU655389:MGB655389 MPQ655389:MPX655389 MZM655389:MZT655389 NJI655389:NJP655389 NTE655389:NTL655389 ODA655389:ODH655389 OMW655389:OND655389 OWS655389:OWZ655389 PGO655389:PGV655389 PQK655389:PQR655389 QAG655389:QAN655389 QKC655389:QKJ655389 QTY655389:QUF655389 RDU655389:REB655389 RNQ655389:RNX655389 RXM655389:RXT655389 SHI655389:SHP655389 SRE655389:SRL655389 TBA655389:TBH655389 TKW655389:TLD655389 TUS655389:TUZ655389 UEO655389:UEV655389 UOK655389:UOR655389 UYG655389:UYN655389 VIC655389:VIJ655389 VRY655389:VSF655389 WBU655389:WCB655389 WLQ655389:WLX655389 WVM655389:WVT655389 E720925:L720925 JA720925:JH720925 SW720925:TD720925 ACS720925:ACZ720925 AMO720925:AMV720925 AWK720925:AWR720925 BGG720925:BGN720925 BQC720925:BQJ720925 BZY720925:CAF720925 CJU720925:CKB720925 CTQ720925:CTX720925 DDM720925:DDT720925 DNI720925:DNP720925 DXE720925:DXL720925 EHA720925:EHH720925 EQW720925:ERD720925 FAS720925:FAZ720925 FKO720925:FKV720925 FUK720925:FUR720925 GEG720925:GEN720925 GOC720925:GOJ720925 GXY720925:GYF720925 HHU720925:HIB720925 HRQ720925:HRX720925 IBM720925:IBT720925 ILI720925:ILP720925 IVE720925:IVL720925 JFA720925:JFH720925 JOW720925:JPD720925 JYS720925:JYZ720925 KIO720925:KIV720925 KSK720925:KSR720925 LCG720925:LCN720925 LMC720925:LMJ720925 LVY720925:LWF720925 MFU720925:MGB720925 MPQ720925:MPX720925 MZM720925:MZT720925 NJI720925:NJP720925 NTE720925:NTL720925 ODA720925:ODH720925 OMW720925:OND720925 OWS720925:OWZ720925 PGO720925:PGV720925 PQK720925:PQR720925 QAG720925:QAN720925 QKC720925:QKJ720925 QTY720925:QUF720925 RDU720925:REB720925 RNQ720925:RNX720925 RXM720925:RXT720925 SHI720925:SHP720925 SRE720925:SRL720925 TBA720925:TBH720925 TKW720925:TLD720925 TUS720925:TUZ720925 UEO720925:UEV720925 UOK720925:UOR720925 UYG720925:UYN720925 VIC720925:VIJ720925 VRY720925:VSF720925 WBU720925:WCB720925 WLQ720925:WLX720925 WVM720925:WVT720925 E786461:L786461 JA786461:JH786461 SW786461:TD786461 ACS786461:ACZ786461 AMO786461:AMV786461 AWK786461:AWR786461 BGG786461:BGN786461 BQC786461:BQJ786461 BZY786461:CAF786461 CJU786461:CKB786461 CTQ786461:CTX786461 DDM786461:DDT786461 DNI786461:DNP786461 DXE786461:DXL786461 EHA786461:EHH786461 EQW786461:ERD786461 FAS786461:FAZ786461 FKO786461:FKV786461 FUK786461:FUR786461 GEG786461:GEN786461 GOC786461:GOJ786461 GXY786461:GYF786461 HHU786461:HIB786461 HRQ786461:HRX786461 IBM786461:IBT786461 ILI786461:ILP786461 IVE786461:IVL786461 JFA786461:JFH786461 JOW786461:JPD786461 JYS786461:JYZ786461 KIO786461:KIV786461 KSK786461:KSR786461 LCG786461:LCN786461 LMC786461:LMJ786461 LVY786461:LWF786461 MFU786461:MGB786461 MPQ786461:MPX786461 MZM786461:MZT786461 NJI786461:NJP786461 NTE786461:NTL786461 ODA786461:ODH786461 OMW786461:OND786461 OWS786461:OWZ786461 PGO786461:PGV786461 PQK786461:PQR786461 QAG786461:QAN786461 QKC786461:QKJ786461 QTY786461:QUF786461 RDU786461:REB786461 RNQ786461:RNX786461 RXM786461:RXT786461 SHI786461:SHP786461 SRE786461:SRL786461 TBA786461:TBH786461 TKW786461:TLD786461 TUS786461:TUZ786461 UEO786461:UEV786461 UOK786461:UOR786461 UYG786461:UYN786461 VIC786461:VIJ786461 VRY786461:VSF786461 WBU786461:WCB786461 WLQ786461:WLX786461 WVM786461:WVT786461 E851997:L851997 JA851997:JH851997 SW851997:TD851997 ACS851997:ACZ851997 AMO851997:AMV851997 AWK851997:AWR851997 BGG851997:BGN851997 BQC851997:BQJ851997 BZY851997:CAF851997 CJU851997:CKB851997 CTQ851997:CTX851997 DDM851997:DDT851997 DNI851997:DNP851997 DXE851997:DXL851997 EHA851997:EHH851997 EQW851997:ERD851997 FAS851997:FAZ851997 FKO851997:FKV851997 FUK851997:FUR851997 GEG851997:GEN851997 GOC851997:GOJ851997 GXY851997:GYF851997 HHU851997:HIB851997 HRQ851997:HRX851997 IBM851997:IBT851997 ILI851997:ILP851997 IVE851997:IVL851997 JFA851997:JFH851997 JOW851997:JPD851997 JYS851997:JYZ851997 KIO851997:KIV851997 KSK851997:KSR851997 LCG851997:LCN851997 LMC851997:LMJ851997 LVY851997:LWF851997 MFU851997:MGB851997 MPQ851997:MPX851997 MZM851997:MZT851997 NJI851997:NJP851997 NTE851997:NTL851997 ODA851997:ODH851997 OMW851997:OND851997 OWS851997:OWZ851997 PGO851997:PGV851997 PQK851997:PQR851997 QAG851997:QAN851997 QKC851997:QKJ851997 QTY851997:QUF851997 RDU851997:REB851997 RNQ851997:RNX851997 RXM851997:RXT851997 SHI851997:SHP851997 SRE851997:SRL851997 TBA851997:TBH851997 TKW851997:TLD851997 TUS851997:TUZ851997 UEO851997:UEV851997 UOK851997:UOR851997 UYG851997:UYN851997 VIC851997:VIJ851997 VRY851997:VSF851997 WBU851997:WCB851997 WLQ851997:WLX851997 WVM851997:WVT851997 E917533:L917533 JA917533:JH917533 SW917533:TD917533 ACS917533:ACZ917533 AMO917533:AMV917533 AWK917533:AWR917533 BGG917533:BGN917533 BQC917533:BQJ917533 BZY917533:CAF917533 CJU917533:CKB917533 CTQ917533:CTX917533 DDM917533:DDT917533 DNI917533:DNP917533 DXE917533:DXL917533 EHA917533:EHH917533 EQW917533:ERD917533 FAS917533:FAZ917533 FKO917533:FKV917533 FUK917533:FUR917533 GEG917533:GEN917533 GOC917533:GOJ917533 GXY917533:GYF917533 HHU917533:HIB917533 HRQ917533:HRX917533 IBM917533:IBT917533 ILI917533:ILP917533 IVE917533:IVL917533 JFA917533:JFH917533 JOW917533:JPD917533 JYS917533:JYZ917533 KIO917533:KIV917533 KSK917533:KSR917533 LCG917533:LCN917533 LMC917533:LMJ917533 LVY917533:LWF917533 MFU917533:MGB917533 MPQ917533:MPX917533 MZM917533:MZT917533 NJI917533:NJP917533 NTE917533:NTL917533 ODA917533:ODH917533 OMW917533:OND917533 OWS917533:OWZ917533 PGO917533:PGV917533 PQK917533:PQR917533 QAG917533:QAN917533 QKC917533:QKJ917533 QTY917533:QUF917533 RDU917533:REB917533 RNQ917533:RNX917533 RXM917533:RXT917533 SHI917533:SHP917533 SRE917533:SRL917533 TBA917533:TBH917533 TKW917533:TLD917533 TUS917533:TUZ917533 UEO917533:UEV917533 UOK917533:UOR917533 UYG917533:UYN917533 VIC917533:VIJ917533 VRY917533:VSF917533 WBU917533:WCB917533 WLQ917533:WLX917533 WVM917533:WVT917533 E983069:L983069 JA983069:JH983069 SW983069:TD983069 ACS983069:ACZ983069 AMO983069:AMV983069 AWK983069:AWR983069 BGG983069:BGN983069 BQC983069:BQJ983069 BZY983069:CAF983069 CJU983069:CKB983069 CTQ983069:CTX983069 DDM983069:DDT983069 DNI983069:DNP983069 DXE983069:DXL983069 EHA983069:EHH983069 EQW983069:ERD983069 FAS983069:FAZ983069 FKO983069:FKV983069 FUK983069:FUR983069 GEG983069:GEN983069 GOC983069:GOJ983069 GXY983069:GYF983069 HHU983069:HIB983069 HRQ983069:HRX983069 IBM983069:IBT983069 ILI983069:ILP983069 IVE983069:IVL983069 JFA983069:JFH983069 JOW983069:JPD983069 JYS983069:JYZ983069 KIO983069:KIV983069 KSK983069:KSR983069 LCG983069:LCN983069 LMC983069:LMJ983069 LVY983069:LWF983069 MFU983069:MGB983069 MPQ983069:MPX983069 MZM983069:MZT983069 NJI983069:NJP983069 NTE983069:NTL983069 ODA983069:ODH983069 OMW983069:OND983069 OWS983069:OWZ983069 PGO983069:PGV983069 PQK983069:PQR983069 QAG983069:QAN983069 QKC983069:QKJ983069 QTY983069:QUF983069 RDU983069:REB983069 RNQ983069:RNX983069 RXM983069:RXT983069 SHI983069:SHP983069 SRE983069:SRL983069 TBA983069:TBH983069 TKW983069:TLD983069 TUS983069:TUZ983069 UEO983069:UEV983069 UOK983069:UOR983069 UYG983069:UYN983069 VIC983069:VIJ983069 VRY983069:VSF983069 WBU983069:WCB983069 WLQ983069:WLX983069 WVM983069:WVT983069">
      <formula1>$N$28:$N$29</formula1>
    </dataValidation>
    <dataValidation type="list" allowBlank="1" showInputMessage="1" showErrorMessage="1" sqref="E26 JA26 SW26 ACS26 AMO26 AWK26 BGG26 BQC26 BZY26 CJU26 CTQ26 DDM26 DNI26 DXE26 EHA26 EQW26 FAS26 FKO26 FUK26 GEG26 GOC26 GXY26 HHU26 HRQ26 IBM26 ILI26 IVE26 JFA26 JOW26 JYS26 KIO26 KSK26 LCG26 LMC26 LVY26 MFU26 MPQ26 MZM26 NJI26 NTE26 ODA26 OMW26 OWS26 PGO26 PQK26 QAG26 QKC26 QTY26 RDU26 RNQ26 RXM26 SHI26 SRE26 TBA26 TKW26 TUS26 UEO26 UOK26 UYG26 VIC26 VRY26 WBU26 WLQ26 WVM26 E65562 JA65562 SW65562 ACS65562 AMO65562 AWK65562 BGG65562 BQC65562 BZY65562 CJU65562 CTQ65562 DDM65562 DNI65562 DXE65562 EHA65562 EQW65562 FAS65562 FKO65562 FUK65562 GEG65562 GOC65562 GXY65562 HHU65562 HRQ65562 IBM65562 ILI65562 IVE65562 JFA65562 JOW65562 JYS65562 KIO65562 KSK65562 LCG65562 LMC65562 LVY65562 MFU65562 MPQ65562 MZM65562 NJI65562 NTE65562 ODA65562 OMW65562 OWS65562 PGO65562 PQK65562 QAG65562 QKC65562 QTY65562 RDU65562 RNQ65562 RXM65562 SHI65562 SRE65562 TBA65562 TKW65562 TUS65562 UEO65562 UOK65562 UYG65562 VIC65562 VRY65562 WBU65562 WLQ65562 WVM65562 E131098 JA131098 SW131098 ACS131098 AMO131098 AWK131098 BGG131098 BQC131098 BZY131098 CJU131098 CTQ131098 DDM131098 DNI131098 DXE131098 EHA131098 EQW131098 FAS131098 FKO131098 FUK131098 GEG131098 GOC131098 GXY131098 HHU131098 HRQ131098 IBM131098 ILI131098 IVE131098 JFA131098 JOW131098 JYS131098 KIO131098 KSK131098 LCG131098 LMC131098 LVY131098 MFU131098 MPQ131098 MZM131098 NJI131098 NTE131098 ODA131098 OMW131098 OWS131098 PGO131098 PQK131098 QAG131098 QKC131098 QTY131098 RDU131098 RNQ131098 RXM131098 SHI131098 SRE131098 TBA131098 TKW131098 TUS131098 UEO131098 UOK131098 UYG131098 VIC131098 VRY131098 WBU131098 WLQ131098 WVM131098 E196634 JA196634 SW196634 ACS196634 AMO196634 AWK196634 BGG196634 BQC196634 BZY196634 CJU196634 CTQ196634 DDM196634 DNI196634 DXE196634 EHA196634 EQW196634 FAS196634 FKO196634 FUK196634 GEG196634 GOC196634 GXY196634 HHU196634 HRQ196634 IBM196634 ILI196634 IVE196634 JFA196634 JOW196634 JYS196634 KIO196634 KSK196634 LCG196634 LMC196634 LVY196634 MFU196634 MPQ196634 MZM196634 NJI196634 NTE196634 ODA196634 OMW196634 OWS196634 PGO196634 PQK196634 QAG196634 QKC196634 QTY196634 RDU196634 RNQ196634 RXM196634 SHI196634 SRE196634 TBA196634 TKW196634 TUS196634 UEO196634 UOK196634 UYG196634 VIC196634 VRY196634 WBU196634 WLQ196634 WVM196634 E262170 JA262170 SW262170 ACS262170 AMO262170 AWK262170 BGG262170 BQC262170 BZY262170 CJU262170 CTQ262170 DDM262170 DNI262170 DXE262170 EHA262170 EQW262170 FAS262170 FKO262170 FUK262170 GEG262170 GOC262170 GXY262170 HHU262170 HRQ262170 IBM262170 ILI262170 IVE262170 JFA262170 JOW262170 JYS262170 KIO262170 KSK262170 LCG262170 LMC262170 LVY262170 MFU262170 MPQ262170 MZM262170 NJI262170 NTE262170 ODA262170 OMW262170 OWS262170 PGO262170 PQK262170 QAG262170 QKC262170 QTY262170 RDU262170 RNQ262170 RXM262170 SHI262170 SRE262170 TBA262170 TKW262170 TUS262170 UEO262170 UOK262170 UYG262170 VIC262170 VRY262170 WBU262170 WLQ262170 WVM262170 E327706 JA327706 SW327706 ACS327706 AMO327706 AWK327706 BGG327706 BQC327706 BZY327706 CJU327706 CTQ327706 DDM327706 DNI327706 DXE327706 EHA327706 EQW327706 FAS327706 FKO327706 FUK327706 GEG327706 GOC327706 GXY327706 HHU327706 HRQ327706 IBM327706 ILI327706 IVE327706 JFA327706 JOW327706 JYS327706 KIO327706 KSK327706 LCG327706 LMC327706 LVY327706 MFU327706 MPQ327706 MZM327706 NJI327706 NTE327706 ODA327706 OMW327706 OWS327706 PGO327706 PQK327706 QAG327706 QKC327706 QTY327706 RDU327706 RNQ327706 RXM327706 SHI327706 SRE327706 TBA327706 TKW327706 TUS327706 UEO327706 UOK327706 UYG327706 VIC327706 VRY327706 WBU327706 WLQ327706 WVM327706 E393242 JA393242 SW393242 ACS393242 AMO393242 AWK393242 BGG393242 BQC393242 BZY393242 CJU393242 CTQ393242 DDM393242 DNI393242 DXE393242 EHA393242 EQW393242 FAS393242 FKO393242 FUK393242 GEG393242 GOC393242 GXY393242 HHU393242 HRQ393242 IBM393242 ILI393242 IVE393242 JFA393242 JOW393242 JYS393242 KIO393242 KSK393242 LCG393242 LMC393242 LVY393242 MFU393242 MPQ393242 MZM393242 NJI393242 NTE393242 ODA393242 OMW393242 OWS393242 PGO393242 PQK393242 QAG393242 QKC393242 QTY393242 RDU393242 RNQ393242 RXM393242 SHI393242 SRE393242 TBA393242 TKW393242 TUS393242 UEO393242 UOK393242 UYG393242 VIC393242 VRY393242 WBU393242 WLQ393242 WVM393242 E458778 JA458778 SW458778 ACS458778 AMO458778 AWK458778 BGG458778 BQC458778 BZY458778 CJU458778 CTQ458778 DDM458778 DNI458778 DXE458778 EHA458778 EQW458778 FAS458778 FKO458778 FUK458778 GEG458778 GOC458778 GXY458778 HHU458778 HRQ458778 IBM458778 ILI458778 IVE458778 JFA458778 JOW458778 JYS458778 KIO458778 KSK458778 LCG458778 LMC458778 LVY458778 MFU458778 MPQ458778 MZM458778 NJI458778 NTE458778 ODA458778 OMW458778 OWS458778 PGO458778 PQK458778 QAG458778 QKC458778 QTY458778 RDU458778 RNQ458778 RXM458778 SHI458778 SRE458778 TBA458778 TKW458778 TUS458778 UEO458778 UOK458778 UYG458778 VIC458778 VRY458778 WBU458778 WLQ458778 WVM458778 E524314 JA524314 SW524314 ACS524314 AMO524314 AWK524314 BGG524314 BQC524314 BZY524314 CJU524314 CTQ524314 DDM524314 DNI524314 DXE524314 EHA524314 EQW524314 FAS524314 FKO524314 FUK524314 GEG524314 GOC524314 GXY524314 HHU524314 HRQ524314 IBM524314 ILI524314 IVE524314 JFA524314 JOW524314 JYS524314 KIO524314 KSK524314 LCG524314 LMC524314 LVY524314 MFU524314 MPQ524314 MZM524314 NJI524314 NTE524314 ODA524314 OMW524314 OWS524314 PGO524314 PQK524314 QAG524314 QKC524314 QTY524314 RDU524314 RNQ524314 RXM524314 SHI524314 SRE524314 TBA524314 TKW524314 TUS524314 UEO524314 UOK524314 UYG524314 VIC524314 VRY524314 WBU524314 WLQ524314 WVM524314 E589850 JA589850 SW589850 ACS589850 AMO589850 AWK589850 BGG589850 BQC589850 BZY589850 CJU589850 CTQ589850 DDM589850 DNI589850 DXE589850 EHA589850 EQW589850 FAS589850 FKO589850 FUK589850 GEG589850 GOC589850 GXY589850 HHU589850 HRQ589850 IBM589850 ILI589850 IVE589850 JFA589850 JOW589850 JYS589850 KIO589850 KSK589850 LCG589850 LMC589850 LVY589850 MFU589850 MPQ589850 MZM589850 NJI589850 NTE589850 ODA589850 OMW589850 OWS589850 PGO589850 PQK589850 QAG589850 QKC589850 QTY589850 RDU589850 RNQ589850 RXM589850 SHI589850 SRE589850 TBA589850 TKW589850 TUS589850 UEO589850 UOK589850 UYG589850 VIC589850 VRY589850 WBU589850 WLQ589850 WVM589850 E655386 JA655386 SW655386 ACS655386 AMO655386 AWK655386 BGG655386 BQC655386 BZY655386 CJU655386 CTQ655386 DDM655386 DNI655386 DXE655386 EHA655386 EQW655386 FAS655386 FKO655386 FUK655386 GEG655386 GOC655386 GXY655386 HHU655386 HRQ655386 IBM655386 ILI655386 IVE655386 JFA655386 JOW655386 JYS655386 KIO655386 KSK655386 LCG655386 LMC655386 LVY655386 MFU655386 MPQ655386 MZM655386 NJI655386 NTE655386 ODA655386 OMW655386 OWS655386 PGO655386 PQK655386 QAG655386 QKC655386 QTY655386 RDU655386 RNQ655386 RXM655386 SHI655386 SRE655386 TBA655386 TKW655386 TUS655386 UEO655386 UOK655386 UYG655386 VIC655386 VRY655386 WBU655386 WLQ655386 WVM655386 E720922 JA720922 SW720922 ACS720922 AMO720922 AWK720922 BGG720922 BQC720922 BZY720922 CJU720922 CTQ720922 DDM720922 DNI720922 DXE720922 EHA720922 EQW720922 FAS720922 FKO720922 FUK720922 GEG720922 GOC720922 GXY720922 HHU720922 HRQ720922 IBM720922 ILI720922 IVE720922 JFA720922 JOW720922 JYS720922 KIO720922 KSK720922 LCG720922 LMC720922 LVY720922 MFU720922 MPQ720922 MZM720922 NJI720922 NTE720922 ODA720922 OMW720922 OWS720922 PGO720922 PQK720922 QAG720922 QKC720922 QTY720922 RDU720922 RNQ720922 RXM720922 SHI720922 SRE720922 TBA720922 TKW720922 TUS720922 UEO720922 UOK720922 UYG720922 VIC720922 VRY720922 WBU720922 WLQ720922 WVM720922 E786458 JA786458 SW786458 ACS786458 AMO786458 AWK786458 BGG786458 BQC786458 BZY786458 CJU786458 CTQ786458 DDM786458 DNI786458 DXE786458 EHA786458 EQW786458 FAS786458 FKO786458 FUK786458 GEG786458 GOC786458 GXY786458 HHU786458 HRQ786458 IBM786458 ILI786458 IVE786458 JFA786458 JOW786458 JYS786458 KIO786458 KSK786458 LCG786458 LMC786458 LVY786458 MFU786458 MPQ786458 MZM786458 NJI786458 NTE786458 ODA786458 OMW786458 OWS786458 PGO786458 PQK786458 QAG786458 QKC786458 QTY786458 RDU786458 RNQ786458 RXM786458 SHI786458 SRE786458 TBA786458 TKW786458 TUS786458 UEO786458 UOK786458 UYG786458 VIC786458 VRY786458 WBU786458 WLQ786458 WVM786458 E851994 JA851994 SW851994 ACS851994 AMO851994 AWK851994 BGG851994 BQC851994 BZY851994 CJU851994 CTQ851994 DDM851994 DNI851994 DXE851994 EHA851994 EQW851994 FAS851994 FKO851994 FUK851994 GEG851994 GOC851994 GXY851994 HHU851994 HRQ851994 IBM851994 ILI851994 IVE851994 JFA851994 JOW851994 JYS851994 KIO851994 KSK851994 LCG851994 LMC851994 LVY851994 MFU851994 MPQ851994 MZM851994 NJI851994 NTE851994 ODA851994 OMW851994 OWS851994 PGO851994 PQK851994 QAG851994 QKC851994 QTY851994 RDU851994 RNQ851994 RXM851994 SHI851994 SRE851994 TBA851994 TKW851994 TUS851994 UEO851994 UOK851994 UYG851994 VIC851994 VRY851994 WBU851994 WLQ851994 WVM851994 E917530 JA917530 SW917530 ACS917530 AMO917530 AWK917530 BGG917530 BQC917530 BZY917530 CJU917530 CTQ917530 DDM917530 DNI917530 DXE917530 EHA917530 EQW917530 FAS917530 FKO917530 FUK917530 GEG917530 GOC917530 GXY917530 HHU917530 HRQ917530 IBM917530 ILI917530 IVE917530 JFA917530 JOW917530 JYS917530 KIO917530 KSK917530 LCG917530 LMC917530 LVY917530 MFU917530 MPQ917530 MZM917530 NJI917530 NTE917530 ODA917530 OMW917530 OWS917530 PGO917530 PQK917530 QAG917530 QKC917530 QTY917530 RDU917530 RNQ917530 RXM917530 SHI917530 SRE917530 TBA917530 TKW917530 TUS917530 UEO917530 UOK917530 UYG917530 VIC917530 VRY917530 WBU917530 WLQ917530 WVM917530 E983066 JA983066 SW983066 ACS983066 AMO983066 AWK983066 BGG983066 BQC983066 BZY983066 CJU983066 CTQ983066 DDM983066 DNI983066 DXE983066 EHA983066 EQW983066 FAS983066 FKO983066 FUK983066 GEG983066 GOC983066 GXY983066 HHU983066 HRQ983066 IBM983066 ILI983066 IVE983066 JFA983066 JOW983066 JYS983066 KIO983066 KSK983066 LCG983066 LMC983066 LVY983066 MFU983066 MPQ983066 MZM983066 NJI983066 NTE983066 ODA983066 OMW983066 OWS983066 PGO983066 PQK983066 QAG983066 QKC983066 QTY983066 RDU983066 RNQ983066 RXM983066 SHI983066 SRE983066 TBA983066 TKW983066 TUS983066 UEO983066 UOK983066 UYG983066 VIC983066 VRY983066 WBU983066 WLQ983066 WVM983066">
      <formula1>$O$26:$O$28</formula1>
    </dataValidation>
    <dataValidation type="list" allowBlank="1" showInputMessage="1" showErrorMessage="1" sqref="E65496:L65496 JA65496:JH65496 SW65496:TD65496 ACS65496:ACZ65496 AMO65496:AMV65496 AWK65496:AWR65496 BGG65496:BGN65496 BQC65496:BQJ65496 BZY65496:CAF65496 CJU65496:CKB65496 CTQ65496:CTX65496 DDM65496:DDT65496 DNI65496:DNP65496 DXE65496:DXL65496 EHA65496:EHH65496 EQW65496:ERD65496 FAS65496:FAZ65496 FKO65496:FKV65496 FUK65496:FUR65496 GEG65496:GEN65496 GOC65496:GOJ65496 GXY65496:GYF65496 HHU65496:HIB65496 HRQ65496:HRX65496 IBM65496:IBT65496 ILI65496:ILP65496 IVE65496:IVL65496 JFA65496:JFH65496 JOW65496:JPD65496 JYS65496:JYZ65496 KIO65496:KIV65496 KSK65496:KSR65496 LCG65496:LCN65496 LMC65496:LMJ65496 LVY65496:LWF65496 MFU65496:MGB65496 MPQ65496:MPX65496 MZM65496:MZT65496 NJI65496:NJP65496 NTE65496:NTL65496 ODA65496:ODH65496 OMW65496:OND65496 OWS65496:OWZ65496 PGO65496:PGV65496 PQK65496:PQR65496 QAG65496:QAN65496 QKC65496:QKJ65496 QTY65496:QUF65496 RDU65496:REB65496 RNQ65496:RNX65496 RXM65496:RXT65496 SHI65496:SHP65496 SRE65496:SRL65496 TBA65496:TBH65496 TKW65496:TLD65496 TUS65496:TUZ65496 UEO65496:UEV65496 UOK65496:UOR65496 UYG65496:UYN65496 VIC65496:VIJ65496 VRY65496:VSF65496 WBU65496:WCB65496 WLQ65496:WLX65496 WVM65496:WVT65496 E131032:L131032 JA131032:JH131032 SW131032:TD131032 ACS131032:ACZ131032 AMO131032:AMV131032 AWK131032:AWR131032 BGG131032:BGN131032 BQC131032:BQJ131032 BZY131032:CAF131032 CJU131032:CKB131032 CTQ131032:CTX131032 DDM131032:DDT131032 DNI131032:DNP131032 DXE131032:DXL131032 EHA131032:EHH131032 EQW131032:ERD131032 FAS131032:FAZ131032 FKO131032:FKV131032 FUK131032:FUR131032 GEG131032:GEN131032 GOC131032:GOJ131032 GXY131032:GYF131032 HHU131032:HIB131032 HRQ131032:HRX131032 IBM131032:IBT131032 ILI131032:ILP131032 IVE131032:IVL131032 JFA131032:JFH131032 JOW131032:JPD131032 JYS131032:JYZ131032 KIO131032:KIV131032 KSK131032:KSR131032 LCG131032:LCN131032 LMC131032:LMJ131032 LVY131032:LWF131032 MFU131032:MGB131032 MPQ131032:MPX131032 MZM131032:MZT131032 NJI131032:NJP131032 NTE131032:NTL131032 ODA131032:ODH131032 OMW131032:OND131032 OWS131032:OWZ131032 PGO131032:PGV131032 PQK131032:PQR131032 QAG131032:QAN131032 QKC131032:QKJ131032 QTY131032:QUF131032 RDU131032:REB131032 RNQ131032:RNX131032 RXM131032:RXT131032 SHI131032:SHP131032 SRE131032:SRL131032 TBA131032:TBH131032 TKW131032:TLD131032 TUS131032:TUZ131032 UEO131032:UEV131032 UOK131032:UOR131032 UYG131032:UYN131032 VIC131032:VIJ131032 VRY131032:VSF131032 WBU131032:WCB131032 WLQ131032:WLX131032 WVM131032:WVT131032 E196568:L196568 JA196568:JH196568 SW196568:TD196568 ACS196568:ACZ196568 AMO196568:AMV196568 AWK196568:AWR196568 BGG196568:BGN196568 BQC196568:BQJ196568 BZY196568:CAF196568 CJU196568:CKB196568 CTQ196568:CTX196568 DDM196568:DDT196568 DNI196568:DNP196568 DXE196568:DXL196568 EHA196568:EHH196568 EQW196568:ERD196568 FAS196568:FAZ196568 FKO196568:FKV196568 FUK196568:FUR196568 GEG196568:GEN196568 GOC196568:GOJ196568 GXY196568:GYF196568 HHU196568:HIB196568 HRQ196568:HRX196568 IBM196568:IBT196568 ILI196568:ILP196568 IVE196568:IVL196568 JFA196568:JFH196568 JOW196568:JPD196568 JYS196568:JYZ196568 KIO196568:KIV196568 KSK196568:KSR196568 LCG196568:LCN196568 LMC196568:LMJ196568 LVY196568:LWF196568 MFU196568:MGB196568 MPQ196568:MPX196568 MZM196568:MZT196568 NJI196568:NJP196568 NTE196568:NTL196568 ODA196568:ODH196568 OMW196568:OND196568 OWS196568:OWZ196568 PGO196568:PGV196568 PQK196568:PQR196568 QAG196568:QAN196568 QKC196568:QKJ196568 QTY196568:QUF196568 RDU196568:REB196568 RNQ196568:RNX196568 RXM196568:RXT196568 SHI196568:SHP196568 SRE196568:SRL196568 TBA196568:TBH196568 TKW196568:TLD196568 TUS196568:TUZ196568 UEO196568:UEV196568 UOK196568:UOR196568 UYG196568:UYN196568 VIC196568:VIJ196568 VRY196568:VSF196568 WBU196568:WCB196568 WLQ196568:WLX196568 WVM196568:WVT196568 E262104:L262104 JA262104:JH262104 SW262104:TD262104 ACS262104:ACZ262104 AMO262104:AMV262104 AWK262104:AWR262104 BGG262104:BGN262104 BQC262104:BQJ262104 BZY262104:CAF262104 CJU262104:CKB262104 CTQ262104:CTX262104 DDM262104:DDT262104 DNI262104:DNP262104 DXE262104:DXL262104 EHA262104:EHH262104 EQW262104:ERD262104 FAS262104:FAZ262104 FKO262104:FKV262104 FUK262104:FUR262104 GEG262104:GEN262104 GOC262104:GOJ262104 GXY262104:GYF262104 HHU262104:HIB262104 HRQ262104:HRX262104 IBM262104:IBT262104 ILI262104:ILP262104 IVE262104:IVL262104 JFA262104:JFH262104 JOW262104:JPD262104 JYS262104:JYZ262104 KIO262104:KIV262104 KSK262104:KSR262104 LCG262104:LCN262104 LMC262104:LMJ262104 LVY262104:LWF262104 MFU262104:MGB262104 MPQ262104:MPX262104 MZM262104:MZT262104 NJI262104:NJP262104 NTE262104:NTL262104 ODA262104:ODH262104 OMW262104:OND262104 OWS262104:OWZ262104 PGO262104:PGV262104 PQK262104:PQR262104 QAG262104:QAN262104 QKC262104:QKJ262104 QTY262104:QUF262104 RDU262104:REB262104 RNQ262104:RNX262104 RXM262104:RXT262104 SHI262104:SHP262104 SRE262104:SRL262104 TBA262104:TBH262104 TKW262104:TLD262104 TUS262104:TUZ262104 UEO262104:UEV262104 UOK262104:UOR262104 UYG262104:UYN262104 VIC262104:VIJ262104 VRY262104:VSF262104 WBU262104:WCB262104 WLQ262104:WLX262104 WVM262104:WVT262104 E327640:L327640 JA327640:JH327640 SW327640:TD327640 ACS327640:ACZ327640 AMO327640:AMV327640 AWK327640:AWR327640 BGG327640:BGN327640 BQC327640:BQJ327640 BZY327640:CAF327640 CJU327640:CKB327640 CTQ327640:CTX327640 DDM327640:DDT327640 DNI327640:DNP327640 DXE327640:DXL327640 EHA327640:EHH327640 EQW327640:ERD327640 FAS327640:FAZ327640 FKO327640:FKV327640 FUK327640:FUR327640 GEG327640:GEN327640 GOC327640:GOJ327640 GXY327640:GYF327640 HHU327640:HIB327640 HRQ327640:HRX327640 IBM327640:IBT327640 ILI327640:ILP327640 IVE327640:IVL327640 JFA327640:JFH327640 JOW327640:JPD327640 JYS327640:JYZ327640 KIO327640:KIV327640 KSK327640:KSR327640 LCG327640:LCN327640 LMC327640:LMJ327640 LVY327640:LWF327640 MFU327640:MGB327640 MPQ327640:MPX327640 MZM327640:MZT327640 NJI327640:NJP327640 NTE327640:NTL327640 ODA327640:ODH327640 OMW327640:OND327640 OWS327640:OWZ327640 PGO327640:PGV327640 PQK327640:PQR327640 QAG327640:QAN327640 QKC327640:QKJ327640 QTY327640:QUF327640 RDU327640:REB327640 RNQ327640:RNX327640 RXM327640:RXT327640 SHI327640:SHP327640 SRE327640:SRL327640 TBA327640:TBH327640 TKW327640:TLD327640 TUS327640:TUZ327640 UEO327640:UEV327640 UOK327640:UOR327640 UYG327640:UYN327640 VIC327640:VIJ327640 VRY327640:VSF327640 WBU327640:WCB327640 WLQ327640:WLX327640 WVM327640:WVT327640 E393176:L393176 JA393176:JH393176 SW393176:TD393176 ACS393176:ACZ393176 AMO393176:AMV393176 AWK393176:AWR393176 BGG393176:BGN393176 BQC393176:BQJ393176 BZY393176:CAF393176 CJU393176:CKB393176 CTQ393176:CTX393176 DDM393176:DDT393176 DNI393176:DNP393176 DXE393176:DXL393176 EHA393176:EHH393176 EQW393176:ERD393176 FAS393176:FAZ393176 FKO393176:FKV393176 FUK393176:FUR393176 GEG393176:GEN393176 GOC393176:GOJ393176 GXY393176:GYF393176 HHU393176:HIB393176 HRQ393176:HRX393176 IBM393176:IBT393176 ILI393176:ILP393176 IVE393176:IVL393176 JFA393176:JFH393176 JOW393176:JPD393176 JYS393176:JYZ393176 KIO393176:KIV393176 KSK393176:KSR393176 LCG393176:LCN393176 LMC393176:LMJ393176 LVY393176:LWF393176 MFU393176:MGB393176 MPQ393176:MPX393176 MZM393176:MZT393176 NJI393176:NJP393176 NTE393176:NTL393176 ODA393176:ODH393176 OMW393176:OND393176 OWS393176:OWZ393176 PGO393176:PGV393176 PQK393176:PQR393176 QAG393176:QAN393176 QKC393176:QKJ393176 QTY393176:QUF393176 RDU393176:REB393176 RNQ393176:RNX393176 RXM393176:RXT393176 SHI393176:SHP393176 SRE393176:SRL393176 TBA393176:TBH393176 TKW393176:TLD393176 TUS393176:TUZ393176 UEO393176:UEV393176 UOK393176:UOR393176 UYG393176:UYN393176 VIC393176:VIJ393176 VRY393176:VSF393176 WBU393176:WCB393176 WLQ393176:WLX393176 WVM393176:WVT393176 E458712:L458712 JA458712:JH458712 SW458712:TD458712 ACS458712:ACZ458712 AMO458712:AMV458712 AWK458712:AWR458712 BGG458712:BGN458712 BQC458712:BQJ458712 BZY458712:CAF458712 CJU458712:CKB458712 CTQ458712:CTX458712 DDM458712:DDT458712 DNI458712:DNP458712 DXE458712:DXL458712 EHA458712:EHH458712 EQW458712:ERD458712 FAS458712:FAZ458712 FKO458712:FKV458712 FUK458712:FUR458712 GEG458712:GEN458712 GOC458712:GOJ458712 GXY458712:GYF458712 HHU458712:HIB458712 HRQ458712:HRX458712 IBM458712:IBT458712 ILI458712:ILP458712 IVE458712:IVL458712 JFA458712:JFH458712 JOW458712:JPD458712 JYS458712:JYZ458712 KIO458712:KIV458712 KSK458712:KSR458712 LCG458712:LCN458712 LMC458712:LMJ458712 LVY458712:LWF458712 MFU458712:MGB458712 MPQ458712:MPX458712 MZM458712:MZT458712 NJI458712:NJP458712 NTE458712:NTL458712 ODA458712:ODH458712 OMW458712:OND458712 OWS458712:OWZ458712 PGO458712:PGV458712 PQK458712:PQR458712 QAG458712:QAN458712 QKC458712:QKJ458712 QTY458712:QUF458712 RDU458712:REB458712 RNQ458712:RNX458712 RXM458712:RXT458712 SHI458712:SHP458712 SRE458712:SRL458712 TBA458712:TBH458712 TKW458712:TLD458712 TUS458712:TUZ458712 UEO458712:UEV458712 UOK458712:UOR458712 UYG458712:UYN458712 VIC458712:VIJ458712 VRY458712:VSF458712 WBU458712:WCB458712 WLQ458712:WLX458712 WVM458712:WVT458712 E524248:L524248 JA524248:JH524248 SW524248:TD524248 ACS524248:ACZ524248 AMO524248:AMV524248 AWK524248:AWR524248 BGG524248:BGN524248 BQC524248:BQJ524248 BZY524248:CAF524248 CJU524248:CKB524248 CTQ524248:CTX524248 DDM524248:DDT524248 DNI524248:DNP524248 DXE524248:DXL524248 EHA524248:EHH524248 EQW524248:ERD524248 FAS524248:FAZ524248 FKO524248:FKV524248 FUK524248:FUR524248 GEG524248:GEN524248 GOC524248:GOJ524248 GXY524248:GYF524248 HHU524248:HIB524248 HRQ524248:HRX524248 IBM524248:IBT524248 ILI524248:ILP524248 IVE524248:IVL524248 JFA524248:JFH524248 JOW524248:JPD524248 JYS524248:JYZ524248 KIO524248:KIV524248 KSK524248:KSR524248 LCG524248:LCN524248 LMC524248:LMJ524248 LVY524248:LWF524248 MFU524248:MGB524248 MPQ524248:MPX524248 MZM524248:MZT524248 NJI524248:NJP524248 NTE524248:NTL524248 ODA524248:ODH524248 OMW524248:OND524248 OWS524248:OWZ524248 PGO524248:PGV524248 PQK524248:PQR524248 QAG524248:QAN524248 QKC524248:QKJ524248 QTY524248:QUF524248 RDU524248:REB524248 RNQ524248:RNX524248 RXM524248:RXT524248 SHI524248:SHP524248 SRE524248:SRL524248 TBA524248:TBH524248 TKW524248:TLD524248 TUS524248:TUZ524248 UEO524248:UEV524248 UOK524248:UOR524248 UYG524248:UYN524248 VIC524248:VIJ524248 VRY524248:VSF524248 WBU524248:WCB524248 WLQ524248:WLX524248 WVM524248:WVT524248 E589784:L589784 JA589784:JH589784 SW589784:TD589784 ACS589784:ACZ589784 AMO589784:AMV589784 AWK589784:AWR589784 BGG589784:BGN589784 BQC589784:BQJ589784 BZY589784:CAF589784 CJU589784:CKB589784 CTQ589784:CTX589784 DDM589784:DDT589784 DNI589784:DNP589784 DXE589784:DXL589784 EHA589784:EHH589784 EQW589784:ERD589784 FAS589784:FAZ589784 FKO589784:FKV589784 FUK589784:FUR589784 GEG589784:GEN589784 GOC589784:GOJ589784 GXY589784:GYF589784 HHU589784:HIB589784 HRQ589784:HRX589784 IBM589784:IBT589784 ILI589784:ILP589784 IVE589784:IVL589784 JFA589784:JFH589784 JOW589784:JPD589784 JYS589784:JYZ589784 KIO589784:KIV589784 KSK589784:KSR589784 LCG589784:LCN589784 LMC589784:LMJ589784 LVY589784:LWF589784 MFU589784:MGB589784 MPQ589784:MPX589784 MZM589784:MZT589784 NJI589784:NJP589784 NTE589784:NTL589784 ODA589784:ODH589784 OMW589784:OND589784 OWS589784:OWZ589784 PGO589784:PGV589784 PQK589784:PQR589784 QAG589784:QAN589784 QKC589784:QKJ589784 QTY589784:QUF589784 RDU589784:REB589784 RNQ589784:RNX589784 RXM589784:RXT589784 SHI589784:SHP589784 SRE589784:SRL589784 TBA589784:TBH589784 TKW589784:TLD589784 TUS589784:TUZ589784 UEO589784:UEV589784 UOK589784:UOR589784 UYG589784:UYN589784 VIC589784:VIJ589784 VRY589784:VSF589784 WBU589784:WCB589784 WLQ589784:WLX589784 WVM589784:WVT589784 E655320:L655320 JA655320:JH655320 SW655320:TD655320 ACS655320:ACZ655320 AMO655320:AMV655320 AWK655320:AWR655320 BGG655320:BGN655320 BQC655320:BQJ655320 BZY655320:CAF655320 CJU655320:CKB655320 CTQ655320:CTX655320 DDM655320:DDT655320 DNI655320:DNP655320 DXE655320:DXL655320 EHA655320:EHH655320 EQW655320:ERD655320 FAS655320:FAZ655320 FKO655320:FKV655320 FUK655320:FUR655320 GEG655320:GEN655320 GOC655320:GOJ655320 GXY655320:GYF655320 HHU655320:HIB655320 HRQ655320:HRX655320 IBM655320:IBT655320 ILI655320:ILP655320 IVE655320:IVL655320 JFA655320:JFH655320 JOW655320:JPD655320 JYS655320:JYZ655320 KIO655320:KIV655320 KSK655320:KSR655320 LCG655320:LCN655320 LMC655320:LMJ655320 LVY655320:LWF655320 MFU655320:MGB655320 MPQ655320:MPX655320 MZM655320:MZT655320 NJI655320:NJP655320 NTE655320:NTL655320 ODA655320:ODH655320 OMW655320:OND655320 OWS655320:OWZ655320 PGO655320:PGV655320 PQK655320:PQR655320 QAG655320:QAN655320 QKC655320:QKJ655320 QTY655320:QUF655320 RDU655320:REB655320 RNQ655320:RNX655320 RXM655320:RXT655320 SHI655320:SHP655320 SRE655320:SRL655320 TBA655320:TBH655320 TKW655320:TLD655320 TUS655320:TUZ655320 UEO655320:UEV655320 UOK655320:UOR655320 UYG655320:UYN655320 VIC655320:VIJ655320 VRY655320:VSF655320 WBU655320:WCB655320 WLQ655320:WLX655320 WVM655320:WVT655320 E720856:L720856 JA720856:JH720856 SW720856:TD720856 ACS720856:ACZ720856 AMO720856:AMV720856 AWK720856:AWR720856 BGG720856:BGN720856 BQC720856:BQJ720856 BZY720856:CAF720856 CJU720856:CKB720856 CTQ720856:CTX720856 DDM720856:DDT720856 DNI720856:DNP720856 DXE720856:DXL720856 EHA720856:EHH720856 EQW720856:ERD720856 FAS720856:FAZ720856 FKO720856:FKV720856 FUK720856:FUR720856 GEG720856:GEN720856 GOC720856:GOJ720856 GXY720856:GYF720856 HHU720856:HIB720856 HRQ720856:HRX720856 IBM720856:IBT720856 ILI720856:ILP720856 IVE720856:IVL720856 JFA720856:JFH720856 JOW720856:JPD720856 JYS720856:JYZ720856 KIO720856:KIV720856 KSK720856:KSR720856 LCG720856:LCN720856 LMC720856:LMJ720856 LVY720856:LWF720856 MFU720856:MGB720856 MPQ720856:MPX720856 MZM720856:MZT720856 NJI720856:NJP720856 NTE720856:NTL720856 ODA720856:ODH720856 OMW720856:OND720856 OWS720856:OWZ720856 PGO720856:PGV720856 PQK720856:PQR720856 QAG720856:QAN720856 QKC720856:QKJ720856 QTY720856:QUF720856 RDU720856:REB720856 RNQ720856:RNX720856 RXM720856:RXT720856 SHI720856:SHP720856 SRE720856:SRL720856 TBA720856:TBH720856 TKW720856:TLD720856 TUS720856:TUZ720856 UEO720856:UEV720856 UOK720856:UOR720856 UYG720856:UYN720856 VIC720856:VIJ720856 VRY720856:VSF720856 WBU720856:WCB720856 WLQ720856:WLX720856 WVM720856:WVT720856 E786392:L786392 JA786392:JH786392 SW786392:TD786392 ACS786392:ACZ786392 AMO786392:AMV786392 AWK786392:AWR786392 BGG786392:BGN786392 BQC786392:BQJ786392 BZY786392:CAF786392 CJU786392:CKB786392 CTQ786392:CTX786392 DDM786392:DDT786392 DNI786392:DNP786392 DXE786392:DXL786392 EHA786392:EHH786392 EQW786392:ERD786392 FAS786392:FAZ786392 FKO786392:FKV786392 FUK786392:FUR786392 GEG786392:GEN786392 GOC786392:GOJ786392 GXY786392:GYF786392 HHU786392:HIB786392 HRQ786392:HRX786392 IBM786392:IBT786392 ILI786392:ILP786392 IVE786392:IVL786392 JFA786392:JFH786392 JOW786392:JPD786392 JYS786392:JYZ786392 KIO786392:KIV786392 KSK786392:KSR786392 LCG786392:LCN786392 LMC786392:LMJ786392 LVY786392:LWF786392 MFU786392:MGB786392 MPQ786392:MPX786392 MZM786392:MZT786392 NJI786392:NJP786392 NTE786392:NTL786392 ODA786392:ODH786392 OMW786392:OND786392 OWS786392:OWZ786392 PGO786392:PGV786392 PQK786392:PQR786392 QAG786392:QAN786392 QKC786392:QKJ786392 QTY786392:QUF786392 RDU786392:REB786392 RNQ786392:RNX786392 RXM786392:RXT786392 SHI786392:SHP786392 SRE786392:SRL786392 TBA786392:TBH786392 TKW786392:TLD786392 TUS786392:TUZ786392 UEO786392:UEV786392 UOK786392:UOR786392 UYG786392:UYN786392 VIC786392:VIJ786392 VRY786392:VSF786392 WBU786392:WCB786392 WLQ786392:WLX786392 WVM786392:WVT786392 E851928:L851928 JA851928:JH851928 SW851928:TD851928 ACS851928:ACZ851928 AMO851928:AMV851928 AWK851928:AWR851928 BGG851928:BGN851928 BQC851928:BQJ851928 BZY851928:CAF851928 CJU851928:CKB851928 CTQ851928:CTX851928 DDM851928:DDT851928 DNI851928:DNP851928 DXE851928:DXL851928 EHA851928:EHH851928 EQW851928:ERD851928 FAS851928:FAZ851928 FKO851928:FKV851928 FUK851928:FUR851928 GEG851928:GEN851928 GOC851928:GOJ851928 GXY851928:GYF851928 HHU851928:HIB851928 HRQ851928:HRX851928 IBM851928:IBT851928 ILI851928:ILP851928 IVE851928:IVL851928 JFA851928:JFH851928 JOW851928:JPD851928 JYS851928:JYZ851928 KIO851928:KIV851928 KSK851928:KSR851928 LCG851928:LCN851928 LMC851928:LMJ851928 LVY851928:LWF851928 MFU851928:MGB851928 MPQ851928:MPX851928 MZM851928:MZT851928 NJI851928:NJP851928 NTE851928:NTL851928 ODA851928:ODH851928 OMW851928:OND851928 OWS851928:OWZ851928 PGO851928:PGV851928 PQK851928:PQR851928 QAG851928:QAN851928 QKC851928:QKJ851928 QTY851928:QUF851928 RDU851928:REB851928 RNQ851928:RNX851928 RXM851928:RXT851928 SHI851928:SHP851928 SRE851928:SRL851928 TBA851928:TBH851928 TKW851928:TLD851928 TUS851928:TUZ851928 UEO851928:UEV851928 UOK851928:UOR851928 UYG851928:UYN851928 VIC851928:VIJ851928 VRY851928:VSF851928 WBU851928:WCB851928 WLQ851928:WLX851928 WVM851928:WVT851928 E917464:L917464 JA917464:JH917464 SW917464:TD917464 ACS917464:ACZ917464 AMO917464:AMV917464 AWK917464:AWR917464 BGG917464:BGN917464 BQC917464:BQJ917464 BZY917464:CAF917464 CJU917464:CKB917464 CTQ917464:CTX917464 DDM917464:DDT917464 DNI917464:DNP917464 DXE917464:DXL917464 EHA917464:EHH917464 EQW917464:ERD917464 FAS917464:FAZ917464 FKO917464:FKV917464 FUK917464:FUR917464 GEG917464:GEN917464 GOC917464:GOJ917464 GXY917464:GYF917464 HHU917464:HIB917464 HRQ917464:HRX917464 IBM917464:IBT917464 ILI917464:ILP917464 IVE917464:IVL917464 JFA917464:JFH917464 JOW917464:JPD917464 JYS917464:JYZ917464 KIO917464:KIV917464 KSK917464:KSR917464 LCG917464:LCN917464 LMC917464:LMJ917464 LVY917464:LWF917464 MFU917464:MGB917464 MPQ917464:MPX917464 MZM917464:MZT917464 NJI917464:NJP917464 NTE917464:NTL917464 ODA917464:ODH917464 OMW917464:OND917464 OWS917464:OWZ917464 PGO917464:PGV917464 PQK917464:PQR917464 QAG917464:QAN917464 QKC917464:QKJ917464 QTY917464:QUF917464 RDU917464:REB917464 RNQ917464:RNX917464 RXM917464:RXT917464 SHI917464:SHP917464 SRE917464:SRL917464 TBA917464:TBH917464 TKW917464:TLD917464 TUS917464:TUZ917464 UEO917464:UEV917464 UOK917464:UOR917464 UYG917464:UYN917464 VIC917464:VIJ917464 VRY917464:VSF917464 WBU917464:WCB917464 WLQ917464:WLX917464 WVM917464:WVT917464 E983000:L983000 JA983000:JH983000 SW983000:TD983000 ACS983000:ACZ983000 AMO983000:AMV983000 AWK983000:AWR983000 BGG983000:BGN983000 BQC983000:BQJ983000 BZY983000:CAF983000 CJU983000:CKB983000 CTQ983000:CTX983000 DDM983000:DDT983000 DNI983000:DNP983000 DXE983000:DXL983000 EHA983000:EHH983000 EQW983000:ERD983000 FAS983000:FAZ983000 FKO983000:FKV983000 FUK983000:FUR983000 GEG983000:GEN983000 GOC983000:GOJ983000 GXY983000:GYF983000 HHU983000:HIB983000 HRQ983000:HRX983000 IBM983000:IBT983000 ILI983000:ILP983000 IVE983000:IVL983000 JFA983000:JFH983000 JOW983000:JPD983000 JYS983000:JYZ983000 KIO983000:KIV983000 KSK983000:KSR983000 LCG983000:LCN983000 LMC983000:LMJ983000 LVY983000:LWF983000 MFU983000:MGB983000 MPQ983000:MPX983000 MZM983000:MZT983000 NJI983000:NJP983000 NTE983000:NTL983000 ODA983000:ODH983000 OMW983000:OND983000 OWS983000:OWZ983000 PGO983000:PGV983000 PQK983000:PQR983000 QAG983000:QAN983000 QKC983000:QKJ983000 QTY983000:QUF983000 RDU983000:REB983000 RNQ983000:RNX983000 RXM983000:RXT983000 SHI983000:SHP983000 SRE983000:SRL983000 TBA983000:TBH983000 TKW983000:TLD983000 TUS983000:TUZ983000 UEO983000:UEV983000 UOK983000:UOR983000 UYG983000:UYN983000 VIC983000:VIJ983000 VRY983000:VSF983000 WBU983000:WCB983000 WLQ983000:WLX983000 WVM983000:WVT983000 E1048536:L1048536 JA1048536:JH1048536 SW1048536:TD1048536 ACS1048536:ACZ1048536 AMO1048536:AMV1048536 AWK1048536:AWR1048536 BGG1048536:BGN1048536 BQC1048536:BQJ1048536 BZY1048536:CAF1048536 CJU1048536:CKB1048536 CTQ1048536:CTX1048536 DDM1048536:DDT1048536 DNI1048536:DNP1048536 DXE1048536:DXL1048536 EHA1048536:EHH1048536 EQW1048536:ERD1048536 FAS1048536:FAZ1048536 FKO1048536:FKV1048536 FUK1048536:FUR1048536 GEG1048536:GEN1048536 GOC1048536:GOJ1048536 GXY1048536:GYF1048536 HHU1048536:HIB1048536 HRQ1048536:HRX1048536 IBM1048536:IBT1048536 ILI1048536:ILP1048536 IVE1048536:IVL1048536 JFA1048536:JFH1048536 JOW1048536:JPD1048536 JYS1048536:JYZ1048536 KIO1048536:KIV1048536 KSK1048536:KSR1048536 LCG1048536:LCN1048536 LMC1048536:LMJ1048536 LVY1048536:LWF1048536 MFU1048536:MGB1048536 MPQ1048536:MPX1048536 MZM1048536:MZT1048536 NJI1048536:NJP1048536 NTE1048536:NTL1048536 ODA1048536:ODH1048536 OMW1048536:OND1048536 OWS1048536:OWZ1048536 PGO1048536:PGV1048536 PQK1048536:PQR1048536 QAG1048536:QAN1048536 QKC1048536:QKJ1048536 QTY1048536:QUF1048536 RDU1048536:REB1048536 RNQ1048536:RNX1048536 RXM1048536:RXT1048536 SHI1048536:SHP1048536 SRE1048536:SRL1048536 TBA1048536:TBH1048536 TKW1048536:TLD1048536 TUS1048536:TUZ1048536 UEO1048536:UEV1048536 UOK1048536:UOR1048536 UYG1048536:UYN1048536 VIC1048536:VIJ1048536 VRY1048536:VSF1048536 WBU1048536:WCB1048536 WLQ1048536:WLX1048536 WVM1048536:WVT1048536">
      <formula1>$P$1:$P$8</formula1>
    </dataValidation>
  </dataValidations>
  <pageMargins left="0.7" right="0.7" top="0.75" bottom="0.75" header="0.3" footer="0.3"/>
  <drawing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89"/>
  <sheetViews>
    <sheetView topLeftCell="A27" workbookViewId="0">
      <selection activeCell="G62" sqref="G62"/>
    </sheetView>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15.28515625" customWidth="1"/>
    <col min="6" max="6" width="13.28515625" customWidth="1"/>
    <col min="7" max="7" width="16" customWidth="1"/>
    <col min="8" max="8" width="18.7109375" customWidth="1"/>
    <col min="9" max="9" width="16.71093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3.285156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3.285156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3.285156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3.285156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3.285156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3.285156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3.285156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3.285156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3.285156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3.285156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3.285156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3.285156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3.285156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3.285156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3.285156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3.285156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3.285156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3.285156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3.285156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3.285156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3.285156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3.285156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3.285156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3.285156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3.285156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3.285156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3.285156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3.285156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3.285156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3.285156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3.285156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3.285156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3.285156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3.285156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3.285156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3.285156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3.285156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3.285156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3.285156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3.285156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3.285156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3.285156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3.285156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3.285156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3.285156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3.285156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3.285156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3.285156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3.285156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3.285156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3.285156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3.285156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3.285156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3.285156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3.285156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3.285156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3.285156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3.285156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3.285156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3.285156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3.285156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3.285156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3.285156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147"/>
      <c r="E2" s="149"/>
      <c r="F2" s="149"/>
      <c r="G2" s="149"/>
      <c r="H2" s="149"/>
      <c r="I2" s="149"/>
      <c r="J2" s="149"/>
      <c r="K2" s="150"/>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148"/>
      <c r="E3" s="151"/>
      <c r="F3" s="151"/>
      <c r="G3" s="151"/>
      <c r="H3" s="151"/>
      <c r="I3" s="151"/>
      <c r="J3" s="151"/>
      <c r="K3" s="152"/>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148"/>
      <c r="E4" s="153"/>
      <c r="F4" s="153"/>
      <c r="G4" s="153"/>
      <c r="H4" s="153"/>
      <c r="I4" s="154"/>
      <c r="J4" s="154"/>
      <c r="K4" s="155"/>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148"/>
      <c r="E5" s="153"/>
      <c r="F5" s="153"/>
      <c r="G5" s="153"/>
      <c r="H5" s="153"/>
      <c r="I5" s="153"/>
      <c r="J5" s="153"/>
      <c r="K5" s="156"/>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166" t="s">
        <v>19</v>
      </c>
      <c r="D7" s="167"/>
      <c r="E7" s="168" t="s">
        <v>20</v>
      </c>
      <c r="F7" s="169"/>
      <c r="G7" s="19" t="s">
        <v>21</v>
      </c>
      <c r="H7" s="20">
        <v>3</v>
      </c>
      <c r="I7" s="19" t="s">
        <v>22</v>
      </c>
      <c r="J7" s="170">
        <v>41337</v>
      </c>
      <c r="K7" s="17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172" t="s">
        <v>29</v>
      </c>
      <c r="C9" s="173"/>
      <c r="D9" s="173"/>
      <c r="E9" s="173"/>
      <c r="F9" s="173"/>
      <c r="G9" s="173"/>
      <c r="H9" s="173"/>
      <c r="I9" s="173"/>
      <c r="J9" s="173"/>
      <c r="K9" s="173"/>
      <c r="L9" s="17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175"/>
      <c r="C10" s="176" t="s">
        <v>33</v>
      </c>
      <c r="D10" s="176"/>
      <c r="E10" s="161" t="s">
        <v>235</v>
      </c>
      <c r="F10" s="161"/>
      <c r="G10" s="161"/>
      <c r="H10" s="161"/>
      <c r="I10" s="161"/>
      <c r="J10" s="21" t="s">
        <v>35</v>
      </c>
      <c r="K10" s="177" t="s">
        <v>236</v>
      </c>
      <c r="L10" s="17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175"/>
      <c r="C11" s="178" t="s">
        <v>39</v>
      </c>
      <c r="D11" s="178"/>
      <c r="E11" s="179">
        <v>40177</v>
      </c>
      <c r="F11" s="180"/>
      <c r="G11" s="180"/>
      <c r="H11" s="180"/>
      <c r="I11" s="180"/>
      <c r="J11" s="180"/>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175"/>
      <c r="C12" s="157" t="s">
        <v>43</v>
      </c>
      <c r="D12" s="157"/>
      <c r="E12" s="157"/>
      <c r="F12" s="158" t="s">
        <v>41</v>
      </c>
      <c r="G12" s="159"/>
      <c r="H12" s="159"/>
      <c r="I12" s="159"/>
      <c r="J12" s="159"/>
      <c r="K12" s="159"/>
      <c r="L12" s="159"/>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175"/>
      <c r="C13" s="157" t="s">
        <v>46</v>
      </c>
      <c r="D13" s="157"/>
      <c r="E13" s="160"/>
      <c r="F13" s="160"/>
      <c r="G13" s="160"/>
      <c r="H13" s="160"/>
      <c r="I13" s="21" t="s">
        <v>47</v>
      </c>
      <c r="J13" s="161" t="s">
        <v>6</v>
      </c>
      <c r="K13" s="159"/>
      <c r="L13" s="159"/>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175"/>
      <c r="C14" s="162" t="s">
        <v>49</v>
      </c>
      <c r="D14" s="157"/>
      <c r="E14" s="163" t="s">
        <v>50</v>
      </c>
      <c r="F14" s="164"/>
      <c r="G14" s="164"/>
      <c r="H14" s="164"/>
      <c r="I14" s="164"/>
      <c r="J14" s="164"/>
      <c r="K14" s="164"/>
      <c r="L14" s="16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183"/>
      <c r="C15" s="183"/>
      <c r="D15" s="183"/>
      <c r="E15" s="183"/>
      <c r="F15" s="183"/>
      <c r="G15" s="183"/>
      <c r="H15" s="183"/>
      <c r="I15" s="183"/>
      <c r="J15" s="183"/>
      <c r="K15" s="183"/>
      <c r="L15" s="183"/>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184" t="s">
        <v>53</v>
      </c>
      <c r="C16" s="185"/>
      <c r="D16" s="185"/>
      <c r="E16" s="185"/>
      <c r="F16" s="185"/>
      <c r="G16" s="185"/>
      <c r="H16" s="185"/>
      <c r="I16" s="185"/>
      <c r="J16" s="185"/>
      <c r="K16" s="185"/>
      <c r="L16" s="186"/>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178" t="s">
        <v>55</v>
      </c>
      <c r="D17" s="178"/>
      <c r="E17" s="241" t="s">
        <v>237</v>
      </c>
      <c r="F17" s="241"/>
      <c r="G17" s="241"/>
      <c r="H17" s="241"/>
      <c r="I17" s="241"/>
      <c r="J17" s="241"/>
      <c r="K17" s="241"/>
      <c r="L17" s="241"/>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178" t="s">
        <v>57</v>
      </c>
      <c r="D18" s="178"/>
      <c r="E18" s="241" t="s">
        <v>238</v>
      </c>
      <c r="F18" s="241"/>
      <c r="G18" s="241"/>
      <c r="H18" s="241"/>
      <c r="I18" s="241"/>
      <c r="J18" s="241"/>
      <c r="K18" s="241"/>
      <c r="L18" s="241"/>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178" t="s">
        <v>58</v>
      </c>
      <c r="D19" s="178"/>
      <c r="E19" s="240" t="s">
        <v>239</v>
      </c>
      <c r="F19" s="240"/>
      <c r="G19" s="240"/>
      <c r="H19" s="240"/>
      <c r="I19" s="240"/>
      <c r="J19" s="240"/>
      <c r="K19" s="240"/>
      <c r="L19" s="240"/>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157" t="s">
        <v>60</v>
      </c>
      <c r="D20" s="157"/>
      <c r="E20" s="240" t="s">
        <v>240</v>
      </c>
      <c r="F20" s="240"/>
      <c r="G20" s="240"/>
      <c r="H20" s="240"/>
      <c r="I20" s="240"/>
      <c r="J20" s="240"/>
      <c r="K20" s="240"/>
      <c r="L20" s="240"/>
      <c r="M20" s="34"/>
      <c r="O20" s="31"/>
      <c r="P20" s="32"/>
      <c r="Q20" s="28"/>
      <c r="R20" s="2"/>
      <c r="S20" s="28"/>
      <c r="T20" s="28"/>
      <c r="U20" s="8"/>
      <c r="V20" s="8"/>
      <c r="W20" s="8"/>
      <c r="X20" s="9"/>
      <c r="Y20" s="10"/>
      <c r="Z20" s="10"/>
      <c r="AA20" s="10"/>
      <c r="AB20" s="10"/>
      <c r="AC20" s="10"/>
      <c r="AD20" s="10"/>
      <c r="AE20" s="10"/>
      <c r="AF20" s="10"/>
    </row>
    <row r="21" spans="2:32" ht="8.25" customHeight="1" x14ac:dyDescent="0.25">
      <c r="B21" s="183"/>
      <c r="C21" s="183"/>
      <c r="D21" s="183"/>
      <c r="E21" s="183"/>
      <c r="F21" s="183"/>
      <c r="G21" s="183"/>
      <c r="H21" s="183"/>
      <c r="I21" s="183"/>
      <c r="J21" s="183"/>
      <c r="K21" s="183"/>
      <c r="L21" s="183"/>
      <c r="M21" s="22"/>
      <c r="O21" s="6"/>
      <c r="P21" s="32"/>
      <c r="Q21" s="8"/>
      <c r="R21" s="7"/>
      <c r="S21" s="8"/>
      <c r="T21" s="8"/>
      <c r="U21" s="8"/>
      <c r="V21" s="8"/>
      <c r="W21" s="8"/>
      <c r="X21" s="9"/>
      <c r="Y21" s="10"/>
      <c r="Z21" s="10"/>
      <c r="AA21" s="10"/>
      <c r="AB21" s="10"/>
      <c r="AC21" s="10"/>
      <c r="AD21" s="10"/>
      <c r="AE21" s="10"/>
      <c r="AF21" s="10"/>
    </row>
    <row r="22" spans="2:32" ht="15.75" customHeight="1" x14ac:dyDescent="0.25">
      <c r="B22" s="184" t="s">
        <v>62</v>
      </c>
      <c r="C22" s="185"/>
      <c r="D22" s="185"/>
      <c r="E22" s="185"/>
      <c r="F22" s="185"/>
      <c r="G22" s="185"/>
      <c r="H22" s="185"/>
      <c r="I22" s="185"/>
      <c r="J22" s="185"/>
      <c r="K22" s="185"/>
      <c r="L22" s="186"/>
      <c r="M22" s="22"/>
      <c r="O22" s="6"/>
      <c r="P22" s="32"/>
      <c r="Q22" s="8"/>
      <c r="R22" s="7"/>
      <c r="S22" s="8"/>
      <c r="T22" s="8"/>
      <c r="U22" s="8"/>
      <c r="V22" s="8"/>
      <c r="W22" s="8"/>
      <c r="X22" s="9"/>
      <c r="Y22" s="10"/>
      <c r="Z22" s="10"/>
      <c r="AA22" s="10"/>
      <c r="AB22" s="10"/>
      <c r="AC22" s="10"/>
      <c r="AD22" s="10"/>
      <c r="AE22" s="10"/>
      <c r="AF22" s="10"/>
    </row>
    <row r="23" spans="2:32" x14ac:dyDescent="0.25">
      <c r="B23" s="11"/>
      <c r="C23" s="157" t="s">
        <v>63</v>
      </c>
      <c r="D23" s="157"/>
      <c r="E23" s="182" t="s">
        <v>241</v>
      </c>
      <c r="F23" s="182"/>
      <c r="G23" s="182"/>
      <c r="H23" s="182"/>
      <c r="I23" s="182"/>
      <c r="J23" s="182"/>
      <c r="K23" s="182"/>
      <c r="L23" s="182"/>
      <c r="M23" s="35"/>
      <c r="N23" s="36"/>
      <c r="O23" s="36"/>
      <c r="P23" s="36"/>
      <c r="Q23" s="36"/>
      <c r="R23" s="37"/>
      <c r="S23" s="38"/>
      <c r="T23" s="28"/>
      <c r="U23" s="28"/>
      <c r="V23" s="28"/>
      <c r="W23" s="28"/>
    </row>
    <row r="24" spans="2:32" x14ac:dyDescent="0.25">
      <c r="B24" s="11"/>
      <c r="C24" s="157"/>
      <c r="D24" s="157"/>
      <c r="E24" s="182"/>
      <c r="F24" s="182"/>
      <c r="G24" s="182"/>
      <c r="H24" s="182"/>
      <c r="I24" s="182"/>
      <c r="J24" s="182"/>
      <c r="K24" s="182"/>
      <c r="L24" s="182"/>
      <c r="M24" s="22"/>
      <c r="N24" s="36"/>
      <c r="O24" s="36"/>
      <c r="P24" s="36"/>
      <c r="Q24" s="36"/>
      <c r="R24" s="37"/>
      <c r="S24" s="38"/>
      <c r="T24" s="28"/>
      <c r="U24" s="28"/>
      <c r="V24" s="28"/>
      <c r="W24" s="28"/>
    </row>
    <row r="25" spans="2:32" ht="7.5" customHeight="1" x14ac:dyDescent="0.25">
      <c r="B25" s="11"/>
      <c r="C25" s="157"/>
      <c r="D25" s="157"/>
      <c r="E25" s="182"/>
      <c r="F25" s="182"/>
      <c r="G25" s="182"/>
      <c r="H25" s="182"/>
      <c r="I25" s="182"/>
      <c r="J25" s="182"/>
      <c r="K25" s="182"/>
      <c r="L25" s="182"/>
      <c r="M25" s="30"/>
      <c r="N25" s="36"/>
      <c r="O25" s="36"/>
      <c r="P25" s="36"/>
      <c r="Q25" s="36"/>
      <c r="R25" s="37"/>
      <c r="S25" s="38"/>
      <c r="T25" s="28"/>
      <c r="U25" s="28"/>
      <c r="V25" s="28"/>
      <c r="W25" s="28"/>
    </row>
    <row r="26" spans="2:32" ht="12" customHeight="1" x14ac:dyDescent="0.25">
      <c r="B26" s="11"/>
      <c r="C26" s="199" t="s">
        <v>65</v>
      </c>
      <c r="D26" s="200"/>
      <c r="E26" s="205" t="s">
        <v>68</v>
      </c>
      <c r="F26" s="205"/>
      <c r="G26" s="205"/>
      <c r="H26" s="205"/>
      <c r="I26" s="205"/>
      <c r="J26" s="205"/>
      <c r="K26" s="205"/>
      <c r="L26" s="205"/>
      <c r="M26" s="30"/>
      <c r="N26" s="36"/>
      <c r="O26" s="39" t="s">
        <v>67</v>
      </c>
      <c r="P26" s="36"/>
      <c r="Q26" s="36"/>
      <c r="R26" s="37"/>
      <c r="S26" s="38"/>
      <c r="T26" s="28"/>
      <c r="U26" s="28"/>
      <c r="V26" s="28"/>
      <c r="W26" s="28"/>
    </row>
    <row r="27" spans="2:32" ht="12.75" customHeight="1" x14ac:dyDescent="0.25">
      <c r="B27" s="11"/>
      <c r="C27" s="201"/>
      <c r="D27" s="202"/>
      <c r="E27" s="205"/>
      <c r="F27" s="205"/>
      <c r="G27" s="205"/>
      <c r="H27" s="205"/>
      <c r="I27" s="205"/>
      <c r="J27" s="205"/>
      <c r="K27" s="205"/>
      <c r="L27" s="205"/>
      <c r="M27" s="30"/>
      <c r="N27" s="36"/>
      <c r="O27" s="39" t="s">
        <v>68</v>
      </c>
      <c r="P27" s="36"/>
      <c r="Q27" s="36"/>
      <c r="R27" s="37"/>
      <c r="S27" s="38"/>
      <c r="T27" s="28"/>
      <c r="U27" s="28"/>
      <c r="V27" s="28"/>
      <c r="W27" s="28"/>
    </row>
    <row r="28" spans="2:32" ht="12.75" customHeight="1" x14ac:dyDescent="0.25">
      <c r="B28" s="11"/>
      <c r="C28" s="203"/>
      <c r="D28" s="204"/>
      <c r="E28" s="205"/>
      <c r="F28" s="205"/>
      <c r="G28" s="205"/>
      <c r="H28" s="205"/>
      <c r="I28" s="205"/>
      <c r="J28" s="205"/>
      <c r="K28" s="205"/>
      <c r="L28" s="205"/>
      <c r="M28" s="13"/>
      <c r="N28" s="40" t="s">
        <v>69</v>
      </c>
      <c r="O28" s="40" t="s">
        <v>66</v>
      </c>
      <c r="P28" s="38"/>
      <c r="Q28" s="38"/>
      <c r="R28" s="13"/>
      <c r="S28" s="38"/>
      <c r="T28" s="28"/>
      <c r="U28" s="28"/>
      <c r="V28" s="28"/>
      <c r="W28" s="28"/>
    </row>
    <row r="29" spans="2:32" ht="21.75" customHeight="1" x14ac:dyDescent="0.25">
      <c r="B29" s="16"/>
      <c r="C29" s="176" t="s">
        <v>70</v>
      </c>
      <c r="D29" s="176"/>
      <c r="E29" s="255" t="s">
        <v>242</v>
      </c>
      <c r="F29" s="255"/>
      <c r="G29" s="255"/>
      <c r="H29" s="255"/>
      <c r="I29" s="255"/>
      <c r="J29" s="255"/>
      <c r="K29" s="255"/>
      <c r="L29" s="255"/>
      <c r="M29" s="13"/>
      <c r="N29" s="40" t="s">
        <v>71</v>
      </c>
      <c r="O29" s="38"/>
      <c r="P29" s="38"/>
      <c r="Q29" s="38"/>
      <c r="R29" s="13"/>
      <c r="S29" s="38"/>
      <c r="T29" s="28"/>
      <c r="U29" s="28"/>
      <c r="V29" s="28"/>
      <c r="W29" s="28"/>
    </row>
    <row r="30" spans="2:32" ht="9.75" customHeight="1" x14ac:dyDescent="0.25">
      <c r="B30" s="183"/>
      <c r="C30" s="183"/>
      <c r="D30" s="183"/>
      <c r="E30" s="183"/>
      <c r="F30" s="183"/>
      <c r="G30" s="183"/>
      <c r="H30" s="183"/>
      <c r="I30" s="183"/>
      <c r="J30" s="183"/>
      <c r="K30" s="183"/>
      <c r="L30" s="183"/>
      <c r="M30" s="22"/>
      <c r="N30" s="41"/>
      <c r="O30" s="41"/>
      <c r="P30" s="41"/>
      <c r="Q30" s="41"/>
      <c r="R30" s="22"/>
      <c r="S30" s="38"/>
      <c r="T30" s="28"/>
      <c r="U30" s="28"/>
      <c r="V30" s="28"/>
      <c r="W30" s="28"/>
    </row>
    <row r="31" spans="2:32" ht="17.25" customHeight="1" x14ac:dyDescent="0.25">
      <c r="B31" s="184" t="s">
        <v>72</v>
      </c>
      <c r="C31" s="185"/>
      <c r="D31" s="185"/>
      <c r="E31" s="185"/>
      <c r="F31" s="185"/>
      <c r="G31" s="187"/>
      <c r="H31" s="187"/>
      <c r="I31" s="187"/>
      <c r="J31" s="187"/>
      <c r="K31" s="187"/>
      <c r="L31" s="188"/>
      <c r="M31" s="22"/>
      <c r="N31" s="41"/>
      <c r="O31" s="41"/>
      <c r="P31" s="41"/>
      <c r="Q31" s="41"/>
      <c r="R31" s="22"/>
      <c r="S31" s="38"/>
      <c r="T31" s="28"/>
      <c r="U31" s="28"/>
      <c r="V31" s="28"/>
      <c r="W31" s="28"/>
    </row>
    <row r="32" spans="2:32" ht="24" customHeight="1" x14ac:dyDescent="0.25">
      <c r="B32" s="11"/>
      <c r="C32" s="178" t="s">
        <v>73</v>
      </c>
      <c r="D32" s="178"/>
      <c r="E32" s="189" t="s">
        <v>74</v>
      </c>
      <c r="F32" s="190"/>
      <c r="G32" s="191" t="s">
        <v>243</v>
      </c>
      <c r="H32" s="192"/>
      <c r="I32" s="192"/>
      <c r="J32" s="192"/>
      <c r="K32" s="192"/>
      <c r="L32" s="193"/>
      <c r="M32" s="22"/>
      <c r="N32" s="42" t="s">
        <v>76</v>
      </c>
      <c r="O32" s="43"/>
      <c r="P32" s="28"/>
      <c r="Q32" s="43"/>
      <c r="R32" s="44"/>
      <c r="S32" s="38"/>
      <c r="T32" s="28"/>
      <c r="U32" s="28"/>
      <c r="V32" s="28"/>
      <c r="W32" s="28"/>
    </row>
    <row r="33" spans="2:23" ht="23.25" customHeight="1" x14ac:dyDescent="0.25">
      <c r="B33" s="11"/>
      <c r="C33" s="178"/>
      <c r="D33" s="178"/>
      <c r="E33" s="194" t="s">
        <v>77</v>
      </c>
      <c r="F33" s="195"/>
      <c r="G33" s="196" t="s">
        <v>244</v>
      </c>
      <c r="H33" s="197"/>
      <c r="I33" s="197"/>
      <c r="J33" s="197"/>
      <c r="K33" s="197"/>
      <c r="L33" s="198"/>
      <c r="M33" s="35"/>
      <c r="N33" s="45" t="s">
        <v>79</v>
      </c>
      <c r="O33" s="46"/>
      <c r="P33" s="28"/>
      <c r="Q33" s="46"/>
      <c r="R33" s="44"/>
      <c r="S33" s="38"/>
      <c r="T33" s="28"/>
      <c r="U33" s="28"/>
      <c r="V33" s="28"/>
      <c r="W33" s="28"/>
    </row>
    <row r="34" spans="2:23" ht="36" customHeight="1" x14ac:dyDescent="0.25">
      <c r="B34" s="11"/>
      <c r="C34" s="157" t="s">
        <v>80</v>
      </c>
      <c r="D34" s="157"/>
      <c r="E34" s="160" t="s">
        <v>76</v>
      </c>
      <c r="F34" s="160"/>
      <c r="G34" s="160"/>
      <c r="H34" s="157" t="s">
        <v>82</v>
      </c>
      <c r="I34" s="157"/>
      <c r="J34" s="206" t="s">
        <v>76</v>
      </c>
      <c r="K34" s="206"/>
      <c r="L34" s="206"/>
      <c r="M34" s="30"/>
      <c r="N34" s="47" t="s">
        <v>83</v>
      </c>
      <c r="O34" s="48"/>
      <c r="P34" s="42"/>
      <c r="Q34" s="48"/>
      <c r="R34" s="49"/>
      <c r="S34" s="38"/>
      <c r="T34" s="28"/>
      <c r="U34" s="28"/>
      <c r="V34" s="28"/>
      <c r="W34" s="28"/>
    </row>
    <row r="35" spans="2:23" ht="35.25" customHeight="1" x14ac:dyDescent="0.25">
      <c r="B35" s="16"/>
      <c r="C35" s="209" t="s">
        <v>84</v>
      </c>
      <c r="D35" s="210"/>
      <c r="E35" s="160" t="s">
        <v>245</v>
      </c>
      <c r="F35" s="160"/>
      <c r="G35" s="160"/>
      <c r="H35" s="160"/>
      <c r="I35" s="160"/>
      <c r="J35" s="50" t="s">
        <v>86</v>
      </c>
      <c r="K35" s="160" t="s">
        <v>87</v>
      </c>
      <c r="L35" s="160"/>
      <c r="M35" s="30"/>
      <c r="N35" s="47" t="s">
        <v>88</v>
      </c>
      <c r="O35" s="47"/>
      <c r="P35" s="51"/>
      <c r="Q35" s="47"/>
      <c r="R35" s="52"/>
      <c r="S35" s="38"/>
      <c r="T35" s="28"/>
      <c r="U35" s="28"/>
      <c r="V35" s="28"/>
      <c r="W35" s="28"/>
    </row>
    <row r="36" spans="2:23" ht="8.25" customHeight="1" x14ac:dyDescent="0.25">
      <c r="B36" s="183"/>
      <c r="C36" s="183"/>
      <c r="D36" s="183"/>
      <c r="E36" s="183"/>
      <c r="F36" s="183"/>
      <c r="G36" s="183"/>
      <c r="H36" s="183"/>
      <c r="I36" s="183"/>
      <c r="J36" s="183"/>
      <c r="K36" s="183"/>
      <c r="L36" s="183"/>
      <c r="M36" s="13"/>
      <c r="N36" s="47" t="s">
        <v>89</v>
      </c>
      <c r="O36" s="38"/>
      <c r="P36" s="53"/>
      <c r="Q36" s="28"/>
      <c r="R36" s="2"/>
      <c r="S36" s="28"/>
      <c r="T36" s="28"/>
      <c r="U36" s="28"/>
      <c r="V36" s="28"/>
      <c r="W36" s="28"/>
    </row>
    <row r="37" spans="2:23" ht="54.75" hidden="1" customHeight="1" x14ac:dyDescent="0.25">
      <c r="B37" s="11"/>
      <c r="C37" s="54">
        <v>11</v>
      </c>
      <c r="D37" s="55"/>
      <c r="E37" s="56"/>
      <c r="F37" s="207"/>
      <c r="G37" s="207"/>
      <c r="H37" s="57" t="e">
        <f>VLOOKUP(E37,#REF!,2)</f>
        <v>#REF!</v>
      </c>
      <c r="I37" s="208"/>
      <c r="J37" s="208"/>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07"/>
      <c r="G38" s="207"/>
      <c r="H38" s="57" t="e">
        <f>VLOOKUP(E38,#REF!,2)</f>
        <v>#REF!</v>
      </c>
      <c r="I38" s="208"/>
      <c r="J38" s="208"/>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07"/>
      <c r="G39" s="207"/>
      <c r="H39" s="57" t="e">
        <f>VLOOKUP(E39,#REF!,2)</f>
        <v>#REF!</v>
      </c>
      <c r="I39" s="208"/>
      <c r="J39" s="208"/>
      <c r="K39" s="58" t="e">
        <f>#REF!</f>
        <v>#REF!</v>
      </c>
      <c r="L39" s="58" t="e">
        <f>#REF!</f>
        <v>#REF!</v>
      </c>
      <c r="N39" s="61"/>
      <c r="O39" s="61"/>
      <c r="P39" s="61"/>
      <c r="Q39" s="61"/>
      <c r="R39" s="62"/>
      <c r="S39" s="63"/>
      <c r="T39" s="63"/>
      <c r="U39" s="63"/>
    </row>
    <row r="40" spans="2:23" ht="54.75" hidden="1" customHeight="1" x14ac:dyDescent="0.25">
      <c r="B40" s="11"/>
      <c r="C40" s="54">
        <v>14</v>
      </c>
      <c r="D40" s="55"/>
      <c r="E40" s="56"/>
      <c r="F40" s="207"/>
      <c r="G40" s="207"/>
      <c r="H40" s="57" t="e">
        <f>VLOOKUP(E40,#REF!,2)</f>
        <v>#REF!</v>
      </c>
      <c r="I40" s="208"/>
      <c r="J40" s="208"/>
      <c r="K40" s="58" t="e">
        <f>#REF!</f>
        <v>#REF!</v>
      </c>
      <c r="L40" s="58" t="e">
        <f>#REF!</f>
        <v>#REF!</v>
      </c>
      <c r="N40" s="61"/>
      <c r="O40" s="61"/>
      <c r="P40" s="61"/>
      <c r="Q40" s="61"/>
      <c r="R40" s="62"/>
      <c r="S40" s="63"/>
      <c r="T40" s="63"/>
      <c r="U40" s="63"/>
    </row>
    <row r="41" spans="2:23" ht="54.75" hidden="1" customHeight="1" x14ac:dyDescent="0.25">
      <c r="B41" s="11"/>
      <c r="C41" s="54">
        <v>15</v>
      </c>
      <c r="D41" s="55"/>
      <c r="E41" s="56"/>
      <c r="F41" s="207"/>
      <c r="G41" s="207"/>
      <c r="H41" s="57" t="e">
        <f>VLOOKUP(E41,#REF!,2)</f>
        <v>#REF!</v>
      </c>
      <c r="I41" s="208"/>
      <c r="J41" s="208"/>
      <c r="K41" s="58" t="e">
        <f>#REF!</f>
        <v>#REF!</v>
      </c>
      <c r="L41" s="58" t="e">
        <f>#REF!</f>
        <v>#REF!</v>
      </c>
      <c r="N41" s="61"/>
      <c r="O41" s="61"/>
      <c r="P41" s="61"/>
      <c r="Q41" s="61"/>
      <c r="R41" s="62"/>
      <c r="S41" s="63"/>
      <c r="T41" s="63"/>
      <c r="U41" s="63"/>
    </row>
    <row r="42" spans="2:23" ht="54.75" hidden="1" customHeight="1" x14ac:dyDescent="0.25">
      <c r="B42" s="11"/>
      <c r="C42" s="54">
        <v>16</v>
      </c>
      <c r="D42" s="55"/>
      <c r="E42" s="56"/>
      <c r="F42" s="207"/>
      <c r="G42" s="207"/>
      <c r="H42" s="57" t="e">
        <f>VLOOKUP(E42,#REF!,2)</f>
        <v>#REF!</v>
      </c>
      <c r="I42" s="208"/>
      <c r="J42" s="208"/>
      <c r="K42" s="58" t="e">
        <f>#REF!</f>
        <v>#REF!</v>
      </c>
      <c r="L42" s="58" t="e">
        <f>#REF!</f>
        <v>#REF!</v>
      </c>
      <c r="N42" s="61"/>
      <c r="O42" s="61"/>
      <c r="P42" s="61"/>
      <c r="Q42" s="61"/>
      <c r="R42" s="62"/>
      <c r="S42" s="63"/>
      <c r="T42" s="63"/>
      <c r="U42" s="63"/>
    </row>
    <row r="43" spans="2:23" ht="54.75" hidden="1" customHeight="1" x14ac:dyDescent="0.25">
      <c r="B43" s="11"/>
      <c r="C43" s="54">
        <v>17</v>
      </c>
      <c r="D43" s="55"/>
      <c r="E43" s="56"/>
      <c r="F43" s="207"/>
      <c r="G43" s="207"/>
      <c r="H43" s="57" t="e">
        <f>VLOOKUP(E43,#REF!,2)</f>
        <v>#REF!</v>
      </c>
      <c r="I43" s="208"/>
      <c r="J43" s="208"/>
      <c r="K43" s="58" t="e">
        <f>#REF!</f>
        <v>#REF!</v>
      </c>
      <c r="L43" s="58" t="e">
        <f>#REF!</f>
        <v>#REF!</v>
      </c>
      <c r="N43" s="61"/>
      <c r="O43" s="61"/>
      <c r="P43" s="61"/>
      <c r="Q43" s="61"/>
      <c r="R43" s="62"/>
      <c r="S43" s="63"/>
      <c r="T43" s="63"/>
      <c r="U43" s="63"/>
    </row>
    <row r="44" spans="2:23" ht="54.75" hidden="1" customHeight="1" x14ac:dyDescent="0.25">
      <c r="B44" s="11"/>
      <c r="C44" s="54">
        <v>18</v>
      </c>
      <c r="D44" s="55"/>
      <c r="E44" s="56"/>
      <c r="F44" s="207"/>
      <c r="G44" s="207"/>
      <c r="H44" s="57" t="e">
        <f>VLOOKUP(E44,#REF!,2)</f>
        <v>#REF!</v>
      </c>
      <c r="I44" s="208"/>
      <c r="J44" s="208"/>
      <c r="K44" s="58" t="e">
        <f>#REF!</f>
        <v>#REF!</v>
      </c>
      <c r="L44" s="58" t="e">
        <f>#REF!</f>
        <v>#REF!</v>
      </c>
      <c r="N44" s="61"/>
      <c r="O44" s="61"/>
      <c r="P44" s="61"/>
      <c r="Q44" s="61"/>
      <c r="R44" s="62"/>
      <c r="S44" s="63"/>
      <c r="T44" s="63"/>
      <c r="U44" s="63"/>
    </row>
    <row r="45" spans="2:23" ht="54.75" hidden="1" customHeight="1" x14ac:dyDescent="0.25">
      <c r="B45" s="11"/>
      <c r="C45" s="54">
        <v>19</v>
      </c>
      <c r="D45" s="55"/>
      <c r="E45" s="56"/>
      <c r="F45" s="207"/>
      <c r="G45" s="207"/>
      <c r="H45" s="57" t="e">
        <f>VLOOKUP(E45,#REF!,2)</f>
        <v>#REF!</v>
      </c>
      <c r="I45" s="208"/>
      <c r="J45" s="208"/>
      <c r="K45" s="58" t="e">
        <f>#REF!</f>
        <v>#REF!</v>
      </c>
      <c r="L45" s="58" t="e">
        <f>#REF!</f>
        <v>#REF!</v>
      </c>
      <c r="N45" s="61"/>
      <c r="O45" s="61"/>
      <c r="P45" s="61"/>
      <c r="Q45" s="61"/>
      <c r="R45" s="62"/>
      <c r="S45" s="63"/>
      <c r="T45" s="63"/>
      <c r="U45" s="63"/>
    </row>
    <row r="46" spans="2:23" ht="54.75" hidden="1" customHeight="1" x14ac:dyDescent="0.25">
      <c r="B46" s="11"/>
      <c r="C46" s="54">
        <v>20</v>
      </c>
      <c r="D46" s="55"/>
      <c r="E46" s="56"/>
      <c r="F46" s="207"/>
      <c r="G46" s="207"/>
      <c r="H46" s="57" t="e">
        <f>VLOOKUP(E46,#REF!,2)</f>
        <v>#REF!</v>
      </c>
      <c r="I46" s="208"/>
      <c r="J46" s="208"/>
      <c r="K46" s="58" t="e">
        <f>#REF!</f>
        <v>#REF!</v>
      </c>
      <c r="L46" s="58" t="e">
        <f>#REF!</f>
        <v>#REF!</v>
      </c>
      <c r="N46" s="61"/>
      <c r="O46" s="61"/>
      <c r="P46" s="61"/>
      <c r="Q46" s="61"/>
      <c r="R46" s="62"/>
      <c r="S46" s="63"/>
      <c r="T46" s="63"/>
      <c r="U46" s="63"/>
    </row>
    <row r="47" spans="2:23" ht="54.75" hidden="1" customHeight="1" x14ac:dyDescent="0.25">
      <c r="B47" s="11"/>
      <c r="C47" s="54">
        <v>21</v>
      </c>
      <c r="D47" s="55"/>
      <c r="E47" s="56"/>
      <c r="F47" s="207"/>
      <c r="G47" s="207"/>
      <c r="H47" s="57" t="e">
        <f>VLOOKUP(E47,#REF!,2)</f>
        <v>#REF!</v>
      </c>
      <c r="I47" s="208"/>
      <c r="J47" s="208"/>
      <c r="K47" s="58" t="e">
        <f>#REF!</f>
        <v>#REF!</v>
      </c>
      <c r="L47" s="58" t="e">
        <f>#REF!</f>
        <v>#REF!</v>
      </c>
      <c r="N47" s="61"/>
      <c r="O47" s="61"/>
      <c r="P47" s="61"/>
      <c r="Q47" s="61"/>
      <c r="R47" s="62"/>
      <c r="S47" s="63"/>
      <c r="T47" s="63"/>
      <c r="U47" s="63"/>
    </row>
    <row r="48" spans="2:23" ht="54.75" hidden="1" customHeight="1" x14ac:dyDescent="0.25">
      <c r="B48" s="11"/>
      <c r="C48" s="54">
        <v>22</v>
      </c>
      <c r="D48" s="55"/>
      <c r="E48" s="56"/>
      <c r="F48" s="207"/>
      <c r="G48" s="207"/>
      <c r="H48" s="57" t="e">
        <f>VLOOKUP(E48,#REF!,2)</f>
        <v>#REF!</v>
      </c>
      <c r="I48" s="208"/>
      <c r="J48" s="208"/>
      <c r="K48" s="58" t="e">
        <f>#REF!</f>
        <v>#REF!</v>
      </c>
      <c r="L48" s="58" t="e">
        <f>#REF!</f>
        <v>#REF!</v>
      </c>
      <c r="N48" s="61"/>
      <c r="O48" s="61"/>
      <c r="P48" s="61"/>
      <c r="Q48" s="61"/>
      <c r="R48" s="62"/>
      <c r="S48" s="63"/>
      <c r="T48" s="63"/>
      <c r="U48" s="63"/>
    </row>
    <row r="49" spans="1:23" ht="54.75" hidden="1" customHeight="1" x14ac:dyDescent="0.25">
      <c r="B49" s="11"/>
      <c r="C49" s="54">
        <v>23</v>
      </c>
      <c r="D49" s="55"/>
      <c r="E49" s="56"/>
      <c r="F49" s="207"/>
      <c r="G49" s="207"/>
      <c r="H49" s="57" t="e">
        <f>VLOOKUP(E49,#REF!,2)</f>
        <v>#REF!</v>
      </c>
      <c r="I49" s="208"/>
      <c r="J49" s="208"/>
      <c r="K49" s="58" t="e">
        <f>#REF!</f>
        <v>#REF!</v>
      </c>
      <c r="L49" s="58" t="e">
        <f>#REF!</f>
        <v>#REF!</v>
      </c>
      <c r="N49" s="61"/>
      <c r="O49" s="61"/>
      <c r="P49" s="61"/>
      <c r="Q49" s="61"/>
      <c r="R49" s="62"/>
    </row>
    <row r="50" spans="1:23" ht="54.75" hidden="1" customHeight="1" x14ac:dyDescent="0.25">
      <c r="B50" s="11"/>
      <c r="C50" s="54">
        <v>24</v>
      </c>
      <c r="D50" s="55"/>
      <c r="E50" s="56"/>
      <c r="F50" s="207"/>
      <c r="G50" s="207"/>
      <c r="H50" s="57" t="e">
        <f>VLOOKUP(E50,#REF!,2)</f>
        <v>#REF!</v>
      </c>
      <c r="I50" s="208"/>
      <c r="J50" s="208"/>
      <c r="K50" s="58" t="e">
        <f>#REF!</f>
        <v>#REF!</v>
      </c>
      <c r="L50" s="58" t="e">
        <f>#REF!</f>
        <v>#REF!</v>
      </c>
      <c r="N50" s="61"/>
      <c r="O50" s="61"/>
      <c r="P50" s="61"/>
      <c r="Q50" s="61"/>
      <c r="R50" s="62"/>
    </row>
    <row r="51" spans="1:23" ht="54.75" hidden="1" customHeight="1" x14ac:dyDescent="0.25">
      <c r="B51" s="11"/>
      <c r="C51" s="54">
        <v>25</v>
      </c>
      <c r="D51" s="55"/>
      <c r="E51" s="56"/>
      <c r="F51" s="207"/>
      <c r="G51" s="207"/>
      <c r="H51" s="57" t="e">
        <f>VLOOKUP(E51,#REF!,2)</f>
        <v>#REF!</v>
      </c>
      <c r="I51" s="208"/>
      <c r="J51" s="208"/>
      <c r="K51" s="58" t="e">
        <f>#REF!</f>
        <v>#REF!</v>
      </c>
      <c r="L51" s="58" t="e">
        <f>#REF!</f>
        <v>#REF!</v>
      </c>
      <c r="N51" s="61"/>
      <c r="O51" s="61"/>
      <c r="P51" s="61"/>
      <c r="Q51" s="61"/>
      <c r="R51" s="62"/>
    </row>
    <row r="52" spans="1:23" x14ac:dyDescent="0.25">
      <c r="A52" s="64"/>
      <c r="B52" s="211" t="s">
        <v>90</v>
      </c>
      <c r="C52" s="211"/>
      <c r="D52" s="211"/>
      <c r="E52" s="211"/>
      <c r="F52" s="211"/>
      <c r="G52" s="211"/>
      <c r="H52" s="211"/>
      <c r="I52" s="211"/>
      <c r="J52" s="211"/>
      <c r="K52" s="211"/>
      <c r="L52" s="212"/>
    </row>
    <row r="53" spans="1:23" ht="156.75" customHeight="1" x14ac:dyDescent="0.25">
      <c r="B53" s="1"/>
      <c r="C53" s="1"/>
      <c r="D53" s="1"/>
      <c r="E53" s="1"/>
      <c r="F53" s="1"/>
      <c r="G53" s="1"/>
      <c r="H53" s="1"/>
      <c r="I53" s="1"/>
      <c r="J53" s="1"/>
      <c r="K53" s="1"/>
      <c r="L53" s="18"/>
    </row>
    <row r="54" spans="1:23" ht="45" x14ac:dyDescent="0.25">
      <c r="A54" s="65" t="s">
        <v>91</v>
      </c>
      <c r="B54" s="66" t="s">
        <v>92</v>
      </c>
      <c r="C54" s="66" t="s">
        <v>93</v>
      </c>
      <c r="D54" s="66" t="s">
        <v>94</v>
      </c>
      <c r="E54" s="66" t="s">
        <v>95</v>
      </c>
      <c r="F54" s="66" t="s">
        <v>96</v>
      </c>
      <c r="G54" s="66" t="s">
        <v>97</v>
      </c>
      <c r="H54" s="213" t="s">
        <v>98</v>
      </c>
      <c r="I54" s="213"/>
      <c r="J54" s="213" t="s">
        <v>99</v>
      </c>
      <c r="K54" s="213"/>
      <c r="L54" s="213"/>
    </row>
    <row r="55" spans="1:23" ht="112.5" customHeight="1" x14ac:dyDescent="0.25">
      <c r="A55" s="67">
        <v>1</v>
      </c>
      <c r="B55" s="68">
        <v>40178</v>
      </c>
      <c r="C55" s="84">
        <v>0.12</v>
      </c>
      <c r="D55" s="91"/>
      <c r="E55" s="93">
        <v>1428</v>
      </c>
      <c r="F55" s="91">
        <v>12492</v>
      </c>
      <c r="G55" s="118">
        <f t="shared" ref="G55:G61" si="0">E55/F55</f>
        <v>0.11431316042267051</v>
      </c>
      <c r="H55" s="189" t="s">
        <v>246</v>
      </c>
      <c r="I55" s="242"/>
      <c r="J55" s="214" t="s">
        <v>247</v>
      </c>
      <c r="K55" s="214"/>
      <c r="L55" s="214"/>
    </row>
    <row r="56" spans="1:23" ht="174" customHeight="1" x14ac:dyDescent="0.25">
      <c r="A56" s="78">
        <v>2</v>
      </c>
      <c r="B56" s="68">
        <v>40543</v>
      </c>
      <c r="C56" s="84">
        <v>0.12</v>
      </c>
      <c r="D56" s="91"/>
      <c r="E56" s="93">
        <v>1063.5</v>
      </c>
      <c r="F56" s="91">
        <v>12861</v>
      </c>
      <c r="G56" s="118">
        <f t="shared" si="0"/>
        <v>8.2691859108933993E-2</v>
      </c>
      <c r="H56" s="189" t="s">
        <v>246</v>
      </c>
      <c r="I56" s="242"/>
      <c r="J56" s="214" t="s">
        <v>248</v>
      </c>
      <c r="K56" s="214"/>
      <c r="L56" s="214"/>
    </row>
    <row r="57" spans="1:23" ht="60.75" customHeight="1" x14ac:dyDescent="0.25">
      <c r="A57" s="67">
        <v>3</v>
      </c>
      <c r="B57" s="68">
        <v>40908</v>
      </c>
      <c r="C57" s="69">
        <f>AVERAGE(G55:G56)</f>
        <v>9.8502509765802243E-2</v>
      </c>
      <c r="D57" s="91"/>
      <c r="E57" s="91">
        <f>[3]PROMEDIO!$E$13</f>
        <v>1044.5</v>
      </c>
      <c r="F57" s="91">
        <f>[3]PROMEDIO!$E$14</f>
        <v>14309</v>
      </c>
      <c r="G57" s="118">
        <f t="shared" si="0"/>
        <v>7.2996016493116225E-2</v>
      </c>
      <c r="H57" s="214" t="s">
        <v>249</v>
      </c>
      <c r="I57" s="214"/>
      <c r="J57" s="214" t="s">
        <v>250</v>
      </c>
      <c r="K57" s="214"/>
      <c r="L57" s="214"/>
    </row>
    <row r="58" spans="1:23" ht="180" customHeight="1" x14ac:dyDescent="0.25">
      <c r="A58" s="78">
        <v>4</v>
      </c>
      <c r="B58" s="68">
        <v>41274</v>
      </c>
      <c r="C58" s="79">
        <v>0</v>
      </c>
      <c r="D58" s="91"/>
      <c r="E58" s="91">
        <f>(93+85)/2</f>
        <v>89</v>
      </c>
      <c r="F58" s="91">
        <f>(15037+15465)/2</f>
        <v>15251</v>
      </c>
      <c r="G58" s="118">
        <f t="shared" si="0"/>
        <v>5.8356829060389479E-3</v>
      </c>
      <c r="H58" s="214" t="s">
        <v>251</v>
      </c>
      <c r="I58" s="214"/>
      <c r="J58" s="214" t="s">
        <v>252</v>
      </c>
      <c r="K58" s="214"/>
      <c r="L58" s="214"/>
    </row>
    <row r="59" spans="1:23" ht="68.25" customHeight="1" x14ac:dyDescent="0.25">
      <c r="A59" s="67">
        <v>5</v>
      </c>
      <c r="B59" s="68">
        <v>41639</v>
      </c>
      <c r="C59" s="79">
        <v>0</v>
      </c>
      <c r="D59" s="91"/>
      <c r="E59" s="91">
        <f>(62+60)/2</f>
        <v>61</v>
      </c>
      <c r="F59" s="91">
        <f>(15349+16327)/2</f>
        <v>15838</v>
      </c>
      <c r="G59" s="118">
        <f t="shared" si="0"/>
        <v>3.85149640106074E-3</v>
      </c>
      <c r="H59" s="160" t="s">
        <v>253</v>
      </c>
      <c r="I59" s="160"/>
      <c r="J59" s="214"/>
      <c r="K59" s="214"/>
      <c r="L59" s="214"/>
    </row>
    <row r="60" spans="1:23" ht="54" customHeight="1" x14ac:dyDescent="0.25">
      <c r="A60" s="78">
        <v>6</v>
      </c>
      <c r="B60" s="68">
        <v>42004</v>
      </c>
      <c r="C60" s="79">
        <v>0</v>
      </c>
      <c r="D60" s="91"/>
      <c r="E60" s="91">
        <f>(45+56)/2</f>
        <v>50.5</v>
      </c>
      <c r="F60" s="91">
        <f>(16996+17064)/2</f>
        <v>17030</v>
      </c>
      <c r="G60" s="118">
        <f t="shared" si="0"/>
        <v>2.9653552554315915E-3</v>
      </c>
      <c r="H60" s="160" t="s">
        <v>254</v>
      </c>
      <c r="I60" s="160"/>
      <c r="J60" s="214"/>
      <c r="K60" s="214"/>
      <c r="L60" s="214"/>
    </row>
    <row r="61" spans="1:23" ht="75.75" customHeight="1" x14ac:dyDescent="0.25">
      <c r="A61" s="67">
        <v>7</v>
      </c>
      <c r="B61" s="68">
        <v>42369</v>
      </c>
      <c r="C61" s="79">
        <v>0</v>
      </c>
      <c r="D61" s="91"/>
      <c r="E61" s="91">
        <v>44</v>
      </c>
      <c r="F61" s="91">
        <v>17948</v>
      </c>
      <c r="G61" s="118">
        <f t="shared" si="0"/>
        <v>2.4515266324938714E-3</v>
      </c>
      <c r="H61" s="160" t="s">
        <v>278</v>
      </c>
      <c r="I61" s="160"/>
      <c r="J61" s="214"/>
      <c r="K61" s="214"/>
      <c r="L61" s="214"/>
    </row>
    <row r="62" spans="1:23" ht="174.75" customHeight="1" x14ac:dyDescent="0.25">
      <c r="A62" s="78">
        <v>8</v>
      </c>
      <c r="B62" s="68">
        <v>42735</v>
      </c>
      <c r="C62" s="79">
        <v>0</v>
      </c>
      <c r="D62" s="91"/>
      <c r="E62" s="91">
        <f>106/2</f>
        <v>53</v>
      </c>
      <c r="F62" s="144">
        <f>(19256+19280)/2</f>
        <v>19268</v>
      </c>
      <c r="G62" s="87">
        <f>E62/F62</f>
        <v>2.7506746937928173E-3</v>
      </c>
      <c r="H62" s="214" t="s">
        <v>294</v>
      </c>
      <c r="I62" s="214"/>
      <c r="J62" s="160" t="s">
        <v>293</v>
      </c>
      <c r="K62" s="160"/>
      <c r="L62" s="160"/>
    </row>
    <row r="63" spans="1:23" ht="15" customHeight="1" x14ac:dyDescent="0.25">
      <c r="B63" s="1"/>
      <c r="C63" s="1"/>
      <c r="D63" s="1"/>
      <c r="E63" s="1"/>
      <c r="F63" s="1"/>
      <c r="G63" s="1"/>
      <c r="H63" s="1"/>
      <c r="I63" s="1"/>
      <c r="J63" s="1"/>
      <c r="K63" s="1"/>
      <c r="L63" s="1"/>
      <c r="N63" s="1"/>
      <c r="O63" s="1"/>
      <c r="P63" s="1"/>
      <c r="Q63" s="1"/>
      <c r="S63" s="1"/>
      <c r="T63" s="1"/>
      <c r="U63" s="1"/>
      <c r="V63" s="1"/>
      <c r="W63" s="1"/>
    </row>
    <row r="64" spans="1:23" ht="15" customHeight="1" x14ac:dyDescent="0.25">
      <c r="B64" s="225" t="s">
        <v>110</v>
      </c>
      <c r="C64" s="226"/>
      <c r="D64" s="226"/>
      <c r="E64" s="226"/>
      <c r="F64" s="226"/>
      <c r="G64" s="226"/>
      <c r="H64" s="226"/>
      <c r="I64" s="226"/>
      <c r="J64" s="226"/>
      <c r="K64" s="226"/>
      <c r="L64" s="227"/>
      <c r="N64" s="1"/>
      <c r="O64" s="1"/>
      <c r="P64" s="1"/>
      <c r="Q64" s="1"/>
      <c r="S64" s="1"/>
      <c r="T64" s="1"/>
      <c r="U64" s="1"/>
      <c r="V64" s="1"/>
      <c r="W64" s="1"/>
    </row>
    <row r="65" spans="2:23" ht="15" customHeight="1" x14ac:dyDescent="0.25">
      <c r="B65" s="228"/>
      <c r="C65" s="229"/>
      <c r="D65" s="229"/>
      <c r="E65" s="229"/>
      <c r="F65" s="229"/>
      <c r="G65" s="229"/>
      <c r="H65" s="229"/>
      <c r="I65" s="229"/>
      <c r="J65" s="229"/>
      <c r="K65" s="229"/>
      <c r="L65" s="230"/>
      <c r="N65" s="1"/>
      <c r="O65" s="1"/>
      <c r="P65" s="1"/>
      <c r="Q65" s="1"/>
      <c r="S65" s="1"/>
      <c r="T65" s="1"/>
      <c r="U65" s="1"/>
      <c r="V65" s="1"/>
      <c r="W65" s="1"/>
    </row>
    <row r="66" spans="2:23" ht="15" customHeight="1" x14ac:dyDescent="0.25">
      <c r="B66" s="231"/>
      <c r="C66" s="232"/>
      <c r="D66" s="232"/>
      <c r="E66" s="232"/>
      <c r="F66" s="232"/>
      <c r="G66" s="232"/>
      <c r="H66" s="232"/>
      <c r="I66" s="232"/>
      <c r="J66" s="232"/>
      <c r="K66" s="232"/>
      <c r="L66" s="233"/>
      <c r="N66" s="1"/>
      <c r="O66" s="1"/>
      <c r="P66" s="1"/>
      <c r="Q66" s="1"/>
      <c r="S66" s="1"/>
      <c r="T66" s="1"/>
      <c r="U66" s="1"/>
      <c r="V66" s="1"/>
      <c r="W66" s="1"/>
    </row>
    <row r="67" spans="2:23" ht="15" customHeight="1" x14ac:dyDescent="0.25">
      <c r="B67" s="1"/>
      <c r="C67" s="1"/>
      <c r="D67" s="1"/>
      <c r="E67" s="1"/>
      <c r="F67" s="1"/>
      <c r="G67" s="1"/>
      <c r="H67" s="1"/>
      <c r="I67" s="1"/>
      <c r="J67" s="1"/>
      <c r="K67" s="1"/>
      <c r="L67" s="1"/>
      <c r="N67" s="1"/>
      <c r="O67" s="1"/>
      <c r="P67" s="1"/>
      <c r="Q67" s="1"/>
      <c r="S67" s="1"/>
      <c r="T67" s="1"/>
      <c r="U67" s="1"/>
      <c r="V67" s="1"/>
      <c r="W67" s="1"/>
    </row>
    <row r="68" spans="2:23" ht="15" hidden="1" customHeight="1" x14ac:dyDescent="0.25"/>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customHeight="1" x14ac:dyDescent="0.25"/>
    <row r="89" ht="15" customHeight="1" x14ac:dyDescent="0.25"/>
  </sheetData>
  <mergeCells count="106">
    <mergeCell ref="B64:L66"/>
    <mergeCell ref="H60:I60"/>
    <mergeCell ref="J60:L60"/>
    <mergeCell ref="H61:I61"/>
    <mergeCell ref="J61:L61"/>
    <mergeCell ref="H62:I62"/>
    <mergeCell ref="J62:L62"/>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C17:D17"/>
    <mergeCell ref="E17:L17"/>
    <mergeCell ref="C18:D18"/>
    <mergeCell ref="E18:L18"/>
    <mergeCell ref="C12:E12"/>
    <mergeCell ref="F12:L12"/>
    <mergeCell ref="C13:D13"/>
    <mergeCell ref="E13:H13"/>
    <mergeCell ref="J13:L13"/>
    <mergeCell ref="C14:D14"/>
    <mergeCell ref="E14:L14"/>
    <mergeCell ref="B9:L9"/>
    <mergeCell ref="B10:B14"/>
    <mergeCell ref="C10:D10"/>
    <mergeCell ref="E10:I10"/>
    <mergeCell ref="K10:L10"/>
    <mergeCell ref="C11:D11"/>
    <mergeCell ref="E11:J11"/>
    <mergeCell ref="B15:L15"/>
    <mergeCell ref="B16:L16"/>
    <mergeCell ref="D2:D5"/>
    <mergeCell ref="E2:K3"/>
    <mergeCell ref="E4:F4"/>
    <mergeCell ref="G4:H4"/>
    <mergeCell ref="I4:K4"/>
    <mergeCell ref="E5:K5"/>
    <mergeCell ref="C7:D7"/>
    <mergeCell ref="E7:F7"/>
    <mergeCell ref="J7:K7"/>
  </mergeCells>
  <conditionalFormatting sqref="H37:H51">
    <cfRule type="containsText" dxfId="5" priority="1" operator="containsText" text="ü">
      <formula>NOT(ISERROR(SEARCH("ü",H37)))</formula>
    </cfRule>
    <cfRule type="containsText" dxfId="4" priority="2" operator="containsText" text="%">
      <formula>NOT(ISERROR(SEARCH("%",H37)))</formula>
    </cfRule>
    <cfRule type="containsText" dxfId="3" priority="3" operator="containsText" text="M">
      <formula>NOT(ISERROR(SEARCH("M",H37)))</formula>
    </cfRule>
  </conditionalFormatting>
  <dataValidations count="1">
    <dataValidation type="list" allowBlank="1" showInputMessage="1" showErrorMessage="1" sqref="E65495:L65495 JA65495:JH65495 SW65495:TD65495 ACS65495:ACZ65495 AMO65495:AMV65495 AWK65495:AWR65495 BGG65495:BGN65495 BQC65495:BQJ65495 BZY65495:CAF65495 CJU65495:CKB65495 CTQ65495:CTX65495 DDM65495:DDT65495 DNI65495:DNP65495 DXE65495:DXL65495 EHA65495:EHH65495 EQW65495:ERD65495 FAS65495:FAZ65495 FKO65495:FKV65495 FUK65495:FUR65495 GEG65495:GEN65495 GOC65495:GOJ65495 GXY65495:GYF65495 HHU65495:HIB65495 HRQ65495:HRX65495 IBM65495:IBT65495 ILI65495:ILP65495 IVE65495:IVL65495 JFA65495:JFH65495 JOW65495:JPD65495 JYS65495:JYZ65495 KIO65495:KIV65495 KSK65495:KSR65495 LCG65495:LCN65495 LMC65495:LMJ65495 LVY65495:LWF65495 MFU65495:MGB65495 MPQ65495:MPX65495 MZM65495:MZT65495 NJI65495:NJP65495 NTE65495:NTL65495 ODA65495:ODH65495 OMW65495:OND65495 OWS65495:OWZ65495 PGO65495:PGV65495 PQK65495:PQR65495 QAG65495:QAN65495 QKC65495:QKJ65495 QTY65495:QUF65495 RDU65495:REB65495 RNQ65495:RNX65495 RXM65495:RXT65495 SHI65495:SHP65495 SRE65495:SRL65495 TBA65495:TBH65495 TKW65495:TLD65495 TUS65495:TUZ65495 UEO65495:UEV65495 UOK65495:UOR65495 UYG65495:UYN65495 VIC65495:VIJ65495 VRY65495:VSF65495 WBU65495:WCB65495 WLQ65495:WLX65495 WVM65495:WVT65495 E131031:L131031 JA131031:JH131031 SW131031:TD131031 ACS131031:ACZ131031 AMO131031:AMV131031 AWK131031:AWR131031 BGG131031:BGN131031 BQC131031:BQJ131031 BZY131031:CAF131031 CJU131031:CKB131031 CTQ131031:CTX131031 DDM131031:DDT131031 DNI131031:DNP131031 DXE131031:DXL131031 EHA131031:EHH131031 EQW131031:ERD131031 FAS131031:FAZ131031 FKO131031:FKV131031 FUK131031:FUR131031 GEG131031:GEN131031 GOC131031:GOJ131031 GXY131031:GYF131031 HHU131031:HIB131031 HRQ131031:HRX131031 IBM131031:IBT131031 ILI131031:ILP131031 IVE131031:IVL131031 JFA131031:JFH131031 JOW131031:JPD131031 JYS131031:JYZ131031 KIO131031:KIV131031 KSK131031:KSR131031 LCG131031:LCN131031 LMC131031:LMJ131031 LVY131031:LWF131031 MFU131031:MGB131031 MPQ131031:MPX131031 MZM131031:MZT131031 NJI131031:NJP131031 NTE131031:NTL131031 ODA131031:ODH131031 OMW131031:OND131031 OWS131031:OWZ131031 PGO131031:PGV131031 PQK131031:PQR131031 QAG131031:QAN131031 QKC131031:QKJ131031 QTY131031:QUF131031 RDU131031:REB131031 RNQ131031:RNX131031 RXM131031:RXT131031 SHI131031:SHP131031 SRE131031:SRL131031 TBA131031:TBH131031 TKW131031:TLD131031 TUS131031:TUZ131031 UEO131031:UEV131031 UOK131031:UOR131031 UYG131031:UYN131031 VIC131031:VIJ131031 VRY131031:VSF131031 WBU131031:WCB131031 WLQ131031:WLX131031 WVM131031:WVT131031 E196567:L196567 JA196567:JH196567 SW196567:TD196567 ACS196567:ACZ196567 AMO196567:AMV196567 AWK196567:AWR196567 BGG196567:BGN196567 BQC196567:BQJ196567 BZY196567:CAF196567 CJU196567:CKB196567 CTQ196567:CTX196567 DDM196567:DDT196567 DNI196567:DNP196567 DXE196567:DXL196567 EHA196567:EHH196567 EQW196567:ERD196567 FAS196567:FAZ196567 FKO196567:FKV196567 FUK196567:FUR196567 GEG196567:GEN196567 GOC196567:GOJ196567 GXY196567:GYF196567 HHU196567:HIB196567 HRQ196567:HRX196567 IBM196567:IBT196567 ILI196567:ILP196567 IVE196567:IVL196567 JFA196567:JFH196567 JOW196567:JPD196567 JYS196567:JYZ196567 KIO196567:KIV196567 KSK196567:KSR196567 LCG196567:LCN196567 LMC196567:LMJ196567 LVY196567:LWF196567 MFU196567:MGB196567 MPQ196567:MPX196567 MZM196567:MZT196567 NJI196567:NJP196567 NTE196567:NTL196567 ODA196567:ODH196567 OMW196567:OND196567 OWS196567:OWZ196567 PGO196567:PGV196567 PQK196567:PQR196567 QAG196567:QAN196567 QKC196567:QKJ196567 QTY196567:QUF196567 RDU196567:REB196567 RNQ196567:RNX196567 RXM196567:RXT196567 SHI196567:SHP196567 SRE196567:SRL196567 TBA196567:TBH196567 TKW196567:TLD196567 TUS196567:TUZ196567 UEO196567:UEV196567 UOK196567:UOR196567 UYG196567:UYN196567 VIC196567:VIJ196567 VRY196567:VSF196567 WBU196567:WCB196567 WLQ196567:WLX196567 WVM196567:WVT196567 E262103:L262103 JA262103:JH262103 SW262103:TD262103 ACS262103:ACZ262103 AMO262103:AMV262103 AWK262103:AWR262103 BGG262103:BGN262103 BQC262103:BQJ262103 BZY262103:CAF262103 CJU262103:CKB262103 CTQ262103:CTX262103 DDM262103:DDT262103 DNI262103:DNP262103 DXE262103:DXL262103 EHA262103:EHH262103 EQW262103:ERD262103 FAS262103:FAZ262103 FKO262103:FKV262103 FUK262103:FUR262103 GEG262103:GEN262103 GOC262103:GOJ262103 GXY262103:GYF262103 HHU262103:HIB262103 HRQ262103:HRX262103 IBM262103:IBT262103 ILI262103:ILP262103 IVE262103:IVL262103 JFA262103:JFH262103 JOW262103:JPD262103 JYS262103:JYZ262103 KIO262103:KIV262103 KSK262103:KSR262103 LCG262103:LCN262103 LMC262103:LMJ262103 LVY262103:LWF262103 MFU262103:MGB262103 MPQ262103:MPX262103 MZM262103:MZT262103 NJI262103:NJP262103 NTE262103:NTL262103 ODA262103:ODH262103 OMW262103:OND262103 OWS262103:OWZ262103 PGO262103:PGV262103 PQK262103:PQR262103 QAG262103:QAN262103 QKC262103:QKJ262103 QTY262103:QUF262103 RDU262103:REB262103 RNQ262103:RNX262103 RXM262103:RXT262103 SHI262103:SHP262103 SRE262103:SRL262103 TBA262103:TBH262103 TKW262103:TLD262103 TUS262103:TUZ262103 UEO262103:UEV262103 UOK262103:UOR262103 UYG262103:UYN262103 VIC262103:VIJ262103 VRY262103:VSF262103 WBU262103:WCB262103 WLQ262103:WLX262103 WVM262103:WVT262103 E327639:L327639 JA327639:JH327639 SW327639:TD327639 ACS327639:ACZ327639 AMO327639:AMV327639 AWK327639:AWR327639 BGG327639:BGN327639 BQC327639:BQJ327639 BZY327639:CAF327639 CJU327639:CKB327639 CTQ327639:CTX327639 DDM327639:DDT327639 DNI327639:DNP327639 DXE327639:DXL327639 EHA327639:EHH327639 EQW327639:ERD327639 FAS327639:FAZ327639 FKO327639:FKV327639 FUK327639:FUR327639 GEG327639:GEN327639 GOC327639:GOJ327639 GXY327639:GYF327639 HHU327639:HIB327639 HRQ327639:HRX327639 IBM327639:IBT327639 ILI327639:ILP327639 IVE327639:IVL327639 JFA327639:JFH327639 JOW327639:JPD327639 JYS327639:JYZ327639 KIO327639:KIV327639 KSK327639:KSR327639 LCG327639:LCN327639 LMC327639:LMJ327639 LVY327639:LWF327639 MFU327639:MGB327639 MPQ327639:MPX327639 MZM327639:MZT327639 NJI327639:NJP327639 NTE327639:NTL327639 ODA327639:ODH327639 OMW327639:OND327639 OWS327639:OWZ327639 PGO327639:PGV327639 PQK327639:PQR327639 QAG327639:QAN327639 QKC327639:QKJ327639 QTY327639:QUF327639 RDU327639:REB327639 RNQ327639:RNX327639 RXM327639:RXT327639 SHI327639:SHP327639 SRE327639:SRL327639 TBA327639:TBH327639 TKW327639:TLD327639 TUS327639:TUZ327639 UEO327639:UEV327639 UOK327639:UOR327639 UYG327639:UYN327639 VIC327639:VIJ327639 VRY327639:VSF327639 WBU327639:WCB327639 WLQ327639:WLX327639 WVM327639:WVT327639 E393175:L393175 JA393175:JH393175 SW393175:TD393175 ACS393175:ACZ393175 AMO393175:AMV393175 AWK393175:AWR393175 BGG393175:BGN393175 BQC393175:BQJ393175 BZY393175:CAF393175 CJU393175:CKB393175 CTQ393175:CTX393175 DDM393175:DDT393175 DNI393175:DNP393175 DXE393175:DXL393175 EHA393175:EHH393175 EQW393175:ERD393175 FAS393175:FAZ393175 FKO393175:FKV393175 FUK393175:FUR393175 GEG393175:GEN393175 GOC393175:GOJ393175 GXY393175:GYF393175 HHU393175:HIB393175 HRQ393175:HRX393175 IBM393175:IBT393175 ILI393175:ILP393175 IVE393175:IVL393175 JFA393175:JFH393175 JOW393175:JPD393175 JYS393175:JYZ393175 KIO393175:KIV393175 KSK393175:KSR393175 LCG393175:LCN393175 LMC393175:LMJ393175 LVY393175:LWF393175 MFU393175:MGB393175 MPQ393175:MPX393175 MZM393175:MZT393175 NJI393175:NJP393175 NTE393175:NTL393175 ODA393175:ODH393175 OMW393175:OND393175 OWS393175:OWZ393175 PGO393175:PGV393175 PQK393175:PQR393175 QAG393175:QAN393175 QKC393175:QKJ393175 QTY393175:QUF393175 RDU393175:REB393175 RNQ393175:RNX393175 RXM393175:RXT393175 SHI393175:SHP393175 SRE393175:SRL393175 TBA393175:TBH393175 TKW393175:TLD393175 TUS393175:TUZ393175 UEO393175:UEV393175 UOK393175:UOR393175 UYG393175:UYN393175 VIC393175:VIJ393175 VRY393175:VSF393175 WBU393175:WCB393175 WLQ393175:WLX393175 WVM393175:WVT393175 E458711:L458711 JA458711:JH458711 SW458711:TD458711 ACS458711:ACZ458711 AMO458711:AMV458711 AWK458711:AWR458711 BGG458711:BGN458711 BQC458711:BQJ458711 BZY458711:CAF458711 CJU458711:CKB458711 CTQ458711:CTX458711 DDM458711:DDT458711 DNI458711:DNP458711 DXE458711:DXL458711 EHA458711:EHH458711 EQW458711:ERD458711 FAS458711:FAZ458711 FKO458711:FKV458711 FUK458711:FUR458711 GEG458711:GEN458711 GOC458711:GOJ458711 GXY458711:GYF458711 HHU458711:HIB458711 HRQ458711:HRX458711 IBM458711:IBT458711 ILI458711:ILP458711 IVE458711:IVL458711 JFA458711:JFH458711 JOW458711:JPD458711 JYS458711:JYZ458711 KIO458711:KIV458711 KSK458711:KSR458711 LCG458711:LCN458711 LMC458711:LMJ458711 LVY458711:LWF458711 MFU458711:MGB458711 MPQ458711:MPX458711 MZM458711:MZT458711 NJI458711:NJP458711 NTE458711:NTL458711 ODA458711:ODH458711 OMW458711:OND458711 OWS458711:OWZ458711 PGO458711:PGV458711 PQK458711:PQR458711 QAG458711:QAN458711 QKC458711:QKJ458711 QTY458711:QUF458711 RDU458711:REB458711 RNQ458711:RNX458711 RXM458711:RXT458711 SHI458711:SHP458711 SRE458711:SRL458711 TBA458711:TBH458711 TKW458711:TLD458711 TUS458711:TUZ458711 UEO458711:UEV458711 UOK458711:UOR458711 UYG458711:UYN458711 VIC458711:VIJ458711 VRY458711:VSF458711 WBU458711:WCB458711 WLQ458711:WLX458711 WVM458711:WVT458711 E524247:L524247 JA524247:JH524247 SW524247:TD524247 ACS524247:ACZ524247 AMO524247:AMV524247 AWK524247:AWR524247 BGG524247:BGN524247 BQC524247:BQJ524247 BZY524247:CAF524247 CJU524247:CKB524247 CTQ524247:CTX524247 DDM524247:DDT524247 DNI524247:DNP524247 DXE524247:DXL524247 EHA524247:EHH524247 EQW524247:ERD524247 FAS524247:FAZ524247 FKO524247:FKV524247 FUK524247:FUR524247 GEG524247:GEN524247 GOC524247:GOJ524247 GXY524247:GYF524247 HHU524247:HIB524247 HRQ524247:HRX524247 IBM524247:IBT524247 ILI524247:ILP524247 IVE524247:IVL524247 JFA524247:JFH524247 JOW524247:JPD524247 JYS524247:JYZ524247 KIO524247:KIV524247 KSK524247:KSR524247 LCG524247:LCN524247 LMC524247:LMJ524247 LVY524247:LWF524247 MFU524247:MGB524247 MPQ524247:MPX524247 MZM524247:MZT524247 NJI524247:NJP524247 NTE524247:NTL524247 ODA524247:ODH524247 OMW524247:OND524247 OWS524247:OWZ524247 PGO524247:PGV524247 PQK524247:PQR524247 QAG524247:QAN524247 QKC524247:QKJ524247 QTY524247:QUF524247 RDU524247:REB524247 RNQ524247:RNX524247 RXM524247:RXT524247 SHI524247:SHP524247 SRE524247:SRL524247 TBA524247:TBH524247 TKW524247:TLD524247 TUS524247:TUZ524247 UEO524247:UEV524247 UOK524247:UOR524247 UYG524247:UYN524247 VIC524247:VIJ524247 VRY524247:VSF524247 WBU524247:WCB524247 WLQ524247:WLX524247 WVM524247:WVT524247 E589783:L589783 JA589783:JH589783 SW589783:TD589783 ACS589783:ACZ589783 AMO589783:AMV589783 AWK589783:AWR589783 BGG589783:BGN589783 BQC589783:BQJ589783 BZY589783:CAF589783 CJU589783:CKB589783 CTQ589783:CTX589783 DDM589783:DDT589783 DNI589783:DNP589783 DXE589783:DXL589783 EHA589783:EHH589783 EQW589783:ERD589783 FAS589783:FAZ589783 FKO589783:FKV589783 FUK589783:FUR589783 GEG589783:GEN589783 GOC589783:GOJ589783 GXY589783:GYF589783 HHU589783:HIB589783 HRQ589783:HRX589783 IBM589783:IBT589783 ILI589783:ILP589783 IVE589783:IVL589783 JFA589783:JFH589783 JOW589783:JPD589783 JYS589783:JYZ589783 KIO589783:KIV589783 KSK589783:KSR589783 LCG589783:LCN589783 LMC589783:LMJ589783 LVY589783:LWF589783 MFU589783:MGB589783 MPQ589783:MPX589783 MZM589783:MZT589783 NJI589783:NJP589783 NTE589783:NTL589783 ODA589783:ODH589783 OMW589783:OND589783 OWS589783:OWZ589783 PGO589783:PGV589783 PQK589783:PQR589783 QAG589783:QAN589783 QKC589783:QKJ589783 QTY589783:QUF589783 RDU589783:REB589783 RNQ589783:RNX589783 RXM589783:RXT589783 SHI589783:SHP589783 SRE589783:SRL589783 TBA589783:TBH589783 TKW589783:TLD589783 TUS589783:TUZ589783 UEO589783:UEV589783 UOK589783:UOR589783 UYG589783:UYN589783 VIC589783:VIJ589783 VRY589783:VSF589783 WBU589783:WCB589783 WLQ589783:WLX589783 WVM589783:WVT589783 E655319:L655319 JA655319:JH655319 SW655319:TD655319 ACS655319:ACZ655319 AMO655319:AMV655319 AWK655319:AWR655319 BGG655319:BGN655319 BQC655319:BQJ655319 BZY655319:CAF655319 CJU655319:CKB655319 CTQ655319:CTX655319 DDM655319:DDT655319 DNI655319:DNP655319 DXE655319:DXL655319 EHA655319:EHH655319 EQW655319:ERD655319 FAS655319:FAZ655319 FKO655319:FKV655319 FUK655319:FUR655319 GEG655319:GEN655319 GOC655319:GOJ655319 GXY655319:GYF655319 HHU655319:HIB655319 HRQ655319:HRX655319 IBM655319:IBT655319 ILI655319:ILP655319 IVE655319:IVL655319 JFA655319:JFH655319 JOW655319:JPD655319 JYS655319:JYZ655319 KIO655319:KIV655319 KSK655319:KSR655319 LCG655319:LCN655319 LMC655319:LMJ655319 LVY655319:LWF655319 MFU655319:MGB655319 MPQ655319:MPX655319 MZM655319:MZT655319 NJI655319:NJP655319 NTE655319:NTL655319 ODA655319:ODH655319 OMW655319:OND655319 OWS655319:OWZ655319 PGO655319:PGV655319 PQK655319:PQR655319 QAG655319:QAN655319 QKC655319:QKJ655319 QTY655319:QUF655319 RDU655319:REB655319 RNQ655319:RNX655319 RXM655319:RXT655319 SHI655319:SHP655319 SRE655319:SRL655319 TBA655319:TBH655319 TKW655319:TLD655319 TUS655319:TUZ655319 UEO655319:UEV655319 UOK655319:UOR655319 UYG655319:UYN655319 VIC655319:VIJ655319 VRY655319:VSF655319 WBU655319:WCB655319 WLQ655319:WLX655319 WVM655319:WVT655319 E720855:L720855 JA720855:JH720855 SW720855:TD720855 ACS720855:ACZ720855 AMO720855:AMV720855 AWK720855:AWR720855 BGG720855:BGN720855 BQC720855:BQJ720855 BZY720855:CAF720855 CJU720855:CKB720855 CTQ720855:CTX720855 DDM720855:DDT720855 DNI720855:DNP720855 DXE720855:DXL720855 EHA720855:EHH720855 EQW720855:ERD720855 FAS720855:FAZ720855 FKO720855:FKV720855 FUK720855:FUR720855 GEG720855:GEN720855 GOC720855:GOJ720855 GXY720855:GYF720855 HHU720855:HIB720855 HRQ720855:HRX720855 IBM720855:IBT720855 ILI720855:ILP720855 IVE720855:IVL720855 JFA720855:JFH720855 JOW720855:JPD720855 JYS720855:JYZ720855 KIO720855:KIV720855 KSK720855:KSR720855 LCG720855:LCN720855 LMC720855:LMJ720855 LVY720855:LWF720855 MFU720855:MGB720855 MPQ720855:MPX720855 MZM720855:MZT720855 NJI720855:NJP720855 NTE720855:NTL720855 ODA720855:ODH720855 OMW720855:OND720855 OWS720855:OWZ720855 PGO720855:PGV720855 PQK720855:PQR720855 QAG720855:QAN720855 QKC720855:QKJ720855 QTY720855:QUF720855 RDU720855:REB720855 RNQ720855:RNX720855 RXM720855:RXT720855 SHI720855:SHP720855 SRE720855:SRL720855 TBA720855:TBH720855 TKW720855:TLD720855 TUS720855:TUZ720855 UEO720855:UEV720855 UOK720855:UOR720855 UYG720855:UYN720855 VIC720855:VIJ720855 VRY720855:VSF720855 WBU720855:WCB720855 WLQ720855:WLX720855 WVM720855:WVT720855 E786391:L786391 JA786391:JH786391 SW786391:TD786391 ACS786391:ACZ786391 AMO786391:AMV786391 AWK786391:AWR786391 BGG786391:BGN786391 BQC786391:BQJ786391 BZY786391:CAF786391 CJU786391:CKB786391 CTQ786391:CTX786391 DDM786391:DDT786391 DNI786391:DNP786391 DXE786391:DXL786391 EHA786391:EHH786391 EQW786391:ERD786391 FAS786391:FAZ786391 FKO786391:FKV786391 FUK786391:FUR786391 GEG786391:GEN786391 GOC786391:GOJ786391 GXY786391:GYF786391 HHU786391:HIB786391 HRQ786391:HRX786391 IBM786391:IBT786391 ILI786391:ILP786391 IVE786391:IVL786391 JFA786391:JFH786391 JOW786391:JPD786391 JYS786391:JYZ786391 KIO786391:KIV786391 KSK786391:KSR786391 LCG786391:LCN786391 LMC786391:LMJ786391 LVY786391:LWF786391 MFU786391:MGB786391 MPQ786391:MPX786391 MZM786391:MZT786391 NJI786391:NJP786391 NTE786391:NTL786391 ODA786391:ODH786391 OMW786391:OND786391 OWS786391:OWZ786391 PGO786391:PGV786391 PQK786391:PQR786391 QAG786391:QAN786391 QKC786391:QKJ786391 QTY786391:QUF786391 RDU786391:REB786391 RNQ786391:RNX786391 RXM786391:RXT786391 SHI786391:SHP786391 SRE786391:SRL786391 TBA786391:TBH786391 TKW786391:TLD786391 TUS786391:TUZ786391 UEO786391:UEV786391 UOK786391:UOR786391 UYG786391:UYN786391 VIC786391:VIJ786391 VRY786391:VSF786391 WBU786391:WCB786391 WLQ786391:WLX786391 WVM786391:WVT786391 E851927:L851927 JA851927:JH851927 SW851927:TD851927 ACS851927:ACZ851927 AMO851927:AMV851927 AWK851927:AWR851927 BGG851927:BGN851927 BQC851927:BQJ851927 BZY851927:CAF851927 CJU851927:CKB851927 CTQ851927:CTX851927 DDM851927:DDT851927 DNI851927:DNP851927 DXE851927:DXL851927 EHA851927:EHH851927 EQW851927:ERD851927 FAS851927:FAZ851927 FKO851927:FKV851927 FUK851927:FUR851927 GEG851927:GEN851927 GOC851927:GOJ851927 GXY851927:GYF851927 HHU851927:HIB851927 HRQ851927:HRX851927 IBM851927:IBT851927 ILI851927:ILP851927 IVE851927:IVL851927 JFA851927:JFH851927 JOW851927:JPD851927 JYS851927:JYZ851927 KIO851927:KIV851927 KSK851927:KSR851927 LCG851927:LCN851927 LMC851927:LMJ851927 LVY851927:LWF851927 MFU851927:MGB851927 MPQ851927:MPX851927 MZM851927:MZT851927 NJI851927:NJP851927 NTE851927:NTL851927 ODA851927:ODH851927 OMW851927:OND851927 OWS851927:OWZ851927 PGO851927:PGV851927 PQK851927:PQR851927 QAG851927:QAN851927 QKC851927:QKJ851927 QTY851927:QUF851927 RDU851927:REB851927 RNQ851927:RNX851927 RXM851927:RXT851927 SHI851927:SHP851927 SRE851927:SRL851927 TBA851927:TBH851927 TKW851927:TLD851927 TUS851927:TUZ851927 UEO851927:UEV851927 UOK851927:UOR851927 UYG851927:UYN851927 VIC851927:VIJ851927 VRY851927:VSF851927 WBU851927:WCB851927 WLQ851927:WLX851927 WVM851927:WVT851927 E917463:L917463 JA917463:JH917463 SW917463:TD917463 ACS917463:ACZ917463 AMO917463:AMV917463 AWK917463:AWR917463 BGG917463:BGN917463 BQC917463:BQJ917463 BZY917463:CAF917463 CJU917463:CKB917463 CTQ917463:CTX917463 DDM917463:DDT917463 DNI917463:DNP917463 DXE917463:DXL917463 EHA917463:EHH917463 EQW917463:ERD917463 FAS917463:FAZ917463 FKO917463:FKV917463 FUK917463:FUR917463 GEG917463:GEN917463 GOC917463:GOJ917463 GXY917463:GYF917463 HHU917463:HIB917463 HRQ917463:HRX917463 IBM917463:IBT917463 ILI917463:ILP917463 IVE917463:IVL917463 JFA917463:JFH917463 JOW917463:JPD917463 JYS917463:JYZ917463 KIO917463:KIV917463 KSK917463:KSR917463 LCG917463:LCN917463 LMC917463:LMJ917463 LVY917463:LWF917463 MFU917463:MGB917463 MPQ917463:MPX917463 MZM917463:MZT917463 NJI917463:NJP917463 NTE917463:NTL917463 ODA917463:ODH917463 OMW917463:OND917463 OWS917463:OWZ917463 PGO917463:PGV917463 PQK917463:PQR917463 QAG917463:QAN917463 QKC917463:QKJ917463 QTY917463:QUF917463 RDU917463:REB917463 RNQ917463:RNX917463 RXM917463:RXT917463 SHI917463:SHP917463 SRE917463:SRL917463 TBA917463:TBH917463 TKW917463:TLD917463 TUS917463:TUZ917463 UEO917463:UEV917463 UOK917463:UOR917463 UYG917463:UYN917463 VIC917463:VIJ917463 VRY917463:VSF917463 WBU917463:WCB917463 WLQ917463:WLX917463 WVM917463:WVT917463 E982999:L982999 JA982999:JH982999 SW982999:TD982999 ACS982999:ACZ982999 AMO982999:AMV982999 AWK982999:AWR982999 BGG982999:BGN982999 BQC982999:BQJ982999 BZY982999:CAF982999 CJU982999:CKB982999 CTQ982999:CTX982999 DDM982999:DDT982999 DNI982999:DNP982999 DXE982999:DXL982999 EHA982999:EHH982999 EQW982999:ERD982999 FAS982999:FAZ982999 FKO982999:FKV982999 FUK982999:FUR982999 GEG982999:GEN982999 GOC982999:GOJ982999 GXY982999:GYF982999 HHU982999:HIB982999 HRQ982999:HRX982999 IBM982999:IBT982999 ILI982999:ILP982999 IVE982999:IVL982999 JFA982999:JFH982999 JOW982999:JPD982999 JYS982999:JYZ982999 KIO982999:KIV982999 KSK982999:KSR982999 LCG982999:LCN982999 LMC982999:LMJ982999 LVY982999:LWF982999 MFU982999:MGB982999 MPQ982999:MPX982999 MZM982999:MZT982999 NJI982999:NJP982999 NTE982999:NTL982999 ODA982999:ODH982999 OMW982999:OND982999 OWS982999:OWZ982999 PGO982999:PGV982999 PQK982999:PQR982999 QAG982999:QAN982999 QKC982999:QKJ982999 QTY982999:QUF982999 RDU982999:REB982999 RNQ982999:RNX982999 RXM982999:RXT982999 SHI982999:SHP982999 SRE982999:SRL982999 TBA982999:TBH982999 TKW982999:TLD982999 TUS982999:TUZ982999 UEO982999:UEV982999 UOK982999:UOR982999 UYG982999:UYN982999 VIC982999:VIJ982999 VRY982999:VSF982999 WBU982999:WCB982999 WLQ982999:WLX982999 WVM982999:WVT982999 E1048535:L1048535 JA1048535:JH1048535 SW1048535:TD1048535 ACS1048535:ACZ1048535 AMO1048535:AMV1048535 AWK1048535:AWR1048535 BGG1048535:BGN1048535 BQC1048535:BQJ1048535 BZY1048535:CAF1048535 CJU1048535:CKB1048535 CTQ1048535:CTX1048535 DDM1048535:DDT1048535 DNI1048535:DNP1048535 DXE1048535:DXL1048535 EHA1048535:EHH1048535 EQW1048535:ERD1048535 FAS1048535:FAZ1048535 FKO1048535:FKV1048535 FUK1048535:FUR1048535 GEG1048535:GEN1048535 GOC1048535:GOJ1048535 GXY1048535:GYF1048535 HHU1048535:HIB1048535 HRQ1048535:HRX1048535 IBM1048535:IBT1048535 ILI1048535:ILP1048535 IVE1048535:IVL1048535 JFA1048535:JFH1048535 JOW1048535:JPD1048535 JYS1048535:JYZ1048535 KIO1048535:KIV1048535 KSK1048535:KSR1048535 LCG1048535:LCN1048535 LMC1048535:LMJ1048535 LVY1048535:LWF1048535 MFU1048535:MGB1048535 MPQ1048535:MPX1048535 MZM1048535:MZT1048535 NJI1048535:NJP1048535 NTE1048535:NTL1048535 ODA1048535:ODH1048535 OMW1048535:OND1048535 OWS1048535:OWZ1048535 PGO1048535:PGV1048535 PQK1048535:PQR1048535 QAG1048535:QAN1048535 QKC1048535:QKJ1048535 QTY1048535:QUF1048535 RDU1048535:REB1048535 RNQ1048535:RNX1048535 RXM1048535:RXT1048535 SHI1048535:SHP1048535 SRE1048535:SRL1048535 TBA1048535:TBH1048535 TKW1048535:TLD1048535 TUS1048535:TUZ1048535 UEO1048535:UEV1048535 UOK1048535:UOR1048535 UYG1048535:UYN1048535 VIC1048535:VIJ1048535 VRY1048535:VSF1048535 WBU1048535:WCB1048535 WLQ1048535:WLX1048535 WVM1048535:WVT1048535">
      <formula1>$P$1:$P$8</formula1>
    </dataValidation>
  </dataValidations>
  <pageMargins left="0.7" right="0.7" top="0.75" bottom="0.75" header="0.3" footer="0.3"/>
  <pageSetup paperSize="9"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WF89"/>
  <sheetViews>
    <sheetView workbookViewId="0"/>
  </sheetViews>
  <sheetFormatPr baseColWidth="10" defaultColWidth="0" defaultRowHeight="15" customHeight="1" zeroHeight="1" x14ac:dyDescent="0.25"/>
  <cols>
    <col min="1" max="1" width="4.140625" style="1" customWidth="1"/>
    <col min="2" max="2" width="13.85546875" customWidth="1"/>
    <col min="3" max="3" width="11.5703125" customWidth="1"/>
    <col min="4" max="4" width="16" customWidth="1"/>
    <col min="5" max="5" width="15.28515625" customWidth="1"/>
    <col min="6" max="6" width="15.140625" customWidth="1"/>
    <col min="7" max="7" width="16" customWidth="1"/>
    <col min="8" max="8" width="18.7109375" customWidth="1"/>
    <col min="9" max="9" width="16.7109375" customWidth="1"/>
    <col min="10" max="10" width="10.5703125" customWidth="1"/>
    <col min="11" max="11" width="9.5703125" customWidth="1"/>
    <col min="12" max="12" width="11.28515625" customWidth="1"/>
    <col min="13" max="13" width="7.42578125" style="2" customWidth="1"/>
    <col min="14" max="14" width="13.85546875" hidden="1" customWidth="1"/>
    <col min="15" max="15" width="17.28515625" hidden="1" customWidth="1"/>
    <col min="16" max="16" width="17.140625" hidden="1" customWidth="1"/>
    <col min="17" max="17" width="20.140625" hidden="1" customWidth="1"/>
    <col min="18" max="18" width="3.140625" style="1" hidden="1" customWidth="1"/>
    <col min="19" max="23" width="11.42578125" hidden="1" customWidth="1"/>
    <col min="24" max="24" width="3.7109375" style="1" customWidth="1"/>
    <col min="25" max="256" width="11.42578125" hidden="1"/>
    <col min="257" max="257" width="4.140625" customWidth="1"/>
    <col min="258" max="258" width="13.85546875" customWidth="1"/>
    <col min="259" max="259" width="11.5703125" customWidth="1"/>
    <col min="260" max="260" width="16" customWidth="1"/>
    <col min="261" max="261" width="15.28515625" customWidth="1"/>
    <col min="262" max="262" width="15.140625" customWidth="1"/>
    <col min="263" max="263" width="16" customWidth="1"/>
    <col min="264" max="264" width="18.7109375" customWidth="1"/>
    <col min="265" max="265" width="16.7109375" customWidth="1"/>
    <col min="266" max="266" width="10.5703125" customWidth="1"/>
    <col min="267" max="267" width="9.5703125" customWidth="1"/>
    <col min="268" max="268" width="11.28515625" customWidth="1"/>
    <col min="269" max="269" width="7.42578125" customWidth="1"/>
    <col min="270" max="279" width="11.42578125" hidden="1" customWidth="1"/>
    <col min="280" max="280" width="3.7109375" customWidth="1"/>
    <col min="281" max="512" width="11.42578125" hidden="1"/>
    <col min="513" max="513" width="4.140625" customWidth="1"/>
    <col min="514" max="514" width="13.85546875" customWidth="1"/>
    <col min="515" max="515" width="11.5703125" customWidth="1"/>
    <col min="516" max="516" width="16" customWidth="1"/>
    <col min="517" max="517" width="15.28515625" customWidth="1"/>
    <col min="518" max="518" width="15.140625" customWidth="1"/>
    <col min="519" max="519" width="16" customWidth="1"/>
    <col min="520" max="520" width="18.7109375" customWidth="1"/>
    <col min="521" max="521" width="16.7109375" customWidth="1"/>
    <col min="522" max="522" width="10.5703125" customWidth="1"/>
    <col min="523" max="523" width="9.5703125" customWidth="1"/>
    <col min="524" max="524" width="11.28515625" customWidth="1"/>
    <col min="525" max="525" width="7.42578125" customWidth="1"/>
    <col min="526" max="535" width="11.42578125" hidden="1" customWidth="1"/>
    <col min="536" max="536" width="3.7109375" customWidth="1"/>
    <col min="537" max="768" width="11.42578125" hidden="1"/>
    <col min="769" max="769" width="4.140625" customWidth="1"/>
    <col min="770" max="770" width="13.85546875" customWidth="1"/>
    <col min="771" max="771" width="11.5703125" customWidth="1"/>
    <col min="772" max="772" width="16" customWidth="1"/>
    <col min="773" max="773" width="15.28515625" customWidth="1"/>
    <col min="774" max="774" width="15.140625" customWidth="1"/>
    <col min="775" max="775" width="16" customWidth="1"/>
    <col min="776" max="776" width="18.7109375" customWidth="1"/>
    <col min="777" max="777" width="16.7109375" customWidth="1"/>
    <col min="778" max="778" width="10.5703125" customWidth="1"/>
    <col min="779" max="779" width="9.5703125" customWidth="1"/>
    <col min="780" max="780" width="11.28515625" customWidth="1"/>
    <col min="781" max="781" width="7.42578125" customWidth="1"/>
    <col min="782" max="791" width="11.42578125" hidden="1" customWidth="1"/>
    <col min="792" max="792" width="3.7109375" customWidth="1"/>
    <col min="793" max="1024" width="11.42578125" hidden="1"/>
    <col min="1025" max="1025" width="4.140625" customWidth="1"/>
    <col min="1026" max="1026" width="13.85546875" customWidth="1"/>
    <col min="1027" max="1027" width="11.5703125" customWidth="1"/>
    <col min="1028" max="1028" width="16" customWidth="1"/>
    <col min="1029" max="1029" width="15.28515625" customWidth="1"/>
    <col min="1030" max="1030" width="15.140625" customWidth="1"/>
    <col min="1031" max="1031" width="16" customWidth="1"/>
    <col min="1032" max="1032" width="18.7109375" customWidth="1"/>
    <col min="1033" max="1033" width="16.7109375" customWidth="1"/>
    <col min="1034" max="1034" width="10.5703125" customWidth="1"/>
    <col min="1035" max="1035" width="9.5703125" customWidth="1"/>
    <col min="1036" max="1036" width="11.28515625" customWidth="1"/>
    <col min="1037" max="1037" width="7.42578125" customWidth="1"/>
    <col min="1038" max="1047" width="11.42578125" hidden="1" customWidth="1"/>
    <col min="1048" max="1048" width="3.7109375" customWidth="1"/>
    <col min="1049" max="1280" width="11.42578125" hidden="1"/>
    <col min="1281" max="1281" width="4.140625" customWidth="1"/>
    <col min="1282" max="1282" width="13.85546875" customWidth="1"/>
    <col min="1283" max="1283" width="11.5703125" customWidth="1"/>
    <col min="1284" max="1284" width="16" customWidth="1"/>
    <col min="1285" max="1285" width="15.28515625" customWidth="1"/>
    <col min="1286" max="1286" width="15.140625" customWidth="1"/>
    <col min="1287" max="1287" width="16" customWidth="1"/>
    <col min="1288" max="1288" width="18.7109375" customWidth="1"/>
    <col min="1289" max="1289" width="16.7109375" customWidth="1"/>
    <col min="1290" max="1290" width="10.5703125" customWidth="1"/>
    <col min="1291" max="1291" width="9.5703125" customWidth="1"/>
    <col min="1292" max="1292" width="11.28515625" customWidth="1"/>
    <col min="1293" max="1293" width="7.42578125" customWidth="1"/>
    <col min="1294" max="1303" width="11.42578125" hidden="1" customWidth="1"/>
    <col min="1304" max="1304" width="3.7109375" customWidth="1"/>
    <col min="1305" max="1536" width="11.42578125" hidden="1"/>
    <col min="1537" max="1537" width="4.140625" customWidth="1"/>
    <col min="1538" max="1538" width="13.85546875" customWidth="1"/>
    <col min="1539" max="1539" width="11.5703125" customWidth="1"/>
    <col min="1540" max="1540" width="16" customWidth="1"/>
    <col min="1541" max="1541" width="15.28515625" customWidth="1"/>
    <col min="1542" max="1542" width="15.140625" customWidth="1"/>
    <col min="1543" max="1543" width="16" customWidth="1"/>
    <col min="1544" max="1544" width="18.7109375" customWidth="1"/>
    <col min="1545" max="1545" width="16.7109375" customWidth="1"/>
    <col min="1546" max="1546" width="10.5703125" customWidth="1"/>
    <col min="1547" max="1547" width="9.5703125" customWidth="1"/>
    <col min="1548" max="1548" width="11.28515625" customWidth="1"/>
    <col min="1549" max="1549" width="7.42578125" customWidth="1"/>
    <col min="1550" max="1559" width="11.42578125" hidden="1" customWidth="1"/>
    <col min="1560" max="1560" width="3.7109375" customWidth="1"/>
    <col min="1561" max="1792" width="11.42578125" hidden="1"/>
    <col min="1793" max="1793" width="4.140625" customWidth="1"/>
    <col min="1794" max="1794" width="13.85546875" customWidth="1"/>
    <col min="1795" max="1795" width="11.5703125" customWidth="1"/>
    <col min="1796" max="1796" width="16" customWidth="1"/>
    <col min="1797" max="1797" width="15.28515625" customWidth="1"/>
    <col min="1798" max="1798" width="15.140625" customWidth="1"/>
    <col min="1799" max="1799" width="16" customWidth="1"/>
    <col min="1800" max="1800" width="18.7109375" customWidth="1"/>
    <col min="1801" max="1801" width="16.7109375" customWidth="1"/>
    <col min="1802" max="1802" width="10.5703125" customWidth="1"/>
    <col min="1803" max="1803" width="9.5703125" customWidth="1"/>
    <col min="1804" max="1804" width="11.28515625" customWidth="1"/>
    <col min="1805" max="1805" width="7.42578125" customWidth="1"/>
    <col min="1806" max="1815" width="11.42578125" hidden="1" customWidth="1"/>
    <col min="1816" max="1816" width="3.7109375" customWidth="1"/>
    <col min="1817" max="2048" width="11.42578125" hidden="1"/>
    <col min="2049" max="2049" width="4.140625" customWidth="1"/>
    <col min="2050" max="2050" width="13.85546875" customWidth="1"/>
    <col min="2051" max="2051" width="11.5703125" customWidth="1"/>
    <col min="2052" max="2052" width="16" customWidth="1"/>
    <col min="2053" max="2053" width="15.28515625" customWidth="1"/>
    <col min="2054" max="2054" width="15.140625" customWidth="1"/>
    <col min="2055" max="2055" width="16" customWidth="1"/>
    <col min="2056" max="2056" width="18.7109375" customWidth="1"/>
    <col min="2057" max="2057" width="16.7109375" customWidth="1"/>
    <col min="2058" max="2058" width="10.5703125" customWidth="1"/>
    <col min="2059" max="2059" width="9.5703125" customWidth="1"/>
    <col min="2060" max="2060" width="11.28515625" customWidth="1"/>
    <col min="2061" max="2061" width="7.42578125" customWidth="1"/>
    <col min="2062" max="2071" width="11.42578125" hidden="1" customWidth="1"/>
    <col min="2072" max="2072" width="3.7109375" customWidth="1"/>
    <col min="2073" max="2304" width="11.42578125" hidden="1"/>
    <col min="2305" max="2305" width="4.140625" customWidth="1"/>
    <col min="2306" max="2306" width="13.85546875" customWidth="1"/>
    <col min="2307" max="2307" width="11.5703125" customWidth="1"/>
    <col min="2308" max="2308" width="16" customWidth="1"/>
    <col min="2309" max="2309" width="15.28515625" customWidth="1"/>
    <col min="2310" max="2310" width="15.140625" customWidth="1"/>
    <col min="2311" max="2311" width="16" customWidth="1"/>
    <col min="2312" max="2312" width="18.7109375" customWidth="1"/>
    <col min="2313" max="2313" width="16.7109375" customWidth="1"/>
    <col min="2314" max="2314" width="10.5703125" customWidth="1"/>
    <col min="2315" max="2315" width="9.5703125" customWidth="1"/>
    <col min="2316" max="2316" width="11.28515625" customWidth="1"/>
    <col min="2317" max="2317" width="7.42578125" customWidth="1"/>
    <col min="2318" max="2327" width="11.42578125" hidden="1" customWidth="1"/>
    <col min="2328" max="2328" width="3.7109375" customWidth="1"/>
    <col min="2329" max="2560" width="11.42578125" hidden="1"/>
    <col min="2561" max="2561" width="4.140625" customWidth="1"/>
    <col min="2562" max="2562" width="13.85546875" customWidth="1"/>
    <col min="2563" max="2563" width="11.5703125" customWidth="1"/>
    <col min="2564" max="2564" width="16" customWidth="1"/>
    <col min="2565" max="2565" width="15.28515625" customWidth="1"/>
    <col min="2566" max="2566" width="15.140625" customWidth="1"/>
    <col min="2567" max="2567" width="16" customWidth="1"/>
    <col min="2568" max="2568" width="18.7109375" customWidth="1"/>
    <col min="2569" max="2569" width="16.7109375" customWidth="1"/>
    <col min="2570" max="2570" width="10.5703125" customWidth="1"/>
    <col min="2571" max="2571" width="9.5703125" customWidth="1"/>
    <col min="2572" max="2572" width="11.28515625" customWidth="1"/>
    <col min="2573" max="2573" width="7.42578125" customWidth="1"/>
    <col min="2574" max="2583" width="11.42578125" hidden="1" customWidth="1"/>
    <col min="2584" max="2584" width="3.7109375" customWidth="1"/>
    <col min="2585" max="2816" width="11.42578125" hidden="1"/>
    <col min="2817" max="2817" width="4.140625" customWidth="1"/>
    <col min="2818" max="2818" width="13.85546875" customWidth="1"/>
    <col min="2819" max="2819" width="11.5703125" customWidth="1"/>
    <col min="2820" max="2820" width="16" customWidth="1"/>
    <col min="2821" max="2821" width="15.28515625" customWidth="1"/>
    <col min="2822" max="2822" width="15.140625" customWidth="1"/>
    <col min="2823" max="2823" width="16" customWidth="1"/>
    <col min="2824" max="2824" width="18.7109375" customWidth="1"/>
    <col min="2825" max="2825" width="16.7109375" customWidth="1"/>
    <col min="2826" max="2826" width="10.5703125" customWidth="1"/>
    <col min="2827" max="2827" width="9.5703125" customWidth="1"/>
    <col min="2828" max="2828" width="11.28515625" customWidth="1"/>
    <col min="2829" max="2829" width="7.42578125" customWidth="1"/>
    <col min="2830" max="2839" width="11.42578125" hidden="1" customWidth="1"/>
    <col min="2840" max="2840" width="3.7109375" customWidth="1"/>
    <col min="2841" max="3072" width="11.42578125" hidden="1"/>
    <col min="3073" max="3073" width="4.140625" customWidth="1"/>
    <col min="3074" max="3074" width="13.85546875" customWidth="1"/>
    <col min="3075" max="3075" width="11.5703125" customWidth="1"/>
    <col min="3076" max="3076" width="16" customWidth="1"/>
    <col min="3077" max="3077" width="15.28515625" customWidth="1"/>
    <col min="3078" max="3078" width="15.140625" customWidth="1"/>
    <col min="3079" max="3079" width="16" customWidth="1"/>
    <col min="3080" max="3080" width="18.7109375" customWidth="1"/>
    <col min="3081" max="3081" width="16.7109375" customWidth="1"/>
    <col min="3082" max="3082" width="10.5703125" customWidth="1"/>
    <col min="3083" max="3083" width="9.5703125" customWidth="1"/>
    <col min="3084" max="3084" width="11.28515625" customWidth="1"/>
    <col min="3085" max="3085" width="7.42578125" customWidth="1"/>
    <col min="3086" max="3095" width="11.42578125" hidden="1" customWidth="1"/>
    <col min="3096" max="3096" width="3.7109375" customWidth="1"/>
    <col min="3097" max="3328" width="11.42578125" hidden="1"/>
    <col min="3329" max="3329" width="4.140625" customWidth="1"/>
    <col min="3330" max="3330" width="13.85546875" customWidth="1"/>
    <col min="3331" max="3331" width="11.5703125" customWidth="1"/>
    <col min="3332" max="3332" width="16" customWidth="1"/>
    <col min="3333" max="3333" width="15.28515625" customWidth="1"/>
    <col min="3334" max="3334" width="15.140625" customWidth="1"/>
    <col min="3335" max="3335" width="16" customWidth="1"/>
    <col min="3336" max="3336" width="18.7109375" customWidth="1"/>
    <col min="3337" max="3337" width="16.7109375" customWidth="1"/>
    <col min="3338" max="3338" width="10.5703125" customWidth="1"/>
    <col min="3339" max="3339" width="9.5703125" customWidth="1"/>
    <col min="3340" max="3340" width="11.28515625" customWidth="1"/>
    <col min="3341" max="3341" width="7.42578125" customWidth="1"/>
    <col min="3342" max="3351" width="11.42578125" hidden="1" customWidth="1"/>
    <col min="3352" max="3352" width="3.7109375" customWidth="1"/>
    <col min="3353" max="3584" width="11.42578125" hidden="1"/>
    <col min="3585" max="3585" width="4.140625" customWidth="1"/>
    <col min="3586" max="3586" width="13.85546875" customWidth="1"/>
    <col min="3587" max="3587" width="11.5703125" customWidth="1"/>
    <col min="3588" max="3588" width="16" customWidth="1"/>
    <col min="3589" max="3589" width="15.28515625" customWidth="1"/>
    <col min="3590" max="3590" width="15.140625" customWidth="1"/>
    <col min="3591" max="3591" width="16" customWidth="1"/>
    <col min="3592" max="3592" width="18.7109375" customWidth="1"/>
    <col min="3593" max="3593" width="16.7109375" customWidth="1"/>
    <col min="3594" max="3594" width="10.5703125" customWidth="1"/>
    <col min="3595" max="3595" width="9.5703125" customWidth="1"/>
    <col min="3596" max="3596" width="11.28515625" customWidth="1"/>
    <col min="3597" max="3597" width="7.42578125" customWidth="1"/>
    <col min="3598" max="3607" width="11.42578125" hidden="1" customWidth="1"/>
    <col min="3608" max="3608" width="3.7109375" customWidth="1"/>
    <col min="3609" max="3840" width="11.42578125" hidden="1"/>
    <col min="3841" max="3841" width="4.140625" customWidth="1"/>
    <col min="3842" max="3842" width="13.85546875" customWidth="1"/>
    <col min="3843" max="3843" width="11.5703125" customWidth="1"/>
    <col min="3844" max="3844" width="16" customWidth="1"/>
    <col min="3845" max="3845" width="15.28515625" customWidth="1"/>
    <col min="3846" max="3846" width="15.140625" customWidth="1"/>
    <col min="3847" max="3847" width="16" customWidth="1"/>
    <col min="3848" max="3848" width="18.7109375" customWidth="1"/>
    <col min="3849" max="3849" width="16.7109375" customWidth="1"/>
    <col min="3850" max="3850" width="10.5703125" customWidth="1"/>
    <col min="3851" max="3851" width="9.5703125" customWidth="1"/>
    <col min="3852" max="3852" width="11.28515625" customWidth="1"/>
    <col min="3853" max="3853" width="7.42578125" customWidth="1"/>
    <col min="3854" max="3863" width="11.42578125" hidden="1" customWidth="1"/>
    <col min="3864" max="3864" width="3.7109375" customWidth="1"/>
    <col min="3865" max="4096" width="11.42578125" hidden="1"/>
    <col min="4097" max="4097" width="4.140625" customWidth="1"/>
    <col min="4098" max="4098" width="13.85546875" customWidth="1"/>
    <col min="4099" max="4099" width="11.5703125" customWidth="1"/>
    <col min="4100" max="4100" width="16" customWidth="1"/>
    <col min="4101" max="4101" width="15.28515625" customWidth="1"/>
    <col min="4102" max="4102" width="15.140625" customWidth="1"/>
    <col min="4103" max="4103" width="16" customWidth="1"/>
    <col min="4104" max="4104" width="18.7109375" customWidth="1"/>
    <col min="4105" max="4105" width="16.7109375" customWidth="1"/>
    <col min="4106" max="4106" width="10.5703125" customWidth="1"/>
    <col min="4107" max="4107" width="9.5703125" customWidth="1"/>
    <col min="4108" max="4108" width="11.28515625" customWidth="1"/>
    <col min="4109" max="4109" width="7.42578125" customWidth="1"/>
    <col min="4110" max="4119" width="11.42578125" hidden="1" customWidth="1"/>
    <col min="4120" max="4120" width="3.7109375" customWidth="1"/>
    <col min="4121" max="4352" width="11.42578125" hidden="1"/>
    <col min="4353" max="4353" width="4.140625" customWidth="1"/>
    <col min="4354" max="4354" width="13.85546875" customWidth="1"/>
    <col min="4355" max="4355" width="11.5703125" customWidth="1"/>
    <col min="4356" max="4356" width="16" customWidth="1"/>
    <col min="4357" max="4357" width="15.28515625" customWidth="1"/>
    <col min="4358" max="4358" width="15.140625" customWidth="1"/>
    <col min="4359" max="4359" width="16" customWidth="1"/>
    <col min="4360" max="4360" width="18.7109375" customWidth="1"/>
    <col min="4361" max="4361" width="16.7109375" customWidth="1"/>
    <col min="4362" max="4362" width="10.5703125" customWidth="1"/>
    <col min="4363" max="4363" width="9.5703125" customWidth="1"/>
    <col min="4364" max="4364" width="11.28515625" customWidth="1"/>
    <col min="4365" max="4365" width="7.42578125" customWidth="1"/>
    <col min="4366" max="4375" width="11.42578125" hidden="1" customWidth="1"/>
    <col min="4376" max="4376" width="3.7109375" customWidth="1"/>
    <col min="4377" max="4608" width="11.42578125" hidden="1"/>
    <col min="4609" max="4609" width="4.140625" customWidth="1"/>
    <col min="4610" max="4610" width="13.85546875" customWidth="1"/>
    <col min="4611" max="4611" width="11.5703125" customWidth="1"/>
    <col min="4612" max="4612" width="16" customWidth="1"/>
    <col min="4613" max="4613" width="15.28515625" customWidth="1"/>
    <col min="4614" max="4614" width="15.140625" customWidth="1"/>
    <col min="4615" max="4615" width="16" customWidth="1"/>
    <col min="4616" max="4616" width="18.7109375" customWidth="1"/>
    <col min="4617" max="4617" width="16.7109375" customWidth="1"/>
    <col min="4618" max="4618" width="10.5703125" customWidth="1"/>
    <col min="4619" max="4619" width="9.5703125" customWidth="1"/>
    <col min="4620" max="4620" width="11.28515625" customWidth="1"/>
    <col min="4621" max="4621" width="7.42578125" customWidth="1"/>
    <col min="4622" max="4631" width="11.42578125" hidden="1" customWidth="1"/>
    <col min="4632" max="4632" width="3.7109375" customWidth="1"/>
    <col min="4633" max="4864" width="11.42578125" hidden="1"/>
    <col min="4865" max="4865" width="4.140625" customWidth="1"/>
    <col min="4866" max="4866" width="13.85546875" customWidth="1"/>
    <col min="4867" max="4867" width="11.5703125" customWidth="1"/>
    <col min="4868" max="4868" width="16" customWidth="1"/>
    <col min="4869" max="4869" width="15.28515625" customWidth="1"/>
    <col min="4870" max="4870" width="15.140625" customWidth="1"/>
    <col min="4871" max="4871" width="16" customWidth="1"/>
    <col min="4872" max="4872" width="18.7109375" customWidth="1"/>
    <col min="4873" max="4873" width="16.7109375" customWidth="1"/>
    <col min="4874" max="4874" width="10.5703125" customWidth="1"/>
    <col min="4875" max="4875" width="9.5703125" customWidth="1"/>
    <col min="4876" max="4876" width="11.28515625" customWidth="1"/>
    <col min="4877" max="4877" width="7.42578125" customWidth="1"/>
    <col min="4878" max="4887" width="11.42578125" hidden="1" customWidth="1"/>
    <col min="4888" max="4888" width="3.7109375" customWidth="1"/>
    <col min="4889" max="5120" width="11.42578125" hidden="1"/>
    <col min="5121" max="5121" width="4.140625" customWidth="1"/>
    <col min="5122" max="5122" width="13.85546875" customWidth="1"/>
    <col min="5123" max="5123" width="11.5703125" customWidth="1"/>
    <col min="5124" max="5124" width="16" customWidth="1"/>
    <col min="5125" max="5125" width="15.28515625" customWidth="1"/>
    <col min="5126" max="5126" width="15.140625" customWidth="1"/>
    <col min="5127" max="5127" width="16" customWidth="1"/>
    <col min="5128" max="5128" width="18.7109375" customWidth="1"/>
    <col min="5129" max="5129" width="16.7109375" customWidth="1"/>
    <col min="5130" max="5130" width="10.5703125" customWidth="1"/>
    <col min="5131" max="5131" width="9.5703125" customWidth="1"/>
    <col min="5132" max="5132" width="11.28515625" customWidth="1"/>
    <col min="5133" max="5133" width="7.42578125" customWidth="1"/>
    <col min="5134" max="5143" width="11.42578125" hidden="1" customWidth="1"/>
    <col min="5144" max="5144" width="3.7109375" customWidth="1"/>
    <col min="5145" max="5376" width="11.42578125" hidden="1"/>
    <col min="5377" max="5377" width="4.140625" customWidth="1"/>
    <col min="5378" max="5378" width="13.85546875" customWidth="1"/>
    <col min="5379" max="5379" width="11.5703125" customWidth="1"/>
    <col min="5380" max="5380" width="16" customWidth="1"/>
    <col min="5381" max="5381" width="15.28515625" customWidth="1"/>
    <col min="5382" max="5382" width="15.140625" customWidth="1"/>
    <col min="5383" max="5383" width="16" customWidth="1"/>
    <col min="5384" max="5384" width="18.7109375" customWidth="1"/>
    <col min="5385" max="5385" width="16.7109375" customWidth="1"/>
    <col min="5386" max="5386" width="10.5703125" customWidth="1"/>
    <col min="5387" max="5387" width="9.5703125" customWidth="1"/>
    <col min="5388" max="5388" width="11.28515625" customWidth="1"/>
    <col min="5389" max="5389" width="7.42578125" customWidth="1"/>
    <col min="5390" max="5399" width="11.42578125" hidden="1" customWidth="1"/>
    <col min="5400" max="5400" width="3.7109375" customWidth="1"/>
    <col min="5401" max="5632" width="11.42578125" hidden="1"/>
    <col min="5633" max="5633" width="4.140625" customWidth="1"/>
    <col min="5634" max="5634" width="13.85546875" customWidth="1"/>
    <col min="5635" max="5635" width="11.5703125" customWidth="1"/>
    <col min="5636" max="5636" width="16" customWidth="1"/>
    <col min="5637" max="5637" width="15.28515625" customWidth="1"/>
    <col min="5638" max="5638" width="15.140625" customWidth="1"/>
    <col min="5639" max="5639" width="16" customWidth="1"/>
    <col min="5640" max="5640" width="18.7109375" customWidth="1"/>
    <col min="5641" max="5641" width="16.7109375" customWidth="1"/>
    <col min="5642" max="5642" width="10.5703125" customWidth="1"/>
    <col min="5643" max="5643" width="9.5703125" customWidth="1"/>
    <col min="5644" max="5644" width="11.28515625" customWidth="1"/>
    <col min="5645" max="5645" width="7.42578125" customWidth="1"/>
    <col min="5646" max="5655" width="11.42578125" hidden="1" customWidth="1"/>
    <col min="5656" max="5656" width="3.7109375" customWidth="1"/>
    <col min="5657" max="5888" width="11.42578125" hidden="1"/>
    <col min="5889" max="5889" width="4.140625" customWidth="1"/>
    <col min="5890" max="5890" width="13.85546875" customWidth="1"/>
    <col min="5891" max="5891" width="11.5703125" customWidth="1"/>
    <col min="5892" max="5892" width="16" customWidth="1"/>
    <col min="5893" max="5893" width="15.28515625" customWidth="1"/>
    <col min="5894" max="5894" width="15.140625" customWidth="1"/>
    <col min="5895" max="5895" width="16" customWidth="1"/>
    <col min="5896" max="5896" width="18.7109375" customWidth="1"/>
    <col min="5897" max="5897" width="16.7109375" customWidth="1"/>
    <col min="5898" max="5898" width="10.5703125" customWidth="1"/>
    <col min="5899" max="5899" width="9.5703125" customWidth="1"/>
    <col min="5900" max="5900" width="11.28515625" customWidth="1"/>
    <col min="5901" max="5901" width="7.42578125" customWidth="1"/>
    <col min="5902" max="5911" width="11.42578125" hidden="1" customWidth="1"/>
    <col min="5912" max="5912" width="3.7109375" customWidth="1"/>
    <col min="5913" max="6144" width="11.42578125" hidden="1"/>
    <col min="6145" max="6145" width="4.140625" customWidth="1"/>
    <col min="6146" max="6146" width="13.85546875" customWidth="1"/>
    <col min="6147" max="6147" width="11.5703125" customWidth="1"/>
    <col min="6148" max="6148" width="16" customWidth="1"/>
    <col min="6149" max="6149" width="15.28515625" customWidth="1"/>
    <col min="6150" max="6150" width="15.140625" customWidth="1"/>
    <col min="6151" max="6151" width="16" customWidth="1"/>
    <col min="6152" max="6152" width="18.7109375" customWidth="1"/>
    <col min="6153" max="6153" width="16.7109375" customWidth="1"/>
    <col min="6154" max="6154" width="10.5703125" customWidth="1"/>
    <col min="6155" max="6155" width="9.5703125" customWidth="1"/>
    <col min="6156" max="6156" width="11.28515625" customWidth="1"/>
    <col min="6157" max="6157" width="7.42578125" customWidth="1"/>
    <col min="6158" max="6167" width="11.42578125" hidden="1" customWidth="1"/>
    <col min="6168" max="6168" width="3.7109375" customWidth="1"/>
    <col min="6169" max="6400" width="11.42578125" hidden="1"/>
    <col min="6401" max="6401" width="4.140625" customWidth="1"/>
    <col min="6402" max="6402" width="13.85546875" customWidth="1"/>
    <col min="6403" max="6403" width="11.5703125" customWidth="1"/>
    <col min="6404" max="6404" width="16" customWidth="1"/>
    <col min="6405" max="6405" width="15.28515625" customWidth="1"/>
    <col min="6406" max="6406" width="15.140625" customWidth="1"/>
    <col min="6407" max="6407" width="16" customWidth="1"/>
    <col min="6408" max="6408" width="18.7109375" customWidth="1"/>
    <col min="6409" max="6409" width="16.7109375" customWidth="1"/>
    <col min="6410" max="6410" width="10.5703125" customWidth="1"/>
    <col min="6411" max="6411" width="9.5703125" customWidth="1"/>
    <col min="6412" max="6412" width="11.28515625" customWidth="1"/>
    <col min="6413" max="6413" width="7.42578125" customWidth="1"/>
    <col min="6414" max="6423" width="11.42578125" hidden="1" customWidth="1"/>
    <col min="6424" max="6424" width="3.7109375" customWidth="1"/>
    <col min="6425" max="6656" width="11.42578125" hidden="1"/>
    <col min="6657" max="6657" width="4.140625" customWidth="1"/>
    <col min="6658" max="6658" width="13.85546875" customWidth="1"/>
    <col min="6659" max="6659" width="11.5703125" customWidth="1"/>
    <col min="6660" max="6660" width="16" customWidth="1"/>
    <col min="6661" max="6661" width="15.28515625" customWidth="1"/>
    <col min="6662" max="6662" width="15.140625" customWidth="1"/>
    <col min="6663" max="6663" width="16" customWidth="1"/>
    <col min="6664" max="6664" width="18.7109375" customWidth="1"/>
    <col min="6665" max="6665" width="16.7109375" customWidth="1"/>
    <col min="6666" max="6666" width="10.5703125" customWidth="1"/>
    <col min="6667" max="6667" width="9.5703125" customWidth="1"/>
    <col min="6668" max="6668" width="11.28515625" customWidth="1"/>
    <col min="6669" max="6669" width="7.42578125" customWidth="1"/>
    <col min="6670" max="6679" width="11.42578125" hidden="1" customWidth="1"/>
    <col min="6680" max="6680" width="3.7109375" customWidth="1"/>
    <col min="6681" max="6912" width="11.42578125" hidden="1"/>
    <col min="6913" max="6913" width="4.140625" customWidth="1"/>
    <col min="6914" max="6914" width="13.85546875" customWidth="1"/>
    <col min="6915" max="6915" width="11.5703125" customWidth="1"/>
    <col min="6916" max="6916" width="16" customWidth="1"/>
    <col min="6917" max="6917" width="15.28515625" customWidth="1"/>
    <col min="6918" max="6918" width="15.140625" customWidth="1"/>
    <col min="6919" max="6919" width="16" customWidth="1"/>
    <col min="6920" max="6920" width="18.7109375" customWidth="1"/>
    <col min="6921" max="6921" width="16.7109375" customWidth="1"/>
    <col min="6922" max="6922" width="10.5703125" customWidth="1"/>
    <col min="6923" max="6923" width="9.5703125" customWidth="1"/>
    <col min="6924" max="6924" width="11.28515625" customWidth="1"/>
    <col min="6925" max="6925" width="7.42578125" customWidth="1"/>
    <col min="6926" max="6935" width="11.42578125" hidden="1" customWidth="1"/>
    <col min="6936" max="6936" width="3.7109375" customWidth="1"/>
    <col min="6937" max="7168" width="11.42578125" hidden="1"/>
    <col min="7169" max="7169" width="4.140625" customWidth="1"/>
    <col min="7170" max="7170" width="13.85546875" customWidth="1"/>
    <col min="7171" max="7171" width="11.5703125" customWidth="1"/>
    <col min="7172" max="7172" width="16" customWidth="1"/>
    <col min="7173" max="7173" width="15.28515625" customWidth="1"/>
    <col min="7174" max="7174" width="15.140625" customWidth="1"/>
    <col min="7175" max="7175" width="16" customWidth="1"/>
    <col min="7176" max="7176" width="18.7109375" customWidth="1"/>
    <col min="7177" max="7177" width="16.7109375" customWidth="1"/>
    <col min="7178" max="7178" width="10.5703125" customWidth="1"/>
    <col min="7179" max="7179" width="9.5703125" customWidth="1"/>
    <col min="7180" max="7180" width="11.28515625" customWidth="1"/>
    <col min="7181" max="7181" width="7.42578125" customWidth="1"/>
    <col min="7182" max="7191" width="11.42578125" hidden="1" customWidth="1"/>
    <col min="7192" max="7192" width="3.7109375" customWidth="1"/>
    <col min="7193" max="7424" width="11.42578125" hidden="1"/>
    <col min="7425" max="7425" width="4.140625" customWidth="1"/>
    <col min="7426" max="7426" width="13.85546875" customWidth="1"/>
    <col min="7427" max="7427" width="11.5703125" customWidth="1"/>
    <col min="7428" max="7428" width="16" customWidth="1"/>
    <col min="7429" max="7429" width="15.28515625" customWidth="1"/>
    <col min="7430" max="7430" width="15.140625" customWidth="1"/>
    <col min="7431" max="7431" width="16" customWidth="1"/>
    <col min="7432" max="7432" width="18.7109375" customWidth="1"/>
    <col min="7433" max="7433" width="16.7109375" customWidth="1"/>
    <col min="7434" max="7434" width="10.5703125" customWidth="1"/>
    <col min="7435" max="7435" width="9.5703125" customWidth="1"/>
    <col min="7436" max="7436" width="11.28515625" customWidth="1"/>
    <col min="7437" max="7437" width="7.42578125" customWidth="1"/>
    <col min="7438" max="7447" width="11.42578125" hidden="1" customWidth="1"/>
    <col min="7448" max="7448" width="3.7109375" customWidth="1"/>
    <col min="7449" max="7680" width="11.42578125" hidden="1"/>
    <col min="7681" max="7681" width="4.140625" customWidth="1"/>
    <col min="7682" max="7682" width="13.85546875" customWidth="1"/>
    <col min="7683" max="7683" width="11.5703125" customWidth="1"/>
    <col min="7684" max="7684" width="16" customWidth="1"/>
    <col min="7685" max="7685" width="15.28515625" customWidth="1"/>
    <col min="7686" max="7686" width="15.140625" customWidth="1"/>
    <col min="7687" max="7687" width="16" customWidth="1"/>
    <col min="7688" max="7688" width="18.7109375" customWidth="1"/>
    <col min="7689" max="7689" width="16.7109375" customWidth="1"/>
    <col min="7690" max="7690" width="10.5703125" customWidth="1"/>
    <col min="7691" max="7691" width="9.5703125" customWidth="1"/>
    <col min="7692" max="7692" width="11.28515625" customWidth="1"/>
    <col min="7693" max="7693" width="7.42578125" customWidth="1"/>
    <col min="7694" max="7703" width="11.42578125" hidden="1" customWidth="1"/>
    <col min="7704" max="7704" width="3.7109375" customWidth="1"/>
    <col min="7705" max="7936" width="11.42578125" hidden="1"/>
    <col min="7937" max="7937" width="4.140625" customWidth="1"/>
    <col min="7938" max="7938" width="13.85546875" customWidth="1"/>
    <col min="7939" max="7939" width="11.5703125" customWidth="1"/>
    <col min="7940" max="7940" width="16" customWidth="1"/>
    <col min="7941" max="7941" width="15.28515625" customWidth="1"/>
    <col min="7942" max="7942" width="15.140625" customWidth="1"/>
    <col min="7943" max="7943" width="16" customWidth="1"/>
    <col min="7944" max="7944" width="18.7109375" customWidth="1"/>
    <col min="7945" max="7945" width="16.7109375" customWidth="1"/>
    <col min="7946" max="7946" width="10.5703125" customWidth="1"/>
    <col min="7947" max="7947" width="9.5703125" customWidth="1"/>
    <col min="7948" max="7948" width="11.28515625" customWidth="1"/>
    <col min="7949" max="7949" width="7.42578125" customWidth="1"/>
    <col min="7950" max="7959" width="11.42578125" hidden="1" customWidth="1"/>
    <col min="7960" max="7960" width="3.7109375" customWidth="1"/>
    <col min="7961" max="8192" width="11.42578125" hidden="1"/>
    <col min="8193" max="8193" width="4.140625" customWidth="1"/>
    <col min="8194" max="8194" width="13.85546875" customWidth="1"/>
    <col min="8195" max="8195" width="11.5703125" customWidth="1"/>
    <col min="8196" max="8196" width="16" customWidth="1"/>
    <col min="8197" max="8197" width="15.28515625" customWidth="1"/>
    <col min="8198" max="8198" width="15.140625" customWidth="1"/>
    <col min="8199" max="8199" width="16" customWidth="1"/>
    <col min="8200" max="8200" width="18.7109375" customWidth="1"/>
    <col min="8201" max="8201" width="16.7109375" customWidth="1"/>
    <col min="8202" max="8202" width="10.5703125" customWidth="1"/>
    <col min="8203" max="8203" width="9.5703125" customWidth="1"/>
    <col min="8204" max="8204" width="11.28515625" customWidth="1"/>
    <col min="8205" max="8205" width="7.42578125" customWidth="1"/>
    <col min="8206" max="8215" width="11.42578125" hidden="1" customWidth="1"/>
    <col min="8216" max="8216" width="3.7109375" customWidth="1"/>
    <col min="8217" max="8448" width="11.42578125" hidden="1"/>
    <col min="8449" max="8449" width="4.140625" customWidth="1"/>
    <col min="8450" max="8450" width="13.85546875" customWidth="1"/>
    <col min="8451" max="8451" width="11.5703125" customWidth="1"/>
    <col min="8452" max="8452" width="16" customWidth="1"/>
    <col min="8453" max="8453" width="15.28515625" customWidth="1"/>
    <col min="8454" max="8454" width="15.140625" customWidth="1"/>
    <col min="8455" max="8455" width="16" customWidth="1"/>
    <col min="8456" max="8456" width="18.7109375" customWidth="1"/>
    <col min="8457" max="8457" width="16.7109375" customWidth="1"/>
    <col min="8458" max="8458" width="10.5703125" customWidth="1"/>
    <col min="8459" max="8459" width="9.5703125" customWidth="1"/>
    <col min="8460" max="8460" width="11.28515625" customWidth="1"/>
    <col min="8461" max="8461" width="7.42578125" customWidth="1"/>
    <col min="8462" max="8471" width="11.42578125" hidden="1" customWidth="1"/>
    <col min="8472" max="8472" width="3.7109375" customWidth="1"/>
    <col min="8473" max="8704" width="11.42578125" hidden="1"/>
    <col min="8705" max="8705" width="4.140625" customWidth="1"/>
    <col min="8706" max="8706" width="13.85546875" customWidth="1"/>
    <col min="8707" max="8707" width="11.5703125" customWidth="1"/>
    <col min="8708" max="8708" width="16" customWidth="1"/>
    <col min="8709" max="8709" width="15.28515625" customWidth="1"/>
    <col min="8710" max="8710" width="15.140625" customWidth="1"/>
    <col min="8711" max="8711" width="16" customWidth="1"/>
    <col min="8712" max="8712" width="18.7109375" customWidth="1"/>
    <col min="8713" max="8713" width="16.7109375" customWidth="1"/>
    <col min="8714" max="8714" width="10.5703125" customWidth="1"/>
    <col min="8715" max="8715" width="9.5703125" customWidth="1"/>
    <col min="8716" max="8716" width="11.28515625" customWidth="1"/>
    <col min="8717" max="8717" width="7.42578125" customWidth="1"/>
    <col min="8718" max="8727" width="11.42578125" hidden="1" customWidth="1"/>
    <col min="8728" max="8728" width="3.7109375" customWidth="1"/>
    <col min="8729" max="8960" width="11.42578125" hidden="1"/>
    <col min="8961" max="8961" width="4.140625" customWidth="1"/>
    <col min="8962" max="8962" width="13.85546875" customWidth="1"/>
    <col min="8963" max="8963" width="11.5703125" customWidth="1"/>
    <col min="8964" max="8964" width="16" customWidth="1"/>
    <col min="8965" max="8965" width="15.28515625" customWidth="1"/>
    <col min="8966" max="8966" width="15.140625" customWidth="1"/>
    <col min="8967" max="8967" width="16" customWidth="1"/>
    <col min="8968" max="8968" width="18.7109375" customWidth="1"/>
    <col min="8969" max="8969" width="16.7109375" customWidth="1"/>
    <col min="8970" max="8970" width="10.5703125" customWidth="1"/>
    <col min="8971" max="8971" width="9.5703125" customWidth="1"/>
    <col min="8972" max="8972" width="11.28515625" customWidth="1"/>
    <col min="8973" max="8973" width="7.42578125" customWidth="1"/>
    <col min="8974" max="8983" width="11.42578125" hidden="1" customWidth="1"/>
    <col min="8984" max="8984" width="3.7109375" customWidth="1"/>
    <col min="8985" max="9216" width="11.42578125" hidden="1"/>
    <col min="9217" max="9217" width="4.140625" customWidth="1"/>
    <col min="9218" max="9218" width="13.85546875" customWidth="1"/>
    <col min="9219" max="9219" width="11.5703125" customWidth="1"/>
    <col min="9220" max="9220" width="16" customWidth="1"/>
    <col min="9221" max="9221" width="15.28515625" customWidth="1"/>
    <col min="9222" max="9222" width="15.140625" customWidth="1"/>
    <col min="9223" max="9223" width="16" customWidth="1"/>
    <col min="9224" max="9224" width="18.7109375" customWidth="1"/>
    <col min="9225" max="9225" width="16.7109375" customWidth="1"/>
    <col min="9226" max="9226" width="10.5703125" customWidth="1"/>
    <col min="9227" max="9227" width="9.5703125" customWidth="1"/>
    <col min="9228" max="9228" width="11.28515625" customWidth="1"/>
    <col min="9229" max="9229" width="7.42578125" customWidth="1"/>
    <col min="9230" max="9239" width="11.42578125" hidden="1" customWidth="1"/>
    <col min="9240" max="9240" width="3.7109375" customWidth="1"/>
    <col min="9241" max="9472" width="11.42578125" hidden="1"/>
    <col min="9473" max="9473" width="4.140625" customWidth="1"/>
    <col min="9474" max="9474" width="13.85546875" customWidth="1"/>
    <col min="9475" max="9475" width="11.5703125" customWidth="1"/>
    <col min="9476" max="9476" width="16" customWidth="1"/>
    <col min="9477" max="9477" width="15.28515625" customWidth="1"/>
    <col min="9478" max="9478" width="15.140625" customWidth="1"/>
    <col min="9479" max="9479" width="16" customWidth="1"/>
    <col min="9480" max="9480" width="18.7109375" customWidth="1"/>
    <col min="9481" max="9481" width="16.7109375" customWidth="1"/>
    <col min="9482" max="9482" width="10.5703125" customWidth="1"/>
    <col min="9483" max="9483" width="9.5703125" customWidth="1"/>
    <col min="9484" max="9484" width="11.28515625" customWidth="1"/>
    <col min="9485" max="9485" width="7.42578125" customWidth="1"/>
    <col min="9486" max="9495" width="11.42578125" hidden="1" customWidth="1"/>
    <col min="9496" max="9496" width="3.7109375" customWidth="1"/>
    <col min="9497" max="9728" width="11.42578125" hidden="1"/>
    <col min="9729" max="9729" width="4.140625" customWidth="1"/>
    <col min="9730" max="9730" width="13.85546875" customWidth="1"/>
    <col min="9731" max="9731" width="11.5703125" customWidth="1"/>
    <col min="9732" max="9732" width="16" customWidth="1"/>
    <col min="9733" max="9733" width="15.28515625" customWidth="1"/>
    <col min="9734" max="9734" width="15.140625" customWidth="1"/>
    <col min="9735" max="9735" width="16" customWidth="1"/>
    <col min="9736" max="9736" width="18.7109375" customWidth="1"/>
    <col min="9737" max="9737" width="16.7109375" customWidth="1"/>
    <col min="9738" max="9738" width="10.5703125" customWidth="1"/>
    <col min="9739" max="9739" width="9.5703125" customWidth="1"/>
    <col min="9740" max="9740" width="11.28515625" customWidth="1"/>
    <col min="9741" max="9741" width="7.42578125" customWidth="1"/>
    <col min="9742" max="9751" width="11.42578125" hidden="1" customWidth="1"/>
    <col min="9752" max="9752" width="3.7109375" customWidth="1"/>
    <col min="9753" max="9984" width="11.42578125" hidden="1"/>
    <col min="9985" max="9985" width="4.140625" customWidth="1"/>
    <col min="9986" max="9986" width="13.85546875" customWidth="1"/>
    <col min="9987" max="9987" width="11.5703125" customWidth="1"/>
    <col min="9988" max="9988" width="16" customWidth="1"/>
    <col min="9989" max="9989" width="15.28515625" customWidth="1"/>
    <col min="9990" max="9990" width="15.140625" customWidth="1"/>
    <col min="9991" max="9991" width="16" customWidth="1"/>
    <col min="9992" max="9992" width="18.7109375" customWidth="1"/>
    <col min="9993" max="9993" width="16.7109375" customWidth="1"/>
    <col min="9994" max="9994" width="10.5703125" customWidth="1"/>
    <col min="9995" max="9995" width="9.5703125" customWidth="1"/>
    <col min="9996" max="9996" width="11.28515625" customWidth="1"/>
    <col min="9997" max="9997" width="7.42578125" customWidth="1"/>
    <col min="9998" max="10007" width="11.42578125" hidden="1" customWidth="1"/>
    <col min="10008" max="10008" width="3.7109375" customWidth="1"/>
    <col min="10009" max="10240" width="11.42578125" hidden="1"/>
    <col min="10241" max="10241" width="4.140625" customWidth="1"/>
    <col min="10242" max="10242" width="13.85546875" customWidth="1"/>
    <col min="10243" max="10243" width="11.5703125" customWidth="1"/>
    <col min="10244" max="10244" width="16" customWidth="1"/>
    <col min="10245" max="10245" width="15.28515625" customWidth="1"/>
    <col min="10246" max="10246" width="15.140625" customWidth="1"/>
    <col min="10247" max="10247" width="16" customWidth="1"/>
    <col min="10248" max="10248" width="18.7109375" customWidth="1"/>
    <col min="10249" max="10249" width="16.7109375" customWidth="1"/>
    <col min="10250" max="10250" width="10.5703125" customWidth="1"/>
    <col min="10251" max="10251" width="9.5703125" customWidth="1"/>
    <col min="10252" max="10252" width="11.28515625" customWidth="1"/>
    <col min="10253" max="10253" width="7.42578125" customWidth="1"/>
    <col min="10254" max="10263" width="11.42578125" hidden="1" customWidth="1"/>
    <col min="10264" max="10264" width="3.7109375" customWidth="1"/>
    <col min="10265" max="10496" width="11.42578125" hidden="1"/>
    <col min="10497" max="10497" width="4.140625" customWidth="1"/>
    <col min="10498" max="10498" width="13.85546875" customWidth="1"/>
    <col min="10499" max="10499" width="11.5703125" customWidth="1"/>
    <col min="10500" max="10500" width="16" customWidth="1"/>
    <col min="10501" max="10501" width="15.28515625" customWidth="1"/>
    <col min="10502" max="10502" width="15.140625" customWidth="1"/>
    <col min="10503" max="10503" width="16" customWidth="1"/>
    <col min="10504" max="10504" width="18.7109375" customWidth="1"/>
    <col min="10505" max="10505" width="16.7109375" customWidth="1"/>
    <col min="10506" max="10506" width="10.5703125" customWidth="1"/>
    <col min="10507" max="10507" width="9.5703125" customWidth="1"/>
    <col min="10508" max="10508" width="11.28515625" customWidth="1"/>
    <col min="10509" max="10509" width="7.42578125" customWidth="1"/>
    <col min="10510" max="10519" width="11.42578125" hidden="1" customWidth="1"/>
    <col min="10520" max="10520" width="3.7109375" customWidth="1"/>
    <col min="10521" max="10752" width="11.42578125" hidden="1"/>
    <col min="10753" max="10753" width="4.140625" customWidth="1"/>
    <col min="10754" max="10754" width="13.85546875" customWidth="1"/>
    <col min="10755" max="10755" width="11.5703125" customWidth="1"/>
    <col min="10756" max="10756" width="16" customWidth="1"/>
    <col min="10757" max="10757" width="15.28515625" customWidth="1"/>
    <col min="10758" max="10758" width="15.140625" customWidth="1"/>
    <col min="10759" max="10759" width="16" customWidth="1"/>
    <col min="10760" max="10760" width="18.7109375" customWidth="1"/>
    <col min="10761" max="10761" width="16.7109375" customWidth="1"/>
    <col min="10762" max="10762" width="10.5703125" customWidth="1"/>
    <col min="10763" max="10763" width="9.5703125" customWidth="1"/>
    <col min="10764" max="10764" width="11.28515625" customWidth="1"/>
    <col min="10765" max="10765" width="7.42578125" customWidth="1"/>
    <col min="10766" max="10775" width="11.42578125" hidden="1" customWidth="1"/>
    <col min="10776" max="10776" width="3.7109375" customWidth="1"/>
    <col min="10777" max="11008" width="11.42578125" hidden="1"/>
    <col min="11009" max="11009" width="4.140625" customWidth="1"/>
    <col min="11010" max="11010" width="13.85546875" customWidth="1"/>
    <col min="11011" max="11011" width="11.5703125" customWidth="1"/>
    <col min="11012" max="11012" width="16" customWidth="1"/>
    <col min="11013" max="11013" width="15.28515625" customWidth="1"/>
    <col min="11014" max="11014" width="15.140625" customWidth="1"/>
    <col min="11015" max="11015" width="16" customWidth="1"/>
    <col min="11016" max="11016" width="18.7109375" customWidth="1"/>
    <col min="11017" max="11017" width="16.7109375" customWidth="1"/>
    <col min="11018" max="11018" width="10.5703125" customWidth="1"/>
    <col min="11019" max="11019" width="9.5703125" customWidth="1"/>
    <col min="11020" max="11020" width="11.28515625" customWidth="1"/>
    <col min="11021" max="11021" width="7.42578125" customWidth="1"/>
    <col min="11022" max="11031" width="11.42578125" hidden="1" customWidth="1"/>
    <col min="11032" max="11032" width="3.7109375" customWidth="1"/>
    <col min="11033" max="11264" width="11.42578125" hidden="1"/>
    <col min="11265" max="11265" width="4.140625" customWidth="1"/>
    <col min="11266" max="11266" width="13.85546875" customWidth="1"/>
    <col min="11267" max="11267" width="11.5703125" customWidth="1"/>
    <col min="11268" max="11268" width="16" customWidth="1"/>
    <col min="11269" max="11269" width="15.28515625" customWidth="1"/>
    <col min="11270" max="11270" width="15.140625" customWidth="1"/>
    <col min="11271" max="11271" width="16" customWidth="1"/>
    <col min="11272" max="11272" width="18.7109375" customWidth="1"/>
    <col min="11273" max="11273" width="16.7109375" customWidth="1"/>
    <col min="11274" max="11274" width="10.5703125" customWidth="1"/>
    <col min="11275" max="11275" width="9.5703125" customWidth="1"/>
    <col min="11276" max="11276" width="11.28515625" customWidth="1"/>
    <col min="11277" max="11277" width="7.42578125" customWidth="1"/>
    <col min="11278" max="11287" width="11.42578125" hidden="1" customWidth="1"/>
    <col min="11288" max="11288" width="3.7109375" customWidth="1"/>
    <col min="11289" max="11520" width="11.42578125" hidden="1"/>
    <col min="11521" max="11521" width="4.140625" customWidth="1"/>
    <col min="11522" max="11522" width="13.85546875" customWidth="1"/>
    <col min="11523" max="11523" width="11.5703125" customWidth="1"/>
    <col min="11524" max="11524" width="16" customWidth="1"/>
    <col min="11525" max="11525" width="15.28515625" customWidth="1"/>
    <col min="11526" max="11526" width="15.140625" customWidth="1"/>
    <col min="11527" max="11527" width="16" customWidth="1"/>
    <col min="11528" max="11528" width="18.7109375" customWidth="1"/>
    <col min="11529" max="11529" width="16.7109375" customWidth="1"/>
    <col min="11530" max="11530" width="10.5703125" customWidth="1"/>
    <col min="11531" max="11531" width="9.5703125" customWidth="1"/>
    <col min="11532" max="11532" width="11.28515625" customWidth="1"/>
    <col min="11533" max="11533" width="7.42578125" customWidth="1"/>
    <col min="11534" max="11543" width="11.42578125" hidden="1" customWidth="1"/>
    <col min="11544" max="11544" width="3.7109375" customWidth="1"/>
    <col min="11545" max="11776" width="11.42578125" hidden="1"/>
    <col min="11777" max="11777" width="4.140625" customWidth="1"/>
    <col min="11778" max="11778" width="13.85546875" customWidth="1"/>
    <col min="11779" max="11779" width="11.5703125" customWidth="1"/>
    <col min="11780" max="11780" width="16" customWidth="1"/>
    <col min="11781" max="11781" width="15.28515625" customWidth="1"/>
    <col min="11782" max="11782" width="15.140625" customWidth="1"/>
    <col min="11783" max="11783" width="16" customWidth="1"/>
    <col min="11784" max="11784" width="18.7109375" customWidth="1"/>
    <col min="11785" max="11785" width="16.7109375" customWidth="1"/>
    <col min="11786" max="11786" width="10.5703125" customWidth="1"/>
    <col min="11787" max="11787" width="9.5703125" customWidth="1"/>
    <col min="11788" max="11788" width="11.28515625" customWidth="1"/>
    <col min="11789" max="11789" width="7.42578125" customWidth="1"/>
    <col min="11790" max="11799" width="11.42578125" hidden="1" customWidth="1"/>
    <col min="11800" max="11800" width="3.7109375" customWidth="1"/>
    <col min="11801" max="12032" width="11.42578125" hidden="1"/>
    <col min="12033" max="12033" width="4.140625" customWidth="1"/>
    <col min="12034" max="12034" width="13.85546875" customWidth="1"/>
    <col min="12035" max="12035" width="11.5703125" customWidth="1"/>
    <col min="12036" max="12036" width="16" customWidth="1"/>
    <col min="12037" max="12037" width="15.28515625" customWidth="1"/>
    <col min="12038" max="12038" width="15.140625" customWidth="1"/>
    <col min="12039" max="12039" width="16" customWidth="1"/>
    <col min="12040" max="12040" width="18.7109375" customWidth="1"/>
    <col min="12041" max="12041" width="16.7109375" customWidth="1"/>
    <col min="12042" max="12042" width="10.5703125" customWidth="1"/>
    <col min="12043" max="12043" width="9.5703125" customWidth="1"/>
    <col min="12044" max="12044" width="11.28515625" customWidth="1"/>
    <col min="12045" max="12045" width="7.42578125" customWidth="1"/>
    <col min="12046" max="12055" width="11.42578125" hidden="1" customWidth="1"/>
    <col min="12056" max="12056" width="3.7109375" customWidth="1"/>
    <col min="12057" max="12288" width="11.42578125" hidden="1"/>
    <col min="12289" max="12289" width="4.140625" customWidth="1"/>
    <col min="12290" max="12290" width="13.85546875" customWidth="1"/>
    <col min="12291" max="12291" width="11.5703125" customWidth="1"/>
    <col min="12292" max="12292" width="16" customWidth="1"/>
    <col min="12293" max="12293" width="15.28515625" customWidth="1"/>
    <col min="12294" max="12294" width="15.140625" customWidth="1"/>
    <col min="12295" max="12295" width="16" customWidth="1"/>
    <col min="12296" max="12296" width="18.7109375" customWidth="1"/>
    <col min="12297" max="12297" width="16.7109375" customWidth="1"/>
    <col min="12298" max="12298" width="10.5703125" customWidth="1"/>
    <col min="12299" max="12299" width="9.5703125" customWidth="1"/>
    <col min="12300" max="12300" width="11.28515625" customWidth="1"/>
    <col min="12301" max="12301" width="7.42578125" customWidth="1"/>
    <col min="12302" max="12311" width="11.42578125" hidden="1" customWidth="1"/>
    <col min="12312" max="12312" width="3.7109375" customWidth="1"/>
    <col min="12313" max="12544" width="11.42578125" hidden="1"/>
    <col min="12545" max="12545" width="4.140625" customWidth="1"/>
    <col min="12546" max="12546" width="13.85546875" customWidth="1"/>
    <col min="12547" max="12547" width="11.5703125" customWidth="1"/>
    <col min="12548" max="12548" width="16" customWidth="1"/>
    <col min="12549" max="12549" width="15.28515625" customWidth="1"/>
    <col min="12550" max="12550" width="15.140625" customWidth="1"/>
    <col min="12551" max="12551" width="16" customWidth="1"/>
    <col min="12552" max="12552" width="18.7109375" customWidth="1"/>
    <col min="12553" max="12553" width="16.7109375" customWidth="1"/>
    <col min="12554" max="12554" width="10.5703125" customWidth="1"/>
    <col min="12555" max="12555" width="9.5703125" customWidth="1"/>
    <col min="12556" max="12556" width="11.28515625" customWidth="1"/>
    <col min="12557" max="12557" width="7.42578125" customWidth="1"/>
    <col min="12558" max="12567" width="11.42578125" hidden="1" customWidth="1"/>
    <col min="12568" max="12568" width="3.7109375" customWidth="1"/>
    <col min="12569" max="12800" width="11.42578125" hidden="1"/>
    <col min="12801" max="12801" width="4.140625" customWidth="1"/>
    <col min="12802" max="12802" width="13.85546875" customWidth="1"/>
    <col min="12803" max="12803" width="11.5703125" customWidth="1"/>
    <col min="12804" max="12804" width="16" customWidth="1"/>
    <col min="12805" max="12805" width="15.28515625" customWidth="1"/>
    <col min="12806" max="12806" width="15.140625" customWidth="1"/>
    <col min="12807" max="12807" width="16" customWidth="1"/>
    <col min="12808" max="12808" width="18.7109375" customWidth="1"/>
    <col min="12809" max="12809" width="16.7109375" customWidth="1"/>
    <col min="12810" max="12810" width="10.5703125" customWidth="1"/>
    <col min="12811" max="12811" width="9.5703125" customWidth="1"/>
    <col min="12812" max="12812" width="11.28515625" customWidth="1"/>
    <col min="12813" max="12813" width="7.42578125" customWidth="1"/>
    <col min="12814" max="12823" width="11.42578125" hidden="1" customWidth="1"/>
    <col min="12824" max="12824" width="3.7109375" customWidth="1"/>
    <col min="12825" max="13056" width="11.42578125" hidden="1"/>
    <col min="13057" max="13057" width="4.140625" customWidth="1"/>
    <col min="13058" max="13058" width="13.85546875" customWidth="1"/>
    <col min="13059" max="13059" width="11.5703125" customWidth="1"/>
    <col min="13060" max="13060" width="16" customWidth="1"/>
    <col min="13061" max="13061" width="15.28515625" customWidth="1"/>
    <col min="13062" max="13062" width="15.140625" customWidth="1"/>
    <col min="13063" max="13063" width="16" customWidth="1"/>
    <col min="13064" max="13064" width="18.7109375" customWidth="1"/>
    <col min="13065" max="13065" width="16.7109375" customWidth="1"/>
    <col min="13066" max="13066" width="10.5703125" customWidth="1"/>
    <col min="13067" max="13067" width="9.5703125" customWidth="1"/>
    <col min="13068" max="13068" width="11.28515625" customWidth="1"/>
    <col min="13069" max="13069" width="7.42578125" customWidth="1"/>
    <col min="13070" max="13079" width="11.42578125" hidden="1" customWidth="1"/>
    <col min="13080" max="13080" width="3.7109375" customWidth="1"/>
    <col min="13081" max="13312" width="11.42578125" hidden="1"/>
    <col min="13313" max="13313" width="4.140625" customWidth="1"/>
    <col min="13314" max="13314" width="13.85546875" customWidth="1"/>
    <col min="13315" max="13315" width="11.5703125" customWidth="1"/>
    <col min="13316" max="13316" width="16" customWidth="1"/>
    <col min="13317" max="13317" width="15.28515625" customWidth="1"/>
    <col min="13318" max="13318" width="15.140625" customWidth="1"/>
    <col min="13319" max="13319" width="16" customWidth="1"/>
    <col min="13320" max="13320" width="18.7109375" customWidth="1"/>
    <col min="13321" max="13321" width="16.7109375" customWidth="1"/>
    <col min="13322" max="13322" width="10.5703125" customWidth="1"/>
    <col min="13323" max="13323" width="9.5703125" customWidth="1"/>
    <col min="13324" max="13324" width="11.28515625" customWidth="1"/>
    <col min="13325" max="13325" width="7.42578125" customWidth="1"/>
    <col min="13326" max="13335" width="11.42578125" hidden="1" customWidth="1"/>
    <col min="13336" max="13336" width="3.7109375" customWidth="1"/>
    <col min="13337" max="13568" width="11.42578125" hidden="1"/>
    <col min="13569" max="13569" width="4.140625" customWidth="1"/>
    <col min="13570" max="13570" width="13.85546875" customWidth="1"/>
    <col min="13571" max="13571" width="11.5703125" customWidth="1"/>
    <col min="13572" max="13572" width="16" customWidth="1"/>
    <col min="13573" max="13573" width="15.28515625" customWidth="1"/>
    <col min="13574" max="13574" width="15.140625" customWidth="1"/>
    <col min="13575" max="13575" width="16" customWidth="1"/>
    <col min="13576" max="13576" width="18.7109375" customWidth="1"/>
    <col min="13577" max="13577" width="16.7109375" customWidth="1"/>
    <col min="13578" max="13578" width="10.5703125" customWidth="1"/>
    <col min="13579" max="13579" width="9.5703125" customWidth="1"/>
    <col min="13580" max="13580" width="11.28515625" customWidth="1"/>
    <col min="13581" max="13581" width="7.42578125" customWidth="1"/>
    <col min="13582" max="13591" width="11.42578125" hidden="1" customWidth="1"/>
    <col min="13592" max="13592" width="3.7109375" customWidth="1"/>
    <col min="13593" max="13824" width="11.42578125" hidden="1"/>
    <col min="13825" max="13825" width="4.140625" customWidth="1"/>
    <col min="13826" max="13826" width="13.85546875" customWidth="1"/>
    <col min="13827" max="13827" width="11.5703125" customWidth="1"/>
    <col min="13828" max="13828" width="16" customWidth="1"/>
    <col min="13829" max="13829" width="15.28515625" customWidth="1"/>
    <col min="13830" max="13830" width="15.140625" customWidth="1"/>
    <col min="13831" max="13831" width="16" customWidth="1"/>
    <col min="13832" max="13832" width="18.7109375" customWidth="1"/>
    <col min="13833" max="13833" width="16.7109375" customWidth="1"/>
    <col min="13834" max="13834" width="10.5703125" customWidth="1"/>
    <col min="13835" max="13835" width="9.5703125" customWidth="1"/>
    <col min="13836" max="13836" width="11.28515625" customWidth="1"/>
    <col min="13837" max="13837" width="7.42578125" customWidth="1"/>
    <col min="13838" max="13847" width="11.42578125" hidden="1" customWidth="1"/>
    <col min="13848" max="13848" width="3.7109375" customWidth="1"/>
    <col min="13849" max="14080" width="11.42578125" hidden="1"/>
    <col min="14081" max="14081" width="4.140625" customWidth="1"/>
    <col min="14082" max="14082" width="13.85546875" customWidth="1"/>
    <col min="14083" max="14083" width="11.5703125" customWidth="1"/>
    <col min="14084" max="14084" width="16" customWidth="1"/>
    <col min="14085" max="14085" width="15.28515625" customWidth="1"/>
    <col min="14086" max="14086" width="15.140625" customWidth="1"/>
    <col min="14087" max="14087" width="16" customWidth="1"/>
    <col min="14088" max="14088" width="18.7109375" customWidth="1"/>
    <col min="14089" max="14089" width="16.7109375" customWidth="1"/>
    <col min="14090" max="14090" width="10.5703125" customWidth="1"/>
    <col min="14091" max="14091" width="9.5703125" customWidth="1"/>
    <col min="14092" max="14092" width="11.28515625" customWidth="1"/>
    <col min="14093" max="14093" width="7.42578125" customWidth="1"/>
    <col min="14094" max="14103" width="11.42578125" hidden="1" customWidth="1"/>
    <col min="14104" max="14104" width="3.7109375" customWidth="1"/>
    <col min="14105" max="14336" width="11.42578125" hidden="1"/>
    <col min="14337" max="14337" width="4.140625" customWidth="1"/>
    <col min="14338" max="14338" width="13.85546875" customWidth="1"/>
    <col min="14339" max="14339" width="11.5703125" customWidth="1"/>
    <col min="14340" max="14340" width="16" customWidth="1"/>
    <col min="14341" max="14341" width="15.28515625" customWidth="1"/>
    <col min="14342" max="14342" width="15.140625" customWidth="1"/>
    <col min="14343" max="14343" width="16" customWidth="1"/>
    <col min="14344" max="14344" width="18.7109375" customWidth="1"/>
    <col min="14345" max="14345" width="16.7109375" customWidth="1"/>
    <col min="14346" max="14346" width="10.5703125" customWidth="1"/>
    <col min="14347" max="14347" width="9.5703125" customWidth="1"/>
    <col min="14348" max="14348" width="11.28515625" customWidth="1"/>
    <col min="14349" max="14349" width="7.42578125" customWidth="1"/>
    <col min="14350" max="14359" width="11.42578125" hidden="1" customWidth="1"/>
    <col min="14360" max="14360" width="3.7109375" customWidth="1"/>
    <col min="14361" max="14592" width="11.42578125" hidden="1"/>
    <col min="14593" max="14593" width="4.140625" customWidth="1"/>
    <col min="14594" max="14594" width="13.85546875" customWidth="1"/>
    <col min="14595" max="14595" width="11.5703125" customWidth="1"/>
    <col min="14596" max="14596" width="16" customWidth="1"/>
    <col min="14597" max="14597" width="15.28515625" customWidth="1"/>
    <col min="14598" max="14598" width="15.140625" customWidth="1"/>
    <col min="14599" max="14599" width="16" customWidth="1"/>
    <col min="14600" max="14600" width="18.7109375" customWidth="1"/>
    <col min="14601" max="14601" width="16.7109375" customWidth="1"/>
    <col min="14602" max="14602" width="10.5703125" customWidth="1"/>
    <col min="14603" max="14603" width="9.5703125" customWidth="1"/>
    <col min="14604" max="14604" width="11.28515625" customWidth="1"/>
    <col min="14605" max="14605" width="7.42578125" customWidth="1"/>
    <col min="14606" max="14615" width="11.42578125" hidden="1" customWidth="1"/>
    <col min="14616" max="14616" width="3.7109375" customWidth="1"/>
    <col min="14617" max="14848" width="11.42578125" hidden="1"/>
    <col min="14849" max="14849" width="4.140625" customWidth="1"/>
    <col min="14850" max="14850" width="13.85546875" customWidth="1"/>
    <col min="14851" max="14851" width="11.5703125" customWidth="1"/>
    <col min="14852" max="14852" width="16" customWidth="1"/>
    <col min="14853" max="14853" width="15.28515625" customWidth="1"/>
    <col min="14854" max="14854" width="15.140625" customWidth="1"/>
    <col min="14855" max="14855" width="16" customWidth="1"/>
    <col min="14856" max="14856" width="18.7109375" customWidth="1"/>
    <col min="14857" max="14857" width="16.7109375" customWidth="1"/>
    <col min="14858" max="14858" width="10.5703125" customWidth="1"/>
    <col min="14859" max="14859" width="9.5703125" customWidth="1"/>
    <col min="14860" max="14860" width="11.28515625" customWidth="1"/>
    <col min="14861" max="14861" width="7.42578125" customWidth="1"/>
    <col min="14862" max="14871" width="11.42578125" hidden="1" customWidth="1"/>
    <col min="14872" max="14872" width="3.7109375" customWidth="1"/>
    <col min="14873" max="15104" width="11.42578125" hidden="1"/>
    <col min="15105" max="15105" width="4.140625" customWidth="1"/>
    <col min="15106" max="15106" width="13.85546875" customWidth="1"/>
    <col min="15107" max="15107" width="11.5703125" customWidth="1"/>
    <col min="15108" max="15108" width="16" customWidth="1"/>
    <col min="15109" max="15109" width="15.28515625" customWidth="1"/>
    <col min="15110" max="15110" width="15.140625" customWidth="1"/>
    <col min="15111" max="15111" width="16" customWidth="1"/>
    <col min="15112" max="15112" width="18.7109375" customWidth="1"/>
    <col min="15113" max="15113" width="16.7109375" customWidth="1"/>
    <col min="15114" max="15114" width="10.5703125" customWidth="1"/>
    <col min="15115" max="15115" width="9.5703125" customWidth="1"/>
    <col min="15116" max="15116" width="11.28515625" customWidth="1"/>
    <col min="15117" max="15117" width="7.42578125" customWidth="1"/>
    <col min="15118" max="15127" width="11.42578125" hidden="1" customWidth="1"/>
    <col min="15128" max="15128" width="3.7109375" customWidth="1"/>
    <col min="15129" max="15360" width="11.42578125" hidden="1"/>
    <col min="15361" max="15361" width="4.140625" customWidth="1"/>
    <col min="15362" max="15362" width="13.85546875" customWidth="1"/>
    <col min="15363" max="15363" width="11.5703125" customWidth="1"/>
    <col min="15364" max="15364" width="16" customWidth="1"/>
    <col min="15365" max="15365" width="15.28515625" customWidth="1"/>
    <col min="15366" max="15366" width="15.140625" customWidth="1"/>
    <col min="15367" max="15367" width="16" customWidth="1"/>
    <col min="15368" max="15368" width="18.7109375" customWidth="1"/>
    <col min="15369" max="15369" width="16.7109375" customWidth="1"/>
    <col min="15370" max="15370" width="10.5703125" customWidth="1"/>
    <col min="15371" max="15371" width="9.5703125" customWidth="1"/>
    <col min="15372" max="15372" width="11.28515625" customWidth="1"/>
    <col min="15373" max="15373" width="7.42578125" customWidth="1"/>
    <col min="15374" max="15383" width="11.42578125" hidden="1" customWidth="1"/>
    <col min="15384" max="15384" width="3.7109375" customWidth="1"/>
    <col min="15385" max="15616" width="11.42578125" hidden="1"/>
    <col min="15617" max="15617" width="4.140625" customWidth="1"/>
    <col min="15618" max="15618" width="13.85546875" customWidth="1"/>
    <col min="15619" max="15619" width="11.5703125" customWidth="1"/>
    <col min="15620" max="15620" width="16" customWidth="1"/>
    <col min="15621" max="15621" width="15.28515625" customWidth="1"/>
    <col min="15622" max="15622" width="15.140625" customWidth="1"/>
    <col min="15623" max="15623" width="16" customWidth="1"/>
    <col min="15624" max="15624" width="18.7109375" customWidth="1"/>
    <col min="15625" max="15625" width="16.7109375" customWidth="1"/>
    <col min="15626" max="15626" width="10.5703125" customWidth="1"/>
    <col min="15627" max="15627" width="9.5703125" customWidth="1"/>
    <col min="15628" max="15628" width="11.28515625" customWidth="1"/>
    <col min="15629" max="15629" width="7.42578125" customWidth="1"/>
    <col min="15630" max="15639" width="11.42578125" hidden="1" customWidth="1"/>
    <col min="15640" max="15640" width="3.7109375" customWidth="1"/>
    <col min="15641" max="15872" width="11.42578125" hidden="1"/>
    <col min="15873" max="15873" width="4.140625" customWidth="1"/>
    <col min="15874" max="15874" width="13.85546875" customWidth="1"/>
    <col min="15875" max="15875" width="11.5703125" customWidth="1"/>
    <col min="15876" max="15876" width="16" customWidth="1"/>
    <col min="15877" max="15877" width="15.28515625" customWidth="1"/>
    <col min="15878" max="15878" width="15.140625" customWidth="1"/>
    <col min="15879" max="15879" width="16" customWidth="1"/>
    <col min="15880" max="15880" width="18.7109375" customWidth="1"/>
    <col min="15881" max="15881" width="16.7109375" customWidth="1"/>
    <col min="15882" max="15882" width="10.5703125" customWidth="1"/>
    <col min="15883" max="15883" width="9.5703125" customWidth="1"/>
    <col min="15884" max="15884" width="11.28515625" customWidth="1"/>
    <col min="15885" max="15885" width="7.42578125" customWidth="1"/>
    <col min="15886" max="15895" width="11.42578125" hidden="1" customWidth="1"/>
    <col min="15896" max="15896" width="3.7109375" customWidth="1"/>
    <col min="15897" max="16128" width="11.42578125" hidden="1"/>
    <col min="16129" max="16129" width="4.140625" customWidth="1"/>
    <col min="16130" max="16130" width="13.85546875" customWidth="1"/>
    <col min="16131" max="16131" width="11.5703125" customWidth="1"/>
    <col min="16132" max="16132" width="16" customWidth="1"/>
    <col min="16133" max="16133" width="15.28515625" customWidth="1"/>
    <col min="16134" max="16134" width="15.140625" customWidth="1"/>
    <col min="16135" max="16135" width="16" customWidth="1"/>
    <col min="16136" max="16136" width="18.7109375" customWidth="1"/>
    <col min="16137" max="16137" width="16.7109375" customWidth="1"/>
    <col min="16138" max="16138" width="10.5703125" customWidth="1"/>
    <col min="16139" max="16139" width="9.5703125" customWidth="1"/>
    <col min="16140" max="16140" width="11.28515625" customWidth="1"/>
    <col min="16141" max="16141" width="7.42578125" customWidth="1"/>
    <col min="16142" max="16151" width="11.42578125" hidden="1" customWidth="1"/>
    <col min="16152" max="16152" width="3.7109375" customWidth="1"/>
    <col min="16153" max="16384" width="11.42578125" hidden="1"/>
  </cols>
  <sheetData>
    <row r="1" spans="2:32" ht="9.75" customHeight="1" x14ac:dyDescent="0.25">
      <c r="P1" s="3" t="s">
        <v>0</v>
      </c>
    </row>
    <row r="2" spans="2:32" ht="15.75" customHeight="1" x14ac:dyDescent="0.25">
      <c r="B2" s="4"/>
      <c r="C2" s="4"/>
      <c r="D2" s="147"/>
      <c r="E2" s="149"/>
      <c r="F2" s="149"/>
      <c r="G2" s="149"/>
      <c r="H2" s="149"/>
      <c r="I2" s="149"/>
      <c r="J2" s="149"/>
      <c r="K2" s="150"/>
      <c r="L2" s="5"/>
      <c r="N2" s="6" t="s">
        <v>1</v>
      </c>
      <c r="O2" s="6" t="s">
        <v>2</v>
      </c>
      <c r="P2" s="3" t="s">
        <v>3</v>
      </c>
      <c r="Q2" s="3" t="s">
        <v>4</v>
      </c>
      <c r="R2" s="7"/>
      <c r="S2" s="8"/>
      <c r="T2" s="8"/>
      <c r="U2" s="8"/>
      <c r="V2" s="8"/>
      <c r="W2" s="8"/>
      <c r="X2" s="9"/>
      <c r="Y2" s="10"/>
      <c r="Z2" s="10"/>
      <c r="AA2" s="10"/>
      <c r="AB2" s="10"/>
      <c r="AC2" s="10"/>
      <c r="AD2" s="10"/>
      <c r="AE2" s="10"/>
      <c r="AF2" s="10"/>
    </row>
    <row r="3" spans="2:32" ht="15.75" customHeight="1" x14ac:dyDescent="0.25">
      <c r="B3" s="11"/>
      <c r="C3" s="11"/>
      <c r="D3" s="148"/>
      <c r="E3" s="151"/>
      <c r="F3" s="151"/>
      <c r="G3" s="151"/>
      <c r="H3" s="151"/>
      <c r="I3" s="151"/>
      <c r="J3" s="151"/>
      <c r="K3" s="152"/>
      <c r="L3" s="12"/>
      <c r="N3" s="6" t="s">
        <v>5</v>
      </c>
      <c r="O3" s="6" t="s">
        <v>6</v>
      </c>
      <c r="P3" s="3" t="s">
        <v>7</v>
      </c>
      <c r="Q3" s="8" t="s">
        <v>8</v>
      </c>
      <c r="R3" s="7"/>
      <c r="S3" s="8"/>
      <c r="T3" s="8"/>
      <c r="U3" s="8"/>
      <c r="V3" s="8"/>
      <c r="W3" s="8"/>
      <c r="X3" s="9"/>
      <c r="Y3" s="10"/>
      <c r="Z3" s="10"/>
      <c r="AA3" s="10"/>
      <c r="AB3" s="10"/>
      <c r="AC3" s="10"/>
      <c r="AD3" s="10"/>
      <c r="AE3" s="10"/>
      <c r="AF3" s="10"/>
    </row>
    <row r="4" spans="2:32" ht="15.75" customHeight="1" x14ac:dyDescent="0.25">
      <c r="B4" s="11"/>
      <c r="C4" s="11"/>
      <c r="D4" s="148"/>
      <c r="E4" s="153"/>
      <c r="F4" s="153"/>
      <c r="G4" s="153"/>
      <c r="H4" s="153"/>
      <c r="I4" s="154"/>
      <c r="J4" s="154"/>
      <c r="K4" s="155"/>
      <c r="L4" s="12"/>
      <c r="M4" s="13"/>
      <c r="N4" s="6" t="s">
        <v>9</v>
      </c>
      <c r="O4" s="6" t="s">
        <v>10</v>
      </c>
      <c r="P4" s="3" t="s">
        <v>11</v>
      </c>
      <c r="Q4" s="14" t="s">
        <v>12</v>
      </c>
      <c r="R4" s="7"/>
      <c r="S4" s="8"/>
      <c r="T4" s="8"/>
      <c r="U4" s="8"/>
      <c r="V4" s="8"/>
      <c r="W4" s="8"/>
      <c r="X4" s="9"/>
      <c r="Y4" s="10"/>
      <c r="Z4" s="10"/>
      <c r="AA4" s="10"/>
      <c r="AB4" s="10"/>
      <c r="AC4" s="10"/>
      <c r="AD4" s="10"/>
      <c r="AE4" s="10"/>
      <c r="AF4" s="10"/>
    </row>
    <row r="5" spans="2:32" ht="15.75" customHeight="1" x14ac:dyDescent="0.25">
      <c r="B5" s="11"/>
      <c r="C5" s="11"/>
      <c r="D5" s="148"/>
      <c r="E5" s="153"/>
      <c r="F5" s="153"/>
      <c r="G5" s="153"/>
      <c r="H5" s="153"/>
      <c r="I5" s="153"/>
      <c r="J5" s="153"/>
      <c r="K5" s="156"/>
      <c r="L5" s="12"/>
      <c r="M5" s="13"/>
      <c r="N5" s="15" t="s">
        <v>13</v>
      </c>
      <c r="O5" s="15"/>
      <c r="P5" s="3" t="s">
        <v>14</v>
      </c>
      <c r="Q5" s="8" t="s">
        <v>15</v>
      </c>
      <c r="R5" s="7"/>
      <c r="S5" s="8"/>
      <c r="T5" s="8"/>
      <c r="U5" s="8"/>
      <c r="V5" s="8"/>
      <c r="W5" s="8"/>
      <c r="X5" s="9"/>
      <c r="Y5" s="10"/>
      <c r="Z5" s="10"/>
      <c r="AA5" s="10"/>
      <c r="AB5" s="10"/>
      <c r="AC5" s="10"/>
      <c r="AD5" s="10"/>
      <c r="AE5" s="10"/>
      <c r="AF5" s="10"/>
    </row>
    <row r="6" spans="2:32" ht="15" customHeight="1" thickBot="1" x14ac:dyDescent="0.3">
      <c r="B6" s="11"/>
      <c r="C6" s="16"/>
      <c r="D6" s="17"/>
      <c r="E6" s="17"/>
      <c r="F6" s="17"/>
      <c r="G6" s="17"/>
      <c r="H6" s="17"/>
      <c r="I6" s="17"/>
      <c r="J6" s="17"/>
      <c r="K6" s="18"/>
      <c r="L6" s="12"/>
      <c r="M6" s="13"/>
      <c r="N6" s="15" t="s">
        <v>16</v>
      </c>
      <c r="O6" s="15"/>
      <c r="P6" s="3" t="s">
        <v>17</v>
      </c>
      <c r="Q6" s="3" t="s">
        <v>18</v>
      </c>
      <c r="R6" s="7"/>
      <c r="S6" s="8"/>
      <c r="T6" s="8"/>
      <c r="U6" s="8"/>
      <c r="V6" s="8"/>
      <c r="W6" s="8"/>
      <c r="X6" s="9"/>
      <c r="Y6" s="10"/>
      <c r="Z6" s="10"/>
      <c r="AA6" s="10"/>
      <c r="AB6" s="10"/>
      <c r="AC6" s="10"/>
      <c r="AD6" s="10"/>
      <c r="AE6" s="10"/>
      <c r="AF6" s="10"/>
    </row>
    <row r="7" spans="2:32" ht="15" customHeight="1" thickBot="1" x14ac:dyDescent="0.3">
      <c r="B7" s="11"/>
      <c r="C7" s="166" t="s">
        <v>19</v>
      </c>
      <c r="D7" s="167"/>
      <c r="E7" s="168" t="s">
        <v>20</v>
      </c>
      <c r="F7" s="169"/>
      <c r="G7" s="19" t="s">
        <v>21</v>
      </c>
      <c r="H7" s="20">
        <v>3</v>
      </c>
      <c r="I7" s="19" t="s">
        <v>22</v>
      </c>
      <c r="J7" s="170">
        <v>41337</v>
      </c>
      <c r="K7" s="171"/>
      <c r="L7" s="12"/>
      <c r="M7" s="13"/>
      <c r="N7" s="15" t="s">
        <v>23</v>
      </c>
      <c r="O7" s="15"/>
      <c r="P7" s="3" t="s">
        <v>24</v>
      </c>
      <c r="Q7" s="8" t="s">
        <v>25</v>
      </c>
      <c r="R7" s="7"/>
      <c r="S7" s="8"/>
      <c r="T7" s="8"/>
      <c r="U7" s="8"/>
      <c r="V7" s="8"/>
      <c r="W7" s="8"/>
      <c r="X7" s="9"/>
      <c r="Y7" s="10"/>
      <c r="Z7" s="10"/>
      <c r="AA7" s="10"/>
      <c r="AB7" s="10"/>
      <c r="AC7" s="10"/>
      <c r="AD7" s="10"/>
      <c r="AE7" s="10"/>
      <c r="AF7" s="10"/>
    </row>
    <row r="8" spans="2:32" ht="9.75" customHeight="1" x14ac:dyDescent="0.25">
      <c r="B8" s="16"/>
      <c r="C8" s="17"/>
      <c r="D8" s="17"/>
      <c r="E8" s="17"/>
      <c r="F8" s="17"/>
      <c r="G8" s="17"/>
      <c r="H8" s="17"/>
      <c r="I8" s="17"/>
      <c r="J8" s="17"/>
      <c r="K8" s="17"/>
      <c r="L8" s="18"/>
      <c r="M8" s="13"/>
      <c r="N8" s="6" t="s">
        <v>26</v>
      </c>
      <c r="O8" s="6"/>
      <c r="P8" s="3" t="s">
        <v>27</v>
      </c>
      <c r="Q8" s="8" t="s">
        <v>28</v>
      </c>
      <c r="R8" s="7"/>
      <c r="S8" s="8"/>
      <c r="T8" s="8"/>
      <c r="U8" s="8"/>
      <c r="V8" s="8"/>
      <c r="W8" s="8"/>
      <c r="X8" s="9"/>
      <c r="Y8" s="10"/>
      <c r="Z8" s="10"/>
      <c r="AA8" s="10"/>
      <c r="AB8" s="10"/>
      <c r="AC8" s="10"/>
      <c r="AD8" s="10"/>
      <c r="AE8" s="10"/>
      <c r="AF8" s="10"/>
    </row>
    <row r="9" spans="2:32" ht="19.5" customHeight="1" x14ac:dyDescent="0.25">
      <c r="B9" s="172" t="s">
        <v>29</v>
      </c>
      <c r="C9" s="173"/>
      <c r="D9" s="173"/>
      <c r="E9" s="173"/>
      <c r="F9" s="173"/>
      <c r="G9" s="173"/>
      <c r="H9" s="173"/>
      <c r="I9" s="173"/>
      <c r="J9" s="173"/>
      <c r="K9" s="173"/>
      <c r="L9" s="174"/>
      <c r="M9" s="13"/>
      <c r="N9" s="6" t="s">
        <v>30</v>
      </c>
      <c r="O9" s="6"/>
      <c r="P9" s="3" t="s">
        <v>31</v>
      </c>
      <c r="Q9" s="8" t="s">
        <v>32</v>
      </c>
      <c r="R9" s="7"/>
      <c r="S9" s="8"/>
      <c r="T9" s="8"/>
      <c r="U9" s="8"/>
      <c r="V9" s="8"/>
      <c r="W9" s="8"/>
      <c r="X9" s="9"/>
      <c r="Y9" s="10"/>
      <c r="Z9" s="10"/>
      <c r="AA9" s="10"/>
      <c r="AB9" s="10"/>
      <c r="AC9" s="10"/>
      <c r="AD9" s="10"/>
      <c r="AE9" s="10"/>
      <c r="AF9" s="10"/>
    </row>
    <row r="10" spans="2:32" ht="25.5" customHeight="1" x14ac:dyDescent="0.25">
      <c r="B10" s="175"/>
      <c r="C10" s="176" t="s">
        <v>33</v>
      </c>
      <c r="D10" s="176"/>
      <c r="E10" s="161" t="s">
        <v>255</v>
      </c>
      <c r="F10" s="161"/>
      <c r="G10" s="161"/>
      <c r="H10" s="161"/>
      <c r="I10" s="161"/>
      <c r="J10" s="21" t="s">
        <v>35</v>
      </c>
      <c r="K10" s="177" t="s">
        <v>256</v>
      </c>
      <c r="L10" s="177"/>
      <c r="M10" s="22"/>
      <c r="N10" s="6" t="s">
        <v>37</v>
      </c>
      <c r="O10" s="6"/>
      <c r="P10" s="8" t="s">
        <v>38</v>
      </c>
      <c r="Q10" s="23"/>
      <c r="R10" s="7"/>
      <c r="S10" s="8"/>
      <c r="T10" s="8"/>
      <c r="U10" s="8"/>
      <c r="V10" s="8"/>
      <c r="W10" s="8"/>
      <c r="X10" s="9"/>
      <c r="Y10" s="10"/>
      <c r="Z10" s="10"/>
      <c r="AA10" s="10"/>
      <c r="AB10" s="10"/>
      <c r="AC10" s="10"/>
      <c r="AD10" s="10"/>
      <c r="AE10" s="10"/>
      <c r="AF10" s="10"/>
    </row>
    <row r="11" spans="2:32" ht="22.5" customHeight="1" x14ac:dyDescent="0.25">
      <c r="B11" s="175"/>
      <c r="C11" s="178" t="s">
        <v>39</v>
      </c>
      <c r="D11" s="178"/>
      <c r="E11" s="179">
        <v>40177</v>
      </c>
      <c r="F11" s="180"/>
      <c r="G11" s="180"/>
      <c r="H11" s="180"/>
      <c r="I11" s="180"/>
      <c r="J11" s="180"/>
      <c r="K11" s="21" t="s">
        <v>40</v>
      </c>
      <c r="L11" s="24">
        <v>1</v>
      </c>
      <c r="M11" s="22"/>
      <c r="N11" s="6" t="s">
        <v>41</v>
      </c>
      <c r="O11" s="6"/>
      <c r="P11" s="8" t="s">
        <v>42</v>
      </c>
      <c r="Q11" s="25"/>
      <c r="R11" s="26"/>
      <c r="S11" s="8"/>
      <c r="T11" s="8"/>
      <c r="U11" s="8"/>
      <c r="V11" s="8"/>
      <c r="W11" s="8"/>
      <c r="X11" s="9"/>
      <c r="Y11" s="10"/>
      <c r="Z11" s="10"/>
      <c r="AA11" s="10"/>
      <c r="AB11" s="10"/>
      <c r="AC11" s="10"/>
      <c r="AD11" s="10"/>
      <c r="AE11" s="10"/>
      <c r="AF11" s="10"/>
    </row>
    <row r="12" spans="2:32" ht="27" customHeight="1" x14ac:dyDescent="0.25">
      <c r="B12" s="175"/>
      <c r="C12" s="157" t="s">
        <v>43</v>
      </c>
      <c r="D12" s="157"/>
      <c r="E12" s="157"/>
      <c r="F12" s="158" t="s">
        <v>41</v>
      </c>
      <c r="G12" s="159"/>
      <c r="H12" s="159"/>
      <c r="I12" s="159"/>
      <c r="J12" s="159"/>
      <c r="K12" s="159"/>
      <c r="L12" s="159"/>
      <c r="M12" s="22"/>
      <c r="N12" s="6" t="s">
        <v>44</v>
      </c>
      <c r="O12" s="6"/>
      <c r="P12" s="8" t="s">
        <v>45</v>
      </c>
      <c r="Q12" s="25"/>
      <c r="R12" s="26"/>
      <c r="S12" s="8"/>
      <c r="T12" s="8"/>
      <c r="U12" s="8"/>
      <c r="V12" s="8"/>
      <c r="W12" s="8"/>
      <c r="X12" s="9"/>
      <c r="Y12" s="10"/>
      <c r="Z12" s="10"/>
      <c r="AA12" s="10"/>
      <c r="AB12" s="10"/>
      <c r="AC12" s="10"/>
      <c r="AD12" s="10"/>
      <c r="AE12" s="10"/>
      <c r="AF12" s="10"/>
    </row>
    <row r="13" spans="2:32" ht="29.25" customHeight="1" x14ac:dyDescent="0.25">
      <c r="B13" s="175"/>
      <c r="C13" s="157" t="s">
        <v>46</v>
      </c>
      <c r="D13" s="157"/>
      <c r="E13" s="160" t="s">
        <v>257</v>
      </c>
      <c r="F13" s="160"/>
      <c r="G13" s="160"/>
      <c r="H13" s="160"/>
      <c r="I13" s="21" t="s">
        <v>47</v>
      </c>
      <c r="J13" s="161" t="s">
        <v>6</v>
      </c>
      <c r="K13" s="159"/>
      <c r="L13" s="159"/>
      <c r="M13" s="22"/>
      <c r="N13" s="6" t="s">
        <v>48</v>
      </c>
      <c r="O13" s="14"/>
      <c r="P13" s="14"/>
      <c r="Q13" s="14"/>
      <c r="R13" s="27"/>
      <c r="S13" s="8"/>
      <c r="T13" s="8"/>
      <c r="U13" s="8"/>
      <c r="V13" s="8"/>
      <c r="W13" s="8"/>
      <c r="X13" s="9"/>
      <c r="Y13" s="10"/>
      <c r="Z13" s="10"/>
      <c r="AA13" s="10"/>
      <c r="AB13" s="10"/>
      <c r="AC13" s="10"/>
      <c r="AD13" s="10"/>
      <c r="AE13" s="10"/>
      <c r="AF13" s="10"/>
    </row>
    <row r="14" spans="2:32" ht="48" customHeight="1" x14ac:dyDescent="0.25">
      <c r="B14" s="175"/>
      <c r="C14" s="162" t="s">
        <v>49</v>
      </c>
      <c r="D14" s="157"/>
      <c r="E14" s="163" t="s">
        <v>50</v>
      </c>
      <c r="F14" s="164"/>
      <c r="G14" s="164"/>
      <c r="H14" s="164"/>
      <c r="I14" s="164"/>
      <c r="J14" s="164"/>
      <c r="K14" s="164"/>
      <c r="L14" s="165"/>
      <c r="M14" s="22"/>
      <c r="N14" s="6" t="s">
        <v>51</v>
      </c>
      <c r="O14" s="14"/>
      <c r="P14" s="14"/>
      <c r="Q14" s="14"/>
      <c r="R14" s="27"/>
      <c r="S14" s="8"/>
      <c r="T14" s="8"/>
      <c r="U14" s="8"/>
      <c r="V14" s="8"/>
      <c r="W14" s="8"/>
      <c r="X14" s="9"/>
      <c r="Y14" s="10"/>
      <c r="Z14" s="10"/>
      <c r="AA14" s="10"/>
      <c r="AB14" s="10"/>
      <c r="AC14" s="10"/>
      <c r="AD14" s="10"/>
      <c r="AE14" s="10"/>
      <c r="AF14" s="10"/>
    </row>
    <row r="15" spans="2:32" ht="9" customHeight="1" x14ac:dyDescent="0.25">
      <c r="B15" s="183"/>
      <c r="C15" s="183"/>
      <c r="D15" s="183"/>
      <c r="E15" s="183"/>
      <c r="F15" s="183"/>
      <c r="G15" s="183"/>
      <c r="H15" s="183"/>
      <c r="I15" s="183"/>
      <c r="J15" s="183"/>
      <c r="K15" s="183"/>
      <c r="L15" s="183"/>
      <c r="M15" s="22"/>
      <c r="N15" s="6" t="s">
        <v>52</v>
      </c>
      <c r="O15" s="14"/>
      <c r="P15" s="14"/>
      <c r="Q15" s="14"/>
      <c r="R15" s="27"/>
      <c r="S15" s="28"/>
      <c r="T15" s="28"/>
      <c r="U15" s="8"/>
      <c r="V15" s="8"/>
      <c r="W15" s="8"/>
      <c r="X15" s="9"/>
      <c r="Y15" s="10"/>
      <c r="Z15" s="10"/>
      <c r="AA15" s="10"/>
      <c r="AB15" s="10"/>
      <c r="AC15" s="10"/>
      <c r="AD15" s="10"/>
      <c r="AE15" s="10"/>
      <c r="AF15" s="10"/>
    </row>
    <row r="16" spans="2:32" ht="17.25" customHeight="1" x14ac:dyDescent="0.25">
      <c r="B16" s="184" t="s">
        <v>53</v>
      </c>
      <c r="C16" s="185"/>
      <c r="D16" s="185"/>
      <c r="E16" s="185"/>
      <c r="F16" s="185"/>
      <c r="G16" s="185"/>
      <c r="H16" s="185"/>
      <c r="I16" s="185"/>
      <c r="J16" s="185"/>
      <c r="K16" s="185"/>
      <c r="L16" s="186"/>
      <c r="M16" s="22"/>
      <c r="N16" s="6" t="s">
        <v>54</v>
      </c>
      <c r="O16" s="6"/>
      <c r="P16" s="8"/>
      <c r="Q16" s="25"/>
      <c r="R16" s="26"/>
      <c r="S16" s="28"/>
      <c r="T16" s="28"/>
      <c r="U16" s="8"/>
      <c r="V16" s="8"/>
      <c r="W16" s="8"/>
      <c r="X16" s="9"/>
      <c r="Y16" s="10"/>
      <c r="Z16" s="10"/>
      <c r="AA16" s="10"/>
      <c r="AB16" s="10"/>
      <c r="AC16" s="10"/>
      <c r="AD16" s="10"/>
      <c r="AE16" s="10"/>
      <c r="AF16" s="10"/>
    </row>
    <row r="17" spans="2:32" ht="52.5" customHeight="1" x14ac:dyDescent="0.25">
      <c r="B17" s="29"/>
      <c r="C17" s="178" t="s">
        <v>55</v>
      </c>
      <c r="D17" s="178"/>
      <c r="E17" s="181" t="s">
        <v>258</v>
      </c>
      <c r="F17" s="181"/>
      <c r="G17" s="181"/>
      <c r="H17" s="181"/>
      <c r="I17" s="181"/>
      <c r="J17" s="181"/>
      <c r="K17" s="181"/>
      <c r="L17" s="181"/>
      <c r="M17" s="30"/>
      <c r="N17" s="14"/>
      <c r="O17" s="6"/>
      <c r="P17" s="14"/>
      <c r="Q17" s="14"/>
      <c r="R17" s="26"/>
      <c r="S17" s="28"/>
      <c r="T17" s="28"/>
      <c r="U17" s="8"/>
      <c r="V17" s="8"/>
      <c r="W17" s="8"/>
      <c r="X17" s="9"/>
      <c r="Y17" s="10"/>
      <c r="Z17" s="10"/>
      <c r="AA17" s="10"/>
      <c r="AB17" s="10"/>
      <c r="AC17" s="10"/>
      <c r="AD17" s="10"/>
      <c r="AE17" s="10"/>
      <c r="AF17" s="10"/>
    </row>
    <row r="18" spans="2:32" ht="27" customHeight="1" x14ac:dyDescent="0.25">
      <c r="B18" s="29"/>
      <c r="C18" s="178" t="s">
        <v>57</v>
      </c>
      <c r="D18" s="178"/>
      <c r="E18" s="181" t="s">
        <v>239</v>
      </c>
      <c r="F18" s="181"/>
      <c r="G18" s="181"/>
      <c r="H18" s="181"/>
      <c r="I18" s="181"/>
      <c r="J18" s="181"/>
      <c r="K18" s="181"/>
      <c r="L18" s="181"/>
      <c r="M18" s="30"/>
      <c r="O18" s="31"/>
      <c r="P18" s="32"/>
      <c r="Q18" s="8"/>
      <c r="R18" s="7"/>
      <c r="S18" s="8"/>
      <c r="T18" s="8"/>
      <c r="U18" s="8"/>
      <c r="V18" s="8"/>
      <c r="W18" s="8"/>
      <c r="X18" s="9"/>
      <c r="Y18" s="10"/>
      <c r="Z18" s="10"/>
      <c r="AA18" s="10"/>
      <c r="AB18" s="10"/>
      <c r="AC18" s="10"/>
      <c r="AD18" s="10"/>
      <c r="AE18" s="10"/>
      <c r="AF18" s="10"/>
    </row>
    <row r="19" spans="2:32" ht="41.25" customHeight="1" x14ac:dyDescent="0.25">
      <c r="B19" s="29"/>
      <c r="C19" s="178" t="s">
        <v>58</v>
      </c>
      <c r="D19" s="178"/>
      <c r="E19" s="182" t="s">
        <v>239</v>
      </c>
      <c r="F19" s="182"/>
      <c r="G19" s="182"/>
      <c r="H19" s="182"/>
      <c r="I19" s="182"/>
      <c r="J19" s="182"/>
      <c r="K19" s="182"/>
      <c r="L19" s="182"/>
      <c r="M19" s="22"/>
      <c r="O19" s="31"/>
      <c r="P19" s="32"/>
      <c r="Q19" s="28"/>
      <c r="R19" s="2"/>
      <c r="S19" s="8"/>
      <c r="T19" s="8"/>
      <c r="U19" s="8"/>
      <c r="V19" s="8"/>
      <c r="W19" s="8"/>
      <c r="X19" s="9"/>
      <c r="Y19" s="10"/>
      <c r="Z19" s="10"/>
      <c r="AA19" s="10"/>
      <c r="AB19" s="10"/>
      <c r="AC19" s="10"/>
      <c r="AD19" s="10"/>
      <c r="AE19" s="10"/>
      <c r="AF19" s="10"/>
    </row>
    <row r="20" spans="2:32" ht="41.25" customHeight="1" x14ac:dyDescent="0.25">
      <c r="B20" s="33"/>
      <c r="C20" s="157" t="s">
        <v>60</v>
      </c>
      <c r="D20" s="157"/>
      <c r="E20" s="182" t="s">
        <v>259</v>
      </c>
      <c r="F20" s="182"/>
      <c r="G20" s="182"/>
      <c r="H20" s="182"/>
      <c r="I20" s="182"/>
      <c r="J20" s="182"/>
      <c r="K20" s="182"/>
      <c r="L20" s="182"/>
      <c r="M20" s="34"/>
      <c r="O20" s="31"/>
      <c r="P20" s="32"/>
      <c r="Q20" s="28"/>
      <c r="R20" s="2"/>
      <c r="S20" s="28"/>
      <c r="T20" s="28"/>
      <c r="U20" s="8"/>
      <c r="V20" s="8"/>
      <c r="W20" s="8"/>
      <c r="X20" s="9"/>
      <c r="Y20" s="10"/>
      <c r="Z20" s="10"/>
      <c r="AA20" s="10"/>
      <c r="AB20" s="10"/>
      <c r="AC20" s="10"/>
      <c r="AD20" s="10"/>
      <c r="AE20" s="10"/>
      <c r="AF20" s="10"/>
    </row>
    <row r="21" spans="2:32" ht="8.25" customHeight="1" x14ac:dyDescent="0.25">
      <c r="B21" s="183"/>
      <c r="C21" s="183"/>
      <c r="D21" s="183"/>
      <c r="E21" s="183"/>
      <c r="F21" s="183"/>
      <c r="G21" s="183"/>
      <c r="H21" s="183"/>
      <c r="I21" s="183"/>
      <c r="J21" s="183"/>
      <c r="K21" s="183"/>
      <c r="L21" s="183"/>
      <c r="M21" s="22"/>
      <c r="O21" s="6"/>
      <c r="P21" s="32"/>
      <c r="Q21" s="8"/>
      <c r="R21" s="7"/>
      <c r="S21" s="8"/>
      <c r="T21" s="8"/>
      <c r="U21" s="8"/>
      <c r="V21" s="8"/>
      <c r="W21" s="8"/>
      <c r="X21" s="9"/>
      <c r="Y21" s="10"/>
      <c r="Z21" s="10"/>
      <c r="AA21" s="10"/>
      <c r="AB21" s="10"/>
      <c r="AC21" s="10"/>
      <c r="AD21" s="10"/>
      <c r="AE21" s="10"/>
      <c r="AF21" s="10"/>
    </row>
    <row r="22" spans="2:32" ht="15.75" customHeight="1" x14ac:dyDescent="0.25">
      <c r="B22" s="184" t="s">
        <v>62</v>
      </c>
      <c r="C22" s="185"/>
      <c r="D22" s="185"/>
      <c r="E22" s="185"/>
      <c r="F22" s="185"/>
      <c r="G22" s="185"/>
      <c r="H22" s="185"/>
      <c r="I22" s="185"/>
      <c r="J22" s="185"/>
      <c r="K22" s="185"/>
      <c r="L22" s="186"/>
      <c r="M22" s="22"/>
      <c r="O22" s="6"/>
      <c r="P22" s="32"/>
      <c r="Q22" s="8"/>
      <c r="R22" s="7"/>
      <c r="S22" s="8"/>
      <c r="T22" s="8"/>
      <c r="U22" s="8"/>
      <c r="V22" s="8"/>
      <c r="W22" s="8"/>
      <c r="X22" s="9"/>
      <c r="Y22" s="10"/>
      <c r="Z22" s="10"/>
      <c r="AA22" s="10"/>
      <c r="AB22" s="10"/>
      <c r="AC22" s="10"/>
      <c r="AD22" s="10"/>
      <c r="AE22" s="10"/>
      <c r="AF22" s="10"/>
    </row>
    <row r="23" spans="2:32" x14ac:dyDescent="0.25">
      <c r="B23" s="11"/>
      <c r="C23" s="157" t="s">
        <v>63</v>
      </c>
      <c r="D23" s="157"/>
      <c r="E23" s="182" t="s">
        <v>260</v>
      </c>
      <c r="F23" s="182"/>
      <c r="G23" s="182"/>
      <c r="H23" s="182"/>
      <c r="I23" s="182"/>
      <c r="J23" s="182"/>
      <c r="K23" s="182"/>
      <c r="L23" s="182"/>
      <c r="M23" s="35"/>
      <c r="N23" s="36"/>
      <c r="O23" s="36"/>
      <c r="P23" s="36"/>
      <c r="Q23" s="36"/>
      <c r="R23" s="37"/>
      <c r="S23" s="38"/>
      <c r="T23" s="28"/>
      <c r="U23" s="28"/>
      <c r="V23" s="28"/>
      <c r="W23" s="28"/>
    </row>
    <row r="24" spans="2:32" x14ac:dyDescent="0.25">
      <c r="B24" s="11"/>
      <c r="C24" s="157"/>
      <c r="D24" s="157"/>
      <c r="E24" s="182"/>
      <c r="F24" s="182"/>
      <c r="G24" s="182"/>
      <c r="H24" s="182"/>
      <c r="I24" s="182"/>
      <c r="J24" s="182"/>
      <c r="K24" s="182"/>
      <c r="L24" s="182"/>
      <c r="M24" s="22"/>
      <c r="N24" s="36"/>
      <c r="O24" s="36"/>
      <c r="P24" s="36"/>
      <c r="Q24" s="36"/>
      <c r="R24" s="37"/>
      <c r="S24" s="38"/>
      <c r="T24" s="28"/>
      <c r="U24" s="28"/>
      <c r="V24" s="28"/>
      <c r="W24" s="28"/>
    </row>
    <row r="25" spans="2:32" ht="7.5" customHeight="1" x14ac:dyDescent="0.25">
      <c r="B25" s="11"/>
      <c r="C25" s="157"/>
      <c r="D25" s="157"/>
      <c r="E25" s="182"/>
      <c r="F25" s="182"/>
      <c r="G25" s="182"/>
      <c r="H25" s="182"/>
      <c r="I25" s="182"/>
      <c r="J25" s="182"/>
      <c r="K25" s="182"/>
      <c r="L25" s="182"/>
      <c r="M25" s="30"/>
      <c r="N25" s="36"/>
      <c r="O25" s="36"/>
      <c r="P25" s="36"/>
      <c r="Q25" s="36"/>
      <c r="R25" s="37"/>
      <c r="S25" s="38"/>
      <c r="T25" s="28"/>
      <c r="U25" s="28"/>
      <c r="V25" s="28"/>
      <c r="W25" s="28"/>
    </row>
    <row r="26" spans="2:32" ht="12" customHeight="1" x14ac:dyDescent="0.25">
      <c r="B26" s="11"/>
      <c r="C26" s="199" t="s">
        <v>65</v>
      </c>
      <c r="D26" s="200"/>
      <c r="E26" s="205" t="s">
        <v>67</v>
      </c>
      <c r="F26" s="205"/>
      <c r="G26" s="205"/>
      <c r="H26" s="205"/>
      <c r="I26" s="205"/>
      <c r="J26" s="205"/>
      <c r="K26" s="205"/>
      <c r="L26" s="205"/>
      <c r="M26" s="30"/>
      <c r="N26" s="36"/>
      <c r="O26" s="39" t="s">
        <v>67</v>
      </c>
      <c r="P26" s="36"/>
      <c r="Q26" s="36"/>
      <c r="R26" s="37"/>
      <c r="S26" s="38"/>
      <c r="T26" s="28"/>
      <c r="U26" s="28"/>
      <c r="V26" s="28"/>
      <c r="W26" s="28"/>
    </row>
    <row r="27" spans="2:32" ht="12.75" customHeight="1" x14ac:dyDescent="0.25">
      <c r="B27" s="11"/>
      <c r="C27" s="201"/>
      <c r="D27" s="202"/>
      <c r="E27" s="205"/>
      <c r="F27" s="205"/>
      <c r="G27" s="205"/>
      <c r="H27" s="205"/>
      <c r="I27" s="205"/>
      <c r="J27" s="205"/>
      <c r="K27" s="205"/>
      <c r="L27" s="205"/>
      <c r="M27" s="30"/>
      <c r="N27" s="36"/>
      <c r="O27" s="39" t="s">
        <v>68</v>
      </c>
      <c r="P27" s="36"/>
      <c r="Q27" s="36"/>
      <c r="R27" s="37"/>
      <c r="S27" s="38"/>
      <c r="T27" s="28"/>
      <c r="U27" s="28"/>
      <c r="V27" s="28"/>
      <c r="W27" s="28"/>
    </row>
    <row r="28" spans="2:32" ht="12.75" customHeight="1" x14ac:dyDescent="0.25">
      <c r="B28" s="11"/>
      <c r="C28" s="203"/>
      <c r="D28" s="204"/>
      <c r="E28" s="205"/>
      <c r="F28" s="205"/>
      <c r="G28" s="205"/>
      <c r="H28" s="205"/>
      <c r="I28" s="205"/>
      <c r="J28" s="205"/>
      <c r="K28" s="205"/>
      <c r="L28" s="205"/>
      <c r="M28" s="13"/>
      <c r="N28" s="40" t="s">
        <v>69</v>
      </c>
      <c r="O28" s="40" t="s">
        <v>66</v>
      </c>
      <c r="P28" s="38"/>
      <c r="Q28" s="38"/>
      <c r="R28" s="13"/>
      <c r="S28" s="38"/>
      <c r="T28" s="28"/>
      <c r="U28" s="28"/>
      <c r="V28" s="28"/>
      <c r="W28" s="28"/>
    </row>
    <row r="29" spans="2:32" ht="21.75" customHeight="1" x14ac:dyDescent="0.25">
      <c r="B29" s="16"/>
      <c r="C29" s="176" t="s">
        <v>70</v>
      </c>
      <c r="D29" s="176"/>
      <c r="E29" s="206" t="s">
        <v>71</v>
      </c>
      <c r="F29" s="206"/>
      <c r="G29" s="206"/>
      <c r="H29" s="206"/>
      <c r="I29" s="206"/>
      <c r="J29" s="206"/>
      <c r="K29" s="206"/>
      <c r="L29" s="206"/>
      <c r="M29" s="13"/>
      <c r="N29" s="40" t="s">
        <v>71</v>
      </c>
      <c r="O29" s="38"/>
      <c r="P29" s="38"/>
      <c r="Q29" s="38"/>
      <c r="R29" s="13"/>
      <c r="S29" s="38"/>
      <c r="T29" s="28"/>
      <c r="U29" s="28"/>
      <c r="V29" s="28"/>
      <c r="W29" s="28"/>
    </row>
    <row r="30" spans="2:32" ht="9.75" customHeight="1" x14ac:dyDescent="0.25">
      <c r="B30" s="183"/>
      <c r="C30" s="183"/>
      <c r="D30" s="183"/>
      <c r="E30" s="183"/>
      <c r="F30" s="183"/>
      <c r="G30" s="183"/>
      <c r="H30" s="183"/>
      <c r="I30" s="183"/>
      <c r="J30" s="183"/>
      <c r="K30" s="183"/>
      <c r="L30" s="183"/>
      <c r="M30" s="22"/>
      <c r="N30" s="41"/>
      <c r="O30" s="41"/>
      <c r="P30" s="41"/>
      <c r="Q30" s="41"/>
      <c r="R30" s="22"/>
      <c r="S30" s="38"/>
      <c r="T30" s="28"/>
      <c r="U30" s="28"/>
      <c r="V30" s="28"/>
      <c r="W30" s="28"/>
    </row>
    <row r="31" spans="2:32" ht="17.25" customHeight="1" x14ac:dyDescent="0.25">
      <c r="B31" s="184" t="s">
        <v>72</v>
      </c>
      <c r="C31" s="185"/>
      <c r="D31" s="185"/>
      <c r="E31" s="185"/>
      <c r="F31" s="185"/>
      <c r="G31" s="187"/>
      <c r="H31" s="187"/>
      <c r="I31" s="187"/>
      <c r="J31" s="187"/>
      <c r="K31" s="187"/>
      <c r="L31" s="188"/>
      <c r="M31" s="22"/>
      <c r="N31" s="41"/>
      <c r="O31" s="41"/>
      <c r="P31" s="41"/>
      <c r="Q31" s="41"/>
      <c r="R31" s="22"/>
      <c r="S31" s="38"/>
      <c r="T31" s="28"/>
      <c r="U31" s="28"/>
      <c r="V31" s="28"/>
      <c r="W31" s="28"/>
    </row>
    <row r="32" spans="2:32" ht="24" customHeight="1" x14ac:dyDescent="0.25">
      <c r="B32" s="11"/>
      <c r="C32" s="178" t="s">
        <v>73</v>
      </c>
      <c r="D32" s="178"/>
      <c r="E32" s="189" t="s">
        <v>74</v>
      </c>
      <c r="F32" s="190"/>
      <c r="G32" s="191" t="s">
        <v>261</v>
      </c>
      <c r="H32" s="192"/>
      <c r="I32" s="192"/>
      <c r="J32" s="192"/>
      <c r="K32" s="192"/>
      <c r="L32" s="193"/>
      <c r="M32" s="22"/>
      <c r="N32" s="42" t="s">
        <v>76</v>
      </c>
      <c r="O32" s="43"/>
      <c r="P32" s="28"/>
      <c r="Q32" s="43"/>
      <c r="R32" s="44"/>
      <c r="S32" s="38"/>
      <c r="T32" s="28"/>
      <c r="U32" s="28"/>
      <c r="V32" s="28"/>
      <c r="W32" s="28"/>
    </row>
    <row r="33" spans="2:23" ht="23.25" customHeight="1" x14ac:dyDescent="0.25">
      <c r="B33" s="11"/>
      <c r="C33" s="178"/>
      <c r="D33" s="178"/>
      <c r="E33" s="194" t="s">
        <v>77</v>
      </c>
      <c r="F33" s="195"/>
      <c r="G33" s="196" t="s">
        <v>262</v>
      </c>
      <c r="H33" s="197"/>
      <c r="I33" s="197"/>
      <c r="J33" s="197"/>
      <c r="K33" s="197"/>
      <c r="L33" s="198"/>
      <c r="M33" s="35"/>
      <c r="N33" s="45" t="s">
        <v>79</v>
      </c>
      <c r="O33" s="46"/>
      <c r="P33" s="28"/>
      <c r="Q33" s="46"/>
      <c r="R33" s="44"/>
      <c r="S33" s="38"/>
      <c r="T33" s="28"/>
      <c r="U33" s="28"/>
      <c r="V33" s="28"/>
      <c r="W33" s="28"/>
    </row>
    <row r="34" spans="2:23" ht="36" customHeight="1" x14ac:dyDescent="0.25">
      <c r="B34" s="11"/>
      <c r="C34" s="157" t="s">
        <v>80</v>
      </c>
      <c r="D34" s="157"/>
      <c r="E34" s="160" t="s">
        <v>76</v>
      </c>
      <c r="F34" s="160"/>
      <c r="G34" s="160"/>
      <c r="H34" s="157" t="s">
        <v>82</v>
      </c>
      <c r="I34" s="157"/>
      <c r="J34" s="206" t="s">
        <v>76</v>
      </c>
      <c r="K34" s="206"/>
      <c r="L34" s="206"/>
      <c r="M34" s="30"/>
      <c r="N34" s="47" t="s">
        <v>83</v>
      </c>
      <c r="O34" s="48"/>
      <c r="P34" s="42"/>
      <c r="Q34" s="48"/>
      <c r="R34" s="49"/>
      <c r="S34" s="38"/>
      <c r="T34" s="28"/>
      <c r="U34" s="28"/>
      <c r="V34" s="28"/>
      <c r="W34" s="28"/>
    </row>
    <row r="35" spans="2:23" ht="35.25" customHeight="1" x14ac:dyDescent="0.25">
      <c r="B35" s="16"/>
      <c r="C35" s="209" t="s">
        <v>84</v>
      </c>
      <c r="D35" s="210"/>
      <c r="E35" s="163" t="s">
        <v>263</v>
      </c>
      <c r="F35" s="164"/>
      <c r="G35" s="164"/>
      <c r="H35" s="164"/>
      <c r="I35" s="165"/>
      <c r="J35" s="50" t="s">
        <v>86</v>
      </c>
      <c r="K35" s="160" t="s">
        <v>87</v>
      </c>
      <c r="L35" s="160"/>
      <c r="M35" s="30"/>
      <c r="N35" s="47" t="s">
        <v>88</v>
      </c>
      <c r="O35" s="47"/>
      <c r="P35" s="51"/>
      <c r="Q35" s="47"/>
      <c r="R35" s="52"/>
      <c r="S35" s="38"/>
      <c r="T35" s="28"/>
      <c r="U35" s="28"/>
      <c r="V35" s="28"/>
      <c r="W35" s="28"/>
    </row>
    <row r="36" spans="2:23" ht="8.25" customHeight="1" x14ac:dyDescent="0.25">
      <c r="B36" s="183"/>
      <c r="C36" s="183"/>
      <c r="D36" s="183"/>
      <c r="E36" s="183"/>
      <c r="F36" s="183"/>
      <c r="G36" s="183"/>
      <c r="H36" s="183"/>
      <c r="I36" s="183"/>
      <c r="J36" s="183"/>
      <c r="K36" s="183"/>
      <c r="L36" s="183"/>
      <c r="M36" s="13"/>
      <c r="N36" s="47" t="s">
        <v>89</v>
      </c>
      <c r="O36" s="38"/>
      <c r="P36" s="53"/>
      <c r="Q36" s="28"/>
      <c r="R36" s="2"/>
      <c r="S36" s="28"/>
      <c r="T36" s="28"/>
      <c r="U36" s="28"/>
      <c r="V36" s="28"/>
      <c r="W36" s="28"/>
    </row>
    <row r="37" spans="2:23" ht="54.75" hidden="1" customHeight="1" x14ac:dyDescent="0.25">
      <c r="B37" s="11"/>
      <c r="C37" s="54">
        <v>11</v>
      </c>
      <c r="D37" s="55"/>
      <c r="E37" s="56"/>
      <c r="F37" s="207"/>
      <c r="G37" s="207"/>
      <c r="H37" s="57" t="e">
        <f>VLOOKUP(E37,#REF!,2)</f>
        <v>#REF!</v>
      </c>
      <c r="I37" s="208"/>
      <c r="J37" s="208"/>
      <c r="K37" s="58" t="e">
        <f>#REF!</f>
        <v>#REF!</v>
      </c>
      <c r="L37" s="58" t="e">
        <f>#REF!</f>
        <v>#REF!</v>
      </c>
      <c r="N37" s="59"/>
      <c r="O37" s="59"/>
      <c r="P37" s="59"/>
      <c r="Q37" s="59"/>
      <c r="R37" s="60"/>
      <c r="S37" s="59"/>
      <c r="T37" s="59"/>
      <c r="U37" s="59"/>
      <c r="V37" s="59"/>
    </row>
    <row r="38" spans="2:23" ht="54.75" hidden="1" customHeight="1" x14ac:dyDescent="0.25">
      <c r="B38" s="11"/>
      <c r="C38" s="54">
        <v>12</v>
      </c>
      <c r="D38" s="55"/>
      <c r="E38" s="56"/>
      <c r="F38" s="207"/>
      <c r="G38" s="207"/>
      <c r="H38" s="57" t="e">
        <f>VLOOKUP(E38,#REF!,2)</f>
        <v>#REF!</v>
      </c>
      <c r="I38" s="208"/>
      <c r="J38" s="208"/>
      <c r="K38" s="58" t="e">
        <f>#REF!</f>
        <v>#REF!</v>
      </c>
      <c r="L38" s="58" t="e">
        <f>#REF!</f>
        <v>#REF!</v>
      </c>
      <c r="N38" s="59"/>
      <c r="O38" s="59"/>
      <c r="P38" s="59"/>
      <c r="Q38" s="59"/>
      <c r="R38" s="60"/>
      <c r="S38" s="59"/>
      <c r="T38" s="59"/>
      <c r="U38" s="59"/>
      <c r="V38" s="59"/>
    </row>
    <row r="39" spans="2:23" ht="54.75" hidden="1" customHeight="1" x14ac:dyDescent="0.25">
      <c r="B39" s="11"/>
      <c r="C39" s="54">
        <v>13</v>
      </c>
      <c r="D39" s="55"/>
      <c r="E39" s="56"/>
      <c r="F39" s="207"/>
      <c r="G39" s="207"/>
      <c r="H39" s="57" t="e">
        <f>VLOOKUP(E39,#REF!,2)</f>
        <v>#REF!</v>
      </c>
      <c r="I39" s="208"/>
      <c r="J39" s="208"/>
      <c r="K39" s="58" t="e">
        <f>#REF!</f>
        <v>#REF!</v>
      </c>
      <c r="L39" s="58" t="e">
        <f>#REF!</f>
        <v>#REF!</v>
      </c>
      <c r="N39" s="61"/>
      <c r="O39" s="61"/>
      <c r="P39" s="61"/>
      <c r="Q39" s="61"/>
      <c r="R39" s="62"/>
      <c r="S39" s="63"/>
      <c r="T39" s="63"/>
      <c r="U39" s="63"/>
    </row>
    <row r="40" spans="2:23" ht="54.75" hidden="1" customHeight="1" x14ac:dyDescent="0.25">
      <c r="B40" s="11"/>
      <c r="C40" s="54">
        <v>14</v>
      </c>
      <c r="D40" s="55"/>
      <c r="E40" s="56"/>
      <c r="F40" s="207"/>
      <c r="G40" s="207"/>
      <c r="H40" s="57" t="e">
        <f>VLOOKUP(E40,#REF!,2)</f>
        <v>#REF!</v>
      </c>
      <c r="I40" s="208"/>
      <c r="J40" s="208"/>
      <c r="K40" s="58" t="e">
        <f>#REF!</f>
        <v>#REF!</v>
      </c>
      <c r="L40" s="58" t="e">
        <f>#REF!</f>
        <v>#REF!</v>
      </c>
      <c r="N40" s="61"/>
      <c r="O40" s="61"/>
      <c r="P40" s="61"/>
      <c r="Q40" s="61"/>
      <c r="R40" s="62"/>
      <c r="S40" s="63"/>
      <c r="T40" s="63"/>
      <c r="U40" s="63"/>
    </row>
    <row r="41" spans="2:23" ht="54.75" hidden="1" customHeight="1" x14ac:dyDescent="0.25">
      <c r="B41" s="11"/>
      <c r="C41" s="54">
        <v>15</v>
      </c>
      <c r="D41" s="55"/>
      <c r="E41" s="56"/>
      <c r="F41" s="207"/>
      <c r="G41" s="207"/>
      <c r="H41" s="57" t="e">
        <f>VLOOKUP(E41,#REF!,2)</f>
        <v>#REF!</v>
      </c>
      <c r="I41" s="208"/>
      <c r="J41" s="208"/>
      <c r="K41" s="58" t="e">
        <f>#REF!</f>
        <v>#REF!</v>
      </c>
      <c r="L41" s="58" t="e">
        <f>#REF!</f>
        <v>#REF!</v>
      </c>
      <c r="N41" s="61"/>
      <c r="O41" s="61"/>
      <c r="P41" s="61"/>
      <c r="Q41" s="61"/>
      <c r="R41" s="62"/>
      <c r="S41" s="63"/>
      <c r="T41" s="63"/>
      <c r="U41" s="63"/>
    </row>
    <row r="42" spans="2:23" ht="54.75" hidden="1" customHeight="1" x14ac:dyDescent="0.25">
      <c r="B42" s="11"/>
      <c r="C42" s="54">
        <v>16</v>
      </c>
      <c r="D42" s="55"/>
      <c r="E42" s="56"/>
      <c r="F42" s="207"/>
      <c r="G42" s="207"/>
      <c r="H42" s="57" t="e">
        <f>VLOOKUP(E42,#REF!,2)</f>
        <v>#REF!</v>
      </c>
      <c r="I42" s="208"/>
      <c r="J42" s="208"/>
      <c r="K42" s="58" t="e">
        <f>#REF!</f>
        <v>#REF!</v>
      </c>
      <c r="L42" s="58" t="e">
        <f>#REF!</f>
        <v>#REF!</v>
      </c>
      <c r="N42" s="61"/>
      <c r="O42" s="61"/>
      <c r="P42" s="61"/>
      <c r="Q42" s="61"/>
      <c r="R42" s="62"/>
      <c r="S42" s="63"/>
      <c r="T42" s="63"/>
      <c r="U42" s="63"/>
    </row>
    <row r="43" spans="2:23" ht="54.75" hidden="1" customHeight="1" x14ac:dyDescent="0.25">
      <c r="B43" s="11"/>
      <c r="C43" s="54">
        <v>17</v>
      </c>
      <c r="D43" s="55"/>
      <c r="E43" s="56"/>
      <c r="F43" s="207"/>
      <c r="G43" s="207"/>
      <c r="H43" s="57" t="e">
        <f>VLOOKUP(E43,#REF!,2)</f>
        <v>#REF!</v>
      </c>
      <c r="I43" s="208"/>
      <c r="J43" s="208"/>
      <c r="K43" s="58" t="e">
        <f>#REF!</f>
        <v>#REF!</v>
      </c>
      <c r="L43" s="58" t="e">
        <f>#REF!</f>
        <v>#REF!</v>
      </c>
      <c r="N43" s="61"/>
      <c r="O43" s="61"/>
      <c r="P43" s="61"/>
      <c r="Q43" s="61"/>
      <c r="R43" s="62"/>
      <c r="S43" s="63"/>
      <c r="T43" s="63"/>
      <c r="U43" s="63"/>
    </row>
    <row r="44" spans="2:23" ht="54.75" hidden="1" customHeight="1" x14ac:dyDescent="0.25">
      <c r="B44" s="11"/>
      <c r="C44" s="54">
        <v>18</v>
      </c>
      <c r="D44" s="55"/>
      <c r="E44" s="56"/>
      <c r="F44" s="207"/>
      <c r="G44" s="207"/>
      <c r="H44" s="57" t="e">
        <f>VLOOKUP(E44,#REF!,2)</f>
        <v>#REF!</v>
      </c>
      <c r="I44" s="208"/>
      <c r="J44" s="208"/>
      <c r="K44" s="58" t="e">
        <f>#REF!</f>
        <v>#REF!</v>
      </c>
      <c r="L44" s="58" t="e">
        <f>#REF!</f>
        <v>#REF!</v>
      </c>
      <c r="N44" s="61"/>
      <c r="O44" s="61"/>
      <c r="P44" s="61"/>
      <c r="Q44" s="61"/>
      <c r="R44" s="62"/>
      <c r="S44" s="63"/>
      <c r="T44" s="63"/>
      <c r="U44" s="63"/>
    </row>
    <row r="45" spans="2:23" ht="54.75" hidden="1" customHeight="1" x14ac:dyDescent="0.25">
      <c r="B45" s="11"/>
      <c r="C45" s="54">
        <v>19</v>
      </c>
      <c r="D45" s="55"/>
      <c r="E45" s="56"/>
      <c r="F45" s="207"/>
      <c r="G45" s="207"/>
      <c r="H45" s="57" t="e">
        <f>VLOOKUP(E45,#REF!,2)</f>
        <v>#REF!</v>
      </c>
      <c r="I45" s="208"/>
      <c r="J45" s="208"/>
      <c r="K45" s="58" t="e">
        <f>#REF!</f>
        <v>#REF!</v>
      </c>
      <c r="L45" s="58" t="e">
        <f>#REF!</f>
        <v>#REF!</v>
      </c>
      <c r="N45" s="61"/>
      <c r="O45" s="61"/>
      <c r="P45" s="61"/>
      <c r="Q45" s="61"/>
      <c r="R45" s="62"/>
      <c r="S45" s="63"/>
      <c r="T45" s="63"/>
      <c r="U45" s="63"/>
    </row>
    <row r="46" spans="2:23" ht="54.75" hidden="1" customHeight="1" x14ac:dyDescent="0.25">
      <c r="B46" s="11"/>
      <c r="C46" s="54">
        <v>20</v>
      </c>
      <c r="D46" s="55"/>
      <c r="E46" s="56"/>
      <c r="F46" s="207"/>
      <c r="G46" s="207"/>
      <c r="H46" s="57" t="e">
        <f>VLOOKUP(E46,#REF!,2)</f>
        <v>#REF!</v>
      </c>
      <c r="I46" s="208"/>
      <c r="J46" s="208"/>
      <c r="K46" s="58" t="e">
        <f>#REF!</f>
        <v>#REF!</v>
      </c>
      <c r="L46" s="58" t="e">
        <f>#REF!</f>
        <v>#REF!</v>
      </c>
      <c r="N46" s="61"/>
      <c r="O46" s="61"/>
      <c r="P46" s="61"/>
      <c r="Q46" s="61"/>
      <c r="R46" s="62"/>
      <c r="S46" s="63"/>
      <c r="T46" s="63"/>
      <c r="U46" s="63"/>
    </row>
    <row r="47" spans="2:23" ht="54.75" hidden="1" customHeight="1" x14ac:dyDescent="0.25">
      <c r="B47" s="11"/>
      <c r="C47" s="54">
        <v>21</v>
      </c>
      <c r="D47" s="55"/>
      <c r="E47" s="56"/>
      <c r="F47" s="207"/>
      <c r="G47" s="207"/>
      <c r="H47" s="57" t="e">
        <f>VLOOKUP(E47,#REF!,2)</f>
        <v>#REF!</v>
      </c>
      <c r="I47" s="208"/>
      <c r="J47" s="208"/>
      <c r="K47" s="58" t="e">
        <f>#REF!</f>
        <v>#REF!</v>
      </c>
      <c r="L47" s="58" t="e">
        <f>#REF!</f>
        <v>#REF!</v>
      </c>
      <c r="N47" s="61"/>
      <c r="O47" s="61"/>
      <c r="P47" s="61"/>
      <c r="Q47" s="61"/>
      <c r="R47" s="62"/>
      <c r="S47" s="63"/>
      <c r="T47" s="63"/>
      <c r="U47" s="63"/>
    </row>
    <row r="48" spans="2:23" ht="54.75" hidden="1" customHeight="1" x14ac:dyDescent="0.25">
      <c r="B48" s="11"/>
      <c r="C48" s="54">
        <v>22</v>
      </c>
      <c r="D48" s="55"/>
      <c r="E48" s="56"/>
      <c r="F48" s="207"/>
      <c r="G48" s="207"/>
      <c r="H48" s="57" t="e">
        <f>VLOOKUP(E48,#REF!,2)</f>
        <v>#REF!</v>
      </c>
      <c r="I48" s="208"/>
      <c r="J48" s="208"/>
      <c r="K48" s="58" t="e">
        <f>#REF!</f>
        <v>#REF!</v>
      </c>
      <c r="L48" s="58" t="e">
        <f>#REF!</f>
        <v>#REF!</v>
      </c>
      <c r="N48" s="61"/>
      <c r="O48" s="61"/>
      <c r="P48" s="61"/>
      <c r="Q48" s="61"/>
      <c r="R48" s="62"/>
      <c r="S48" s="63"/>
      <c r="T48" s="63"/>
      <c r="U48" s="63"/>
    </row>
    <row r="49" spans="1:23" ht="54.75" hidden="1" customHeight="1" x14ac:dyDescent="0.25">
      <c r="B49" s="11"/>
      <c r="C49" s="54">
        <v>23</v>
      </c>
      <c r="D49" s="55"/>
      <c r="E49" s="56"/>
      <c r="F49" s="207"/>
      <c r="G49" s="207"/>
      <c r="H49" s="57" t="e">
        <f>VLOOKUP(E49,#REF!,2)</f>
        <v>#REF!</v>
      </c>
      <c r="I49" s="208"/>
      <c r="J49" s="208"/>
      <c r="K49" s="58" t="e">
        <f>#REF!</f>
        <v>#REF!</v>
      </c>
      <c r="L49" s="58" t="e">
        <f>#REF!</f>
        <v>#REF!</v>
      </c>
      <c r="N49" s="61"/>
      <c r="O49" s="61"/>
      <c r="P49" s="61"/>
      <c r="Q49" s="61"/>
      <c r="R49" s="62"/>
    </row>
    <row r="50" spans="1:23" ht="54.75" hidden="1" customHeight="1" x14ac:dyDescent="0.25">
      <c r="B50" s="11"/>
      <c r="C50" s="54">
        <v>24</v>
      </c>
      <c r="D50" s="55"/>
      <c r="E50" s="56"/>
      <c r="F50" s="207"/>
      <c r="G50" s="207"/>
      <c r="H50" s="57" t="e">
        <f>VLOOKUP(E50,#REF!,2)</f>
        <v>#REF!</v>
      </c>
      <c r="I50" s="208"/>
      <c r="J50" s="208"/>
      <c r="K50" s="58" t="e">
        <f>#REF!</f>
        <v>#REF!</v>
      </c>
      <c r="L50" s="58" t="e">
        <f>#REF!</f>
        <v>#REF!</v>
      </c>
      <c r="N50" s="61"/>
      <c r="O50" s="61"/>
      <c r="P50" s="61"/>
      <c r="Q50" s="61"/>
      <c r="R50" s="62"/>
    </row>
    <row r="51" spans="1:23" ht="54.75" hidden="1" customHeight="1" x14ac:dyDescent="0.25">
      <c r="B51" s="11"/>
      <c r="C51" s="54">
        <v>25</v>
      </c>
      <c r="D51" s="55"/>
      <c r="E51" s="56"/>
      <c r="F51" s="207"/>
      <c r="G51" s="207"/>
      <c r="H51" s="57" t="e">
        <f>VLOOKUP(E51,#REF!,2)</f>
        <v>#REF!</v>
      </c>
      <c r="I51" s="208"/>
      <c r="J51" s="208"/>
      <c r="K51" s="58" t="e">
        <f>#REF!</f>
        <v>#REF!</v>
      </c>
      <c r="L51" s="58" t="e">
        <f>#REF!</f>
        <v>#REF!</v>
      </c>
      <c r="N51" s="61"/>
      <c r="O51" s="61"/>
      <c r="P51" s="61"/>
      <c r="Q51" s="61"/>
      <c r="R51" s="62"/>
    </row>
    <row r="52" spans="1:23" x14ac:dyDescent="0.25">
      <c r="A52" s="64"/>
      <c r="B52" s="211" t="s">
        <v>90</v>
      </c>
      <c r="C52" s="211"/>
      <c r="D52" s="211"/>
      <c r="E52" s="211"/>
      <c r="F52" s="211"/>
      <c r="G52" s="211"/>
      <c r="H52" s="211"/>
      <c r="I52" s="211"/>
      <c r="J52" s="211"/>
      <c r="K52" s="211"/>
      <c r="L52" s="212"/>
    </row>
    <row r="53" spans="1:23" ht="156.75" customHeight="1" x14ac:dyDescent="0.25">
      <c r="B53" s="1"/>
      <c r="C53" s="1"/>
      <c r="D53" s="1"/>
      <c r="E53" s="1"/>
      <c r="F53" s="1"/>
      <c r="G53" s="1"/>
      <c r="H53" s="1"/>
      <c r="I53" s="1"/>
      <c r="J53" s="1"/>
      <c r="K53" s="1"/>
      <c r="L53" s="18"/>
    </row>
    <row r="54" spans="1:23" ht="45" x14ac:dyDescent="0.25">
      <c r="A54" s="65" t="s">
        <v>91</v>
      </c>
      <c r="B54" s="66" t="s">
        <v>92</v>
      </c>
      <c r="C54" s="66" t="s">
        <v>93</v>
      </c>
      <c r="D54" s="66" t="s">
        <v>94</v>
      </c>
      <c r="E54" s="66" t="s">
        <v>95</v>
      </c>
      <c r="F54" s="66" t="s">
        <v>96</v>
      </c>
      <c r="G54" s="66" t="s">
        <v>97</v>
      </c>
      <c r="H54" s="213" t="s">
        <v>98</v>
      </c>
      <c r="I54" s="213"/>
      <c r="J54" s="213" t="s">
        <v>99</v>
      </c>
      <c r="K54" s="213"/>
      <c r="L54" s="213"/>
    </row>
    <row r="55" spans="1:23" ht="112.5" customHeight="1" x14ac:dyDescent="0.25">
      <c r="A55" s="78">
        <v>3</v>
      </c>
      <c r="B55" s="68">
        <v>40543</v>
      </c>
      <c r="C55" s="84">
        <v>0.9</v>
      </c>
      <c r="D55" s="70"/>
      <c r="E55" s="93">
        <v>20469490</v>
      </c>
      <c r="F55" s="122">
        <v>20489246</v>
      </c>
      <c r="G55" s="90">
        <f t="shared" ref="G55:G61" si="0">E55/F55</f>
        <v>0.99903578687082972</v>
      </c>
      <c r="H55" s="189" t="s">
        <v>264</v>
      </c>
      <c r="I55" s="242"/>
      <c r="J55" s="214" t="s">
        <v>248</v>
      </c>
      <c r="K55" s="214"/>
      <c r="L55" s="214"/>
    </row>
    <row r="56" spans="1:23" ht="91.5" customHeight="1" x14ac:dyDescent="0.25">
      <c r="A56" s="67">
        <v>4</v>
      </c>
      <c r="B56" s="68">
        <v>40908</v>
      </c>
      <c r="C56" s="84">
        <v>0.9</v>
      </c>
      <c r="D56" s="70"/>
      <c r="E56" s="91">
        <v>109826159.23999999</v>
      </c>
      <c r="F56" s="122">
        <v>115987234</v>
      </c>
      <c r="G56" s="90">
        <f t="shared" si="0"/>
        <v>0.94688144076269631</v>
      </c>
      <c r="H56" s="189" t="s">
        <v>265</v>
      </c>
      <c r="I56" s="242"/>
      <c r="J56" s="214"/>
      <c r="K56" s="214"/>
      <c r="L56" s="214"/>
    </row>
    <row r="57" spans="1:23" ht="256.5" customHeight="1" x14ac:dyDescent="0.25">
      <c r="A57" s="78">
        <v>5</v>
      </c>
      <c r="B57" s="68">
        <v>40908</v>
      </c>
      <c r="C57" s="84">
        <v>0.9</v>
      </c>
      <c r="D57" s="70"/>
      <c r="E57" s="91">
        <v>7382475.4399999976</v>
      </c>
      <c r="F57" s="122">
        <v>103449506</v>
      </c>
      <c r="G57" s="90">
        <f t="shared" si="0"/>
        <v>7.1363080651153599E-2</v>
      </c>
      <c r="H57" s="214" t="s">
        <v>266</v>
      </c>
      <c r="I57" s="214"/>
      <c r="J57" s="214" t="s">
        <v>267</v>
      </c>
      <c r="K57" s="214"/>
      <c r="L57" s="214"/>
    </row>
    <row r="58" spans="1:23" ht="88.5" customHeight="1" x14ac:dyDescent="0.25">
      <c r="A58" s="67">
        <v>6</v>
      </c>
      <c r="B58" s="68">
        <v>41274</v>
      </c>
      <c r="C58" s="84">
        <v>0.97</v>
      </c>
      <c r="D58" s="70"/>
      <c r="E58" s="91">
        <f>(32507845+5234400+71364161)</f>
        <v>109106406</v>
      </c>
      <c r="F58" s="122">
        <f>71710575+42254337</f>
        <v>113964912</v>
      </c>
      <c r="G58" s="90">
        <f t="shared" si="0"/>
        <v>0.95736840475952811</v>
      </c>
      <c r="H58" s="214" t="s">
        <v>268</v>
      </c>
      <c r="I58" s="214"/>
      <c r="J58" s="214"/>
      <c r="K58" s="214"/>
      <c r="L58" s="214"/>
    </row>
    <row r="59" spans="1:23" ht="122.25" customHeight="1" x14ac:dyDescent="0.25">
      <c r="A59" s="78">
        <v>7</v>
      </c>
      <c r="B59" s="68">
        <v>74510</v>
      </c>
      <c r="C59" s="84">
        <v>0.97</v>
      </c>
      <c r="D59" s="91"/>
      <c r="E59" s="119">
        <v>48772598.770000003</v>
      </c>
      <c r="F59" s="122">
        <f>26626856.65+25297419.12</f>
        <v>51924275.769999996</v>
      </c>
      <c r="G59" s="90">
        <f t="shared" si="0"/>
        <v>0.9393024369957429</v>
      </c>
      <c r="H59" s="160" t="s">
        <v>269</v>
      </c>
      <c r="I59" s="160"/>
      <c r="J59" s="214"/>
      <c r="K59" s="214"/>
      <c r="L59" s="214"/>
    </row>
    <row r="60" spans="1:23" ht="104.25" customHeight="1" x14ac:dyDescent="0.25">
      <c r="A60" s="67">
        <v>8</v>
      </c>
      <c r="B60" s="68">
        <v>42004</v>
      </c>
      <c r="C60" s="84">
        <v>0.97</v>
      </c>
      <c r="D60" s="91"/>
      <c r="E60" s="120">
        <v>52401922</v>
      </c>
      <c r="F60" s="125">
        <v>53436452</v>
      </c>
      <c r="G60" s="90">
        <f t="shared" si="0"/>
        <v>0.98063999458646689</v>
      </c>
      <c r="H60" s="160" t="s">
        <v>270</v>
      </c>
      <c r="I60" s="160"/>
      <c r="J60" s="214"/>
      <c r="K60" s="214"/>
      <c r="L60" s="214"/>
    </row>
    <row r="61" spans="1:23" ht="109.5" customHeight="1" x14ac:dyDescent="0.25">
      <c r="A61" s="78">
        <v>9</v>
      </c>
      <c r="B61" s="68">
        <v>42369</v>
      </c>
      <c r="C61" s="79">
        <v>0.97</v>
      </c>
      <c r="D61" s="91"/>
      <c r="E61" s="122">
        <v>42898924.5</v>
      </c>
      <c r="F61" s="122">
        <v>43672649.5</v>
      </c>
      <c r="G61" s="90">
        <f t="shared" si="0"/>
        <v>0.98228353422889991</v>
      </c>
      <c r="H61" s="160" t="s">
        <v>270</v>
      </c>
      <c r="I61" s="160"/>
      <c r="J61" s="214"/>
      <c r="K61" s="214"/>
      <c r="L61" s="214"/>
    </row>
    <row r="62" spans="1:23" ht="15" customHeight="1" x14ac:dyDescent="0.25">
      <c r="B62" s="1"/>
      <c r="C62" s="1"/>
      <c r="D62" s="1"/>
      <c r="E62" s="1"/>
      <c r="F62" s="1"/>
      <c r="G62" s="1"/>
      <c r="H62" s="1"/>
      <c r="I62" s="1"/>
      <c r="J62" s="1"/>
      <c r="K62" s="1"/>
      <c r="L62" s="1"/>
      <c r="N62" s="1"/>
      <c r="O62" s="1"/>
      <c r="P62" s="1"/>
      <c r="Q62" s="1"/>
      <c r="S62" s="1"/>
      <c r="T62" s="1"/>
      <c r="U62" s="1"/>
      <c r="V62" s="1"/>
      <c r="W62" s="1"/>
    </row>
    <row r="63" spans="1:23" ht="15" customHeight="1" x14ac:dyDescent="0.25">
      <c r="B63" s="225" t="s">
        <v>110</v>
      </c>
      <c r="C63" s="226"/>
      <c r="D63" s="226"/>
      <c r="E63" s="226"/>
      <c r="F63" s="226"/>
      <c r="G63" s="226"/>
      <c r="H63" s="226"/>
      <c r="I63" s="226"/>
      <c r="J63" s="226"/>
      <c r="K63" s="226"/>
      <c r="L63" s="227"/>
      <c r="N63" s="1"/>
      <c r="O63" s="1"/>
      <c r="P63" s="1"/>
      <c r="Q63" s="1"/>
      <c r="S63" s="1"/>
      <c r="T63" s="1"/>
      <c r="U63" s="1"/>
      <c r="V63" s="1"/>
      <c r="W63" s="1"/>
    </row>
    <row r="64" spans="1:23" ht="15" customHeight="1" x14ac:dyDescent="0.25">
      <c r="B64" s="228"/>
      <c r="C64" s="229"/>
      <c r="D64" s="229"/>
      <c r="E64" s="229"/>
      <c r="F64" s="229"/>
      <c r="G64" s="229"/>
      <c r="H64" s="229"/>
      <c r="I64" s="229"/>
      <c r="J64" s="229"/>
      <c r="K64" s="229"/>
      <c r="L64" s="230"/>
      <c r="N64" s="1"/>
      <c r="O64" s="1"/>
      <c r="P64" s="1"/>
      <c r="Q64" s="1"/>
      <c r="S64" s="1"/>
      <c r="T64" s="1"/>
      <c r="U64" s="1"/>
      <c r="V64" s="1"/>
      <c r="W64" s="1"/>
    </row>
    <row r="65" spans="2:23" ht="15" customHeight="1" x14ac:dyDescent="0.25">
      <c r="B65" s="231"/>
      <c r="C65" s="232"/>
      <c r="D65" s="232"/>
      <c r="E65" s="232"/>
      <c r="F65" s="232"/>
      <c r="G65" s="232"/>
      <c r="H65" s="232"/>
      <c r="I65" s="232"/>
      <c r="J65" s="232"/>
      <c r="K65" s="232"/>
      <c r="L65" s="233"/>
      <c r="N65" s="1"/>
      <c r="O65" s="1"/>
      <c r="P65" s="1"/>
      <c r="Q65" s="1"/>
      <c r="S65" s="1"/>
      <c r="T65" s="1"/>
      <c r="U65" s="1"/>
      <c r="V65" s="1"/>
      <c r="W65" s="1"/>
    </row>
    <row r="66" spans="2:23" ht="15" customHeight="1" x14ac:dyDescent="0.25">
      <c r="B66" s="1"/>
      <c r="C66" s="1"/>
      <c r="D66" s="1"/>
      <c r="E66" s="1"/>
      <c r="F66" s="1"/>
      <c r="G66" s="1"/>
      <c r="H66" s="1"/>
      <c r="I66" s="1"/>
      <c r="J66" s="1"/>
      <c r="K66" s="1"/>
      <c r="L66" s="1"/>
      <c r="N66" s="1"/>
      <c r="O66" s="1"/>
      <c r="P66" s="1"/>
      <c r="Q66" s="1"/>
      <c r="S66" s="1"/>
      <c r="T66" s="1"/>
      <c r="U66" s="1"/>
      <c r="V66" s="1"/>
      <c r="W66" s="1"/>
    </row>
    <row r="67" spans="2:23" ht="15" hidden="1" customHeight="1" x14ac:dyDescent="0.25"/>
    <row r="68" spans="2:23" ht="15" hidden="1" customHeight="1" x14ac:dyDescent="0.25"/>
    <row r="69" spans="2:23" ht="15" hidden="1" customHeight="1" x14ac:dyDescent="0.25"/>
    <row r="70" spans="2:23" ht="15" hidden="1" customHeight="1" x14ac:dyDescent="0.25"/>
    <row r="71" spans="2:23" ht="15" hidden="1" customHeight="1" x14ac:dyDescent="0.25"/>
    <row r="72" spans="2:23" ht="15" hidden="1" customHeight="1" x14ac:dyDescent="0.25"/>
    <row r="73" spans="2:23" ht="15" hidden="1" customHeight="1" x14ac:dyDescent="0.25"/>
    <row r="74" spans="2:23" ht="15" hidden="1" customHeight="1" x14ac:dyDescent="0.25"/>
    <row r="75" spans="2:23" ht="15" hidden="1" customHeight="1" x14ac:dyDescent="0.25"/>
    <row r="76" spans="2:23" ht="15" hidden="1" customHeight="1" x14ac:dyDescent="0.25"/>
    <row r="77" spans="2:23" ht="15" hidden="1" customHeight="1" x14ac:dyDescent="0.25"/>
    <row r="78" spans="2:23" ht="15" hidden="1" customHeight="1" x14ac:dyDescent="0.25"/>
    <row r="79" spans="2:23" ht="15" hidden="1" customHeight="1" x14ac:dyDescent="0.25"/>
    <row r="80" spans="2:23"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customHeight="1" x14ac:dyDescent="0.25"/>
    <row r="88" ht="15" customHeight="1" x14ac:dyDescent="0.25"/>
    <row r="89" ht="15" customHeight="1" x14ac:dyDescent="0.25"/>
  </sheetData>
  <mergeCells count="104">
    <mergeCell ref="H60:I60"/>
    <mergeCell ref="J60:L60"/>
    <mergeCell ref="H61:I61"/>
    <mergeCell ref="J61:L61"/>
    <mergeCell ref="B63:L65"/>
    <mergeCell ref="H57:I57"/>
    <mergeCell ref="J57:L57"/>
    <mergeCell ref="H58:I58"/>
    <mergeCell ref="J58:L58"/>
    <mergeCell ref="H59:I59"/>
    <mergeCell ref="J59:L59"/>
    <mergeCell ref="B52:L52"/>
    <mergeCell ref="H54:I54"/>
    <mergeCell ref="J54:L54"/>
    <mergeCell ref="H55:I55"/>
    <mergeCell ref="J55:L55"/>
    <mergeCell ref="H56:I56"/>
    <mergeCell ref="J56:L56"/>
    <mergeCell ref="F49:G49"/>
    <mergeCell ref="I49:J49"/>
    <mergeCell ref="F50:G50"/>
    <mergeCell ref="I50:J50"/>
    <mergeCell ref="F51:G51"/>
    <mergeCell ref="I51:J51"/>
    <mergeCell ref="F46:G46"/>
    <mergeCell ref="I46:J46"/>
    <mergeCell ref="F47:G47"/>
    <mergeCell ref="I47:J47"/>
    <mergeCell ref="F48:G48"/>
    <mergeCell ref="I48:J48"/>
    <mergeCell ref="F43:G43"/>
    <mergeCell ref="I43:J43"/>
    <mergeCell ref="F44:G44"/>
    <mergeCell ref="I44:J44"/>
    <mergeCell ref="F45:G45"/>
    <mergeCell ref="I45:J45"/>
    <mergeCell ref="F40:G40"/>
    <mergeCell ref="I40:J40"/>
    <mergeCell ref="F41:G41"/>
    <mergeCell ref="I41:J41"/>
    <mergeCell ref="F42:G42"/>
    <mergeCell ref="I42:J42"/>
    <mergeCell ref="B36:L36"/>
    <mergeCell ref="F37:G37"/>
    <mergeCell ref="I37:J37"/>
    <mergeCell ref="F38:G38"/>
    <mergeCell ref="I38:J38"/>
    <mergeCell ref="F39:G39"/>
    <mergeCell ref="I39:J39"/>
    <mergeCell ref="C34:D34"/>
    <mergeCell ref="E34:G34"/>
    <mergeCell ref="H34:I34"/>
    <mergeCell ref="J34:L34"/>
    <mergeCell ref="C35:D35"/>
    <mergeCell ref="E35:I35"/>
    <mergeCell ref="K35:L35"/>
    <mergeCell ref="B30:L30"/>
    <mergeCell ref="B31:L31"/>
    <mergeCell ref="C32:D33"/>
    <mergeCell ref="E32:F32"/>
    <mergeCell ref="G32:L32"/>
    <mergeCell ref="E33:F33"/>
    <mergeCell ref="G33:L33"/>
    <mergeCell ref="C23:D25"/>
    <mergeCell ref="E23:L25"/>
    <mergeCell ref="C26:D28"/>
    <mergeCell ref="E26:L28"/>
    <mergeCell ref="C29:D29"/>
    <mergeCell ref="E29:L29"/>
    <mergeCell ref="C19:D19"/>
    <mergeCell ref="E19:L19"/>
    <mergeCell ref="C20:D20"/>
    <mergeCell ref="E20:L20"/>
    <mergeCell ref="B21:L21"/>
    <mergeCell ref="B22:L22"/>
    <mergeCell ref="C17:D17"/>
    <mergeCell ref="E17:L17"/>
    <mergeCell ref="C18:D18"/>
    <mergeCell ref="E18:L18"/>
    <mergeCell ref="C12:E12"/>
    <mergeCell ref="F12:L12"/>
    <mergeCell ref="C13:D13"/>
    <mergeCell ref="E13:H13"/>
    <mergeCell ref="J13:L13"/>
    <mergeCell ref="C14:D14"/>
    <mergeCell ref="E14:L14"/>
    <mergeCell ref="B9:L9"/>
    <mergeCell ref="B10:B14"/>
    <mergeCell ref="C10:D10"/>
    <mergeCell ref="E10:I10"/>
    <mergeCell ref="K10:L10"/>
    <mergeCell ref="C11:D11"/>
    <mergeCell ref="E11:J11"/>
    <mergeCell ref="B15:L15"/>
    <mergeCell ref="B16:L16"/>
    <mergeCell ref="D2:D5"/>
    <mergeCell ref="E2:K3"/>
    <mergeCell ref="E4:F4"/>
    <mergeCell ref="G4:H4"/>
    <mergeCell ref="I4:K4"/>
    <mergeCell ref="E5:K5"/>
    <mergeCell ref="C7:D7"/>
    <mergeCell ref="E7:F7"/>
    <mergeCell ref="J7:K7"/>
  </mergeCells>
  <conditionalFormatting sqref="H37:H51">
    <cfRule type="containsText" dxfId="2" priority="1" operator="containsText" text="ü">
      <formula>NOT(ISERROR(SEARCH("ü",H37)))</formula>
    </cfRule>
    <cfRule type="containsText" dxfId="1" priority="2" operator="containsText" text="%">
      <formula>NOT(ISERROR(SEARCH("%",H37)))</formula>
    </cfRule>
    <cfRule type="containsText" dxfId="0" priority="3" operator="containsText" text="M">
      <formula>NOT(ISERROR(SEARCH("M",H37)))</formula>
    </cfRule>
  </conditionalFormatting>
  <dataValidations count="1">
    <dataValidation type="list" allowBlank="1" showInputMessage="1" showErrorMessage="1" sqref="E65494:L65494 JA65494:JH65494 SW65494:TD65494 ACS65494:ACZ65494 AMO65494:AMV65494 AWK65494:AWR65494 BGG65494:BGN65494 BQC65494:BQJ65494 BZY65494:CAF65494 CJU65494:CKB65494 CTQ65494:CTX65494 DDM65494:DDT65494 DNI65494:DNP65494 DXE65494:DXL65494 EHA65494:EHH65494 EQW65494:ERD65494 FAS65494:FAZ65494 FKO65494:FKV65494 FUK65494:FUR65494 GEG65494:GEN65494 GOC65494:GOJ65494 GXY65494:GYF65494 HHU65494:HIB65494 HRQ65494:HRX65494 IBM65494:IBT65494 ILI65494:ILP65494 IVE65494:IVL65494 JFA65494:JFH65494 JOW65494:JPD65494 JYS65494:JYZ65494 KIO65494:KIV65494 KSK65494:KSR65494 LCG65494:LCN65494 LMC65494:LMJ65494 LVY65494:LWF65494 MFU65494:MGB65494 MPQ65494:MPX65494 MZM65494:MZT65494 NJI65494:NJP65494 NTE65494:NTL65494 ODA65494:ODH65494 OMW65494:OND65494 OWS65494:OWZ65494 PGO65494:PGV65494 PQK65494:PQR65494 QAG65494:QAN65494 QKC65494:QKJ65494 QTY65494:QUF65494 RDU65494:REB65494 RNQ65494:RNX65494 RXM65494:RXT65494 SHI65494:SHP65494 SRE65494:SRL65494 TBA65494:TBH65494 TKW65494:TLD65494 TUS65494:TUZ65494 UEO65494:UEV65494 UOK65494:UOR65494 UYG65494:UYN65494 VIC65494:VIJ65494 VRY65494:VSF65494 WBU65494:WCB65494 WLQ65494:WLX65494 WVM65494:WVT65494 E131030:L131030 JA131030:JH131030 SW131030:TD131030 ACS131030:ACZ131030 AMO131030:AMV131030 AWK131030:AWR131030 BGG131030:BGN131030 BQC131030:BQJ131030 BZY131030:CAF131030 CJU131030:CKB131030 CTQ131030:CTX131030 DDM131030:DDT131030 DNI131030:DNP131030 DXE131030:DXL131030 EHA131030:EHH131030 EQW131030:ERD131030 FAS131030:FAZ131030 FKO131030:FKV131030 FUK131030:FUR131030 GEG131030:GEN131030 GOC131030:GOJ131030 GXY131030:GYF131030 HHU131030:HIB131030 HRQ131030:HRX131030 IBM131030:IBT131030 ILI131030:ILP131030 IVE131030:IVL131030 JFA131030:JFH131030 JOW131030:JPD131030 JYS131030:JYZ131030 KIO131030:KIV131030 KSK131030:KSR131030 LCG131030:LCN131030 LMC131030:LMJ131030 LVY131030:LWF131030 MFU131030:MGB131030 MPQ131030:MPX131030 MZM131030:MZT131030 NJI131030:NJP131030 NTE131030:NTL131030 ODA131030:ODH131030 OMW131030:OND131030 OWS131030:OWZ131030 PGO131030:PGV131030 PQK131030:PQR131030 QAG131030:QAN131030 QKC131030:QKJ131030 QTY131030:QUF131030 RDU131030:REB131030 RNQ131030:RNX131030 RXM131030:RXT131030 SHI131030:SHP131030 SRE131030:SRL131030 TBA131030:TBH131030 TKW131030:TLD131030 TUS131030:TUZ131030 UEO131030:UEV131030 UOK131030:UOR131030 UYG131030:UYN131030 VIC131030:VIJ131030 VRY131030:VSF131030 WBU131030:WCB131030 WLQ131030:WLX131030 WVM131030:WVT131030 E196566:L196566 JA196566:JH196566 SW196566:TD196566 ACS196566:ACZ196566 AMO196566:AMV196566 AWK196566:AWR196566 BGG196566:BGN196566 BQC196566:BQJ196566 BZY196566:CAF196566 CJU196566:CKB196566 CTQ196566:CTX196566 DDM196566:DDT196566 DNI196566:DNP196566 DXE196566:DXL196566 EHA196566:EHH196566 EQW196566:ERD196566 FAS196566:FAZ196566 FKO196566:FKV196566 FUK196566:FUR196566 GEG196566:GEN196566 GOC196566:GOJ196566 GXY196566:GYF196566 HHU196566:HIB196566 HRQ196566:HRX196566 IBM196566:IBT196566 ILI196566:ILP196566 IVE196566:IVL196566 JFA196566:JFH196566 JOW196566:JPD196566 JYS196566:JYZ196566 KIO196566:KIV196566 KSK196566:KSR196566 LCG196566:LCN196566 LMC196566:LMJ196566 LVY196566:LWF196566 MFU196566:MGB196566 MPQ196566:MPX196566 MZM196566:MZT196566 NJI196566:NJP196566 NTE196566:NTL196566 ODA196566:ODH196566 OMW196566:OND196566 OWS196566:OWZ196566 PGO196566:PGV196566 PQK196566:PQR196566 QAG196566:QAN196566 QKC196566:QKJ196566 QTY196566:QUF196566 RDU196566:REB196566 RNQ196566:RNX196566 RXM196566:RXT196566 SHI196566:SHP196566 SRE196566:SRL196566 TBA196566:TBH196566 TKW196566:TLD196566 TUS196566:TUZ196566 UEO196566:UEV196566 UOK196566:UOR196566 UYG196566:UYN196566 VIC196566:VIJ196566 VRY196566:VSF196566 WBU196566:WCB196566 WLQ196566:WLX196566 WVM196566:WVT196566 E262102:L262102 JA262102:JH262102 SW262102:TD262102 ACS262102:ACZ262102 AMO262102:AMV262102 AWK262102:AWR262102 BGG262102:BGN262102 BQC262102:BQJ262102 BZY262102:CAF262102 CJU262102:CKB262102 CTQ262102:CTX262102 DDM262102:DDT262102 DNI262102:DNP262102 DXE262102:DXL262102 EHA262102:EHH262102 EQW262102:ERD262102 FAS262102:FAZ262102 FKO262102:FKV262102 FUK262102:FUR262102 GEG262102:GEN262102 GOC262102:GOJ262102 GXY262102:GYF262102 HHU262102:HIB262102 HRQ262102:HRX262102 IBM262102:IBT262102 ILI262102:ILP262102 IVE262102:IVL262102 JFA262102:JFH262102 JOW262102:JPD262102 JYS262102:JYZ262102 KIO262102:KIV262102 KSK262102:KSR262102 LCG262102:LCN262102 LMC262102:LMJ262102 LVY262102:LWF262102 MFU262102:MGB262102 MPQ262102:MPX262102 MZM262102:MZT262102 NJI262102:NJP262102 NTE262102:NTL262102 ODA262102:ODH262102 OMW262102:OND262102 OWS262102:OWZ262102 PGO262102:PGV262102 PQK262102:PQR262102 QAG262102:QAN262102 QKC262102:QKJ262102 QTY262102:QUF262102 RDU262102:REB262102 RNQ262102:RNX262102 RXM262102:RXT262102 SHI262102:SHP262102 SRE262102:SRL262102 TBA262102:TBH262102 TKW262102:TLD262102 TUS262102:TUZ262102 UEO262102:UEV262102 UOK262102:UOR262102 UYG262102:UYN262102 VIC262102:VIJ262102 VRY262102:VSF262102 WBU262102:WCB262102 WLQ262102:WLX262102 WVM262102:WVT262102 E327638:L327638 JA327638:JH327638 SW327638:TD327638 ACS327638:ACZ327638 AMO327638:AMV327638 AWK327638:AWR327638 BGG327638:BGN327638 BQC327638:BQJ327638 BZY327638:CAF327638 CJU327638:CKB327638 CTQ327638:CTX327638 DDM327638:DDT327638 DNI327638:DNP327638 DXE327638:DXL327638 EHA327638:EHH327638 EQW327638:ERD327638 FAS327638:FAZ327638 FKO327638:FKV327638 FUK327638:FUR327638 GEG327638:GEN327638 GOC327638:GOJ327638 GXY327638:GYF327638 HHU327638:HIB327638 HRQ327638:HRX327638 IBM327638:IBT327638 ILI327638:ILP327638 IVE327638:IVL327638 JFA327638:JFH327638 JOW327638:JPD327638 JYS327638:JYZ327638 KIO327638:KIV327638 KSK327638:KSR327638 LCG327638:LCN327638 LMC327638:LMJ327638 LVY327638:LWF327638 MFU327638:MGB327638 MPQ327638:MPX327638 MZM327638:MZT327638 NJI327638:NJP327638 NTE327638:NTL327638 ODA327638:ODH327638 OMW327638:OND327638 OWS327638:OWZ327638 PGO327638:PGV327638 PQK327638:PQR327638 QAG327638:QAN327638 QKC327638:QKJ327638 QTY327638:QUF327638 RDU327638:REB327638 RNQ327638:RNX327638 RXM327638:RXT327638 SHI327638:SHP327638 SRE327638:SRL327638 TBA327638:TBH327638 TKW327638:TLD327638 TUS327638:TUZ327638 UEO327638:UEV327638 UOK327638:UOR327638 UYG327638:UYN327638 VIC327638:VIJ327638 VRY327638:VSF327638 WBU327638:WCB327638 WLQ327638:WLX327638 WVM327638:WVT327638 E393174:L393174 JA393174:JH393174 SW393174:TD393174 ACS393174:ACZ393174 AMO393174:AMV393174 AWK393174:AWR393174 BGG393174:BGN393174 BQC393174:BQJ393174 BZY393174:CAF393174 CJU393174:CKB393174 CTQ393174:CTX393174 DDM393174:DDT393174 DNI393174:DNP393174 DXE393174:DXL393174 EHA393174:EHH393174 EQW393174:ERD393174 FAS393174:FAZ393174 FKO393174:FKV393174 FUK393174:FUR393174 GEG393174:GEN393174 GOC393174:GOJ393174 GXY393174:GYF393174 HHU393174:HIB393174 HRQ393174:HRX393174 IBM393174:IBT393174 ILI393174:ILP393174 IVE393174:IVL393174 JFA393174:JFH393174 JOW393174:JPD393174 JYS393174:JYZ393174 KIO393174:KIV393174 KSK393174:KSR393174 LCG393174:LCN393174 LMC393174:LMJ393174 LVY393174:LWF393174 MFU393174:MGB393174 MPQ393174:MPX393174 MZM393174:MZT393174 NJI393174:NJP393174 NTE393174:NTL393174 ODA393174:ODH393174 OMW393174:OND393174 OWS393174:OWZ393174 PGO393174:PGV393174 PQK393174:PQR393174 QAG393174:QAN393174 QKC393174:QKJ393174 QTY393174:QUF393174 RDU393174:REB393174 RNQ393174:RNX393174 RXM393174:RXT393174 SHI393174:SHP393174 SRE393174:SRL393174 TBA393174:TBH393174 TKW393174:TLD393174 TUS393174:TUZ393174 UEO393174:UEV393174 UOK393174:UOR393174 UYG393174:UYN393174 VIC393174:VIJ393174 VRY393174:VSF393174 WBU393174:WCB393174 WLQ393174:WLX393174 WVM393174:WVT393174 E458710:L458710 JA458710:JH458710 SW458710:TD458710 ACS458710:ACZ458710 AMO458710:AMV458710 AWK458710:AWR458710 BGG458710:BGN458710 BQC458710:BQJ458710 BZY458710:CAF458710 CJU458710:CKB458710 CTQ458710:CTX458710 DDM458710:DDT458710 DNI458710:DNP458710 DXE458710:DXL458710 EHA458710:EHH458710 EQW458710:ERD458710 FAS458710:FAZ458710 FKO458710:FKV458710 FUK458710:FUR458710 GEG458710:GEN458710 GOC458710:GOJ458710 GXY458710:GYF458710 HHU458710:HIB458710 HRQ458710:HRX458710 IBM458710:IBT458710 ILI458710:ILP458710 IVE458710:IVL458710 JFA458710:JFH458710 JOW458710:JPD458710 JYS458710:JYZ458710 KIO458710:KIV458710 KSK458710:KSR458710 LCG458710:LCN458710 LMC458710:LMJ458710 LVY458710:LWF458710 MFU458710:MGB458710 MPQ458710:MPX458710 MZM458710:MZT458710 NJI458710:NJP458710 NTE458710:NTL458710 ODA458710:ODH458710 OMW458710:OND458710 OWS458710:OWZ458710 PGO458710:PGV458710 PQK458710:PQR458710 QAG458710:QAN458710 QKC458710:QKJ458710 QTY458710:QUF458710 RDU458710:REB458710 RNQ458710:RNX458710 RXM458710:RXT458710 SHI458710:SHP458710 SRE458710:SRL458710 TBA458710:TBH458710 TKW458710:TLD458710 TUS458710:TUZ458710 UEO458710:UEV458710 UOK458710:UOR458710 UYG458710:UYN458710 VIC458710:VIJ458710 VRY458710:VSF458710 WBU458710:WCB458710 WLQ458710:WLX458710 WVM458710:WVT458710 E524246:L524246 JA524246:JH524246 SW524246:TD524246 ACS524246:ACZ524246 AMO524246:AMV524246 AWK524246:AWR524246 BGG524246:BGN524246 BQC524246:BQJ524246 BZY524246:CAF524246 CJU524246:CKB524246 CTQ524246:CTX524246 DDM524246:DDT524246 DNI524246:DNP524246 DXE524246:DXL524246 EHA524246:EHH524246 EQW524246:ERD524246 FAS524246:FAZ524246 FKO524246:FKV524246 FUK524246:FUR524246 GEG524246:GEN524246 GOC524246:GOJ524246 GXY524246:GYF524246 HHU524246:HIB524246 HRQ524246:HRX524246 IBM524246:IBT524246 ILI524246:ILP524246 IVE524246:IVL524246 JFA524246:JFH524246 JOW524246:JPD524246 JYS524246:JYZ524246 KIO524246:KIV524246 KSK524246:KSR524246 LCG524246:LCN524246 LMC524246:LMJ524246 LVY524246:LWF524246 MFU524246:MGB524246 MPQ524246:MPX524246 MZM524246:MZT524246 NJI524246:NJP524246 NTE524246:NTL524246 ODA524246:ODH524246 OMW524246:OND524246 OWS524246:OWZ524246 PGO524246:PGV524246 PQK524246:PQR524246 QAG524246:QAN524246 QKC524246:QKJ524246 QTY524246:QUF524246 RDU524246:REB524246 RNQ524246:RNX524246 RXM524246:RXT524246 SHI524246:SHP524246 SRE524246:SRL524246 TBA524246:TBH524246 TKW524246:TLD524246 TUS524246:TUZ524246 UEO524246:UEV524246 UOK524246:UOR524246 UYG524246:UYN524246 VIC524246:VIJ524246 VRY524246:VSF524246 WBU524246:WCB524246 WLQ524246:WLX524246 WVM524246:WVT524246 E589782:L589782 JA589782:JH589782 SW589782:TD589782 ACS589782:ACZ589782 AMO589782:AMV589782 AWK589782:AWR589782 BGG589782:BGN589782 BQC589782:BQJ589782 BZY589782:CAF589782 CJU589782:CKB589782 CTQ589782:CTX589782 DDM589782:DDT589782 DNI589782:DNP589782 DXE589782:DXL589782 EHA589782:EHH589782 EQW589782:ERD589782 FAS589782:FAZ589782 FKO589782:FKV589782 FUK589782:FUR589782 GEG589782:GEN589782 GOC589782:GOJ589782 GXY589782:GYF589782 HHU589782:HIB589782 HRQ589782:HRX589782 IBM589782:IBT589782 ILI589782:ILP589782 IVE589782:IVL589782 JFA589782:JFH589782 JOW589782:JPD589782 JYS589782:JYZ589782 KIO589782:KIV589782 KSK589782:KSR589782 LCG589782:LCN589782 LMC589782:LMJ589782 LVY589782:LWF589782 MFU589782:MGB589782 MPQ589782:MPX589782 MZM589782:MZT589782 NJI589782:NJP589782 NTE589782:NTL589782 ODA589782:ODH589782 OMW589782:OND589782 OWS589782:OWZ589782 PGO589782:PGV589782 PQK589782:PQR589782 QAG589782:QAN589782 QKC589782:QKJ589782 QTY589782:QUF589782 RDU589782:REB589782 RNQ589782:RNX589782 RXM589782:RXT589782 SHI589782:SHP589782 SRE589782:SRL589782 TBA589782:TBH589782 TKW589782:TLD589782 TUS589782:TUZ589782 UEO589782:UEV589782 UOK589782:UOR589782 UYG589782:UYN589782 VIC589782:VIJ589782 VRY589782:VSF589782 WBU589782:WCB589782 WLQ589782:WLX589782 WVM589782:WVT589782 E655318:L655318 JA655318:JH655318 SW655318:TD655318 ACS655318:ACZ655318 AMO655318:AMV655318 AWK655318:AWR655318 BGG655318:BGN655318 BQC655318:BQJ655318 BZY655318:CAF655318 CJU655318:CKB655318 CTQ655318:CTX655318 DDM655318:DDT655318 DNI655318:DNP655318 DXE655318:DXL655318 EHA655318:EHH655318 EQW655318:ERD655318 FAS655318:FAZ655318 FKO655318:FKV655318 FUK655318:FUR655318 GEG655318:GEN655318 GOC655318:GOJ655318 GXY655318:GYF655318 HHU655318:HIB655318 HRQ655318:HRX655318 IBM655318:IBT655318 ILI655318:ILP655318 IVE655318:IVL655318 JFA655318:JFH655318 JOW655318:JPD655318 JYS655318:JYZ655318 KIO655318:KIV655318 KSK655318:KSR655318 LCG655318:LCN655318 LMC655318:LMJ655318 LVY655318:LWF655318 MFU655318:MGB655318 MPQ655318:MPX655318 MZM655318:MZT655318 NJI655318:NJP655318 NTE655318:NTL655318 ODA655318:ODH655318 OMW655318:OND655318 OWS655318:OWZ655318 PGO655318:PGV655318 PQK655318:PQR655318 QAG655318:QAN655318 QKC655318:QKJ655318 QTY655318:QUF655318 RDU655318:REB655318 RNQ655318:RNX655318 RXM655318:RXT655318 SHI655318:SHP655318 SRE655318:SRL655318 TBA655318:TBH655318 TKW655318:TLD655318 TUS655318:TUZ655318 UEO655318:UEV655318 UOK655318:UOR655318 UYG655318:UYN655318 VIC655318:VIJ655318 VRY655318:VSF655318 WBU655318:WCB655318 WLQ655318:WLX655318 WVM655318:WVT655318 E720854:L720854 JA720854:JH720854 SW720854:TD720854 ACS720854:ACZ720854 AMO720854:AMV720854 AWK720854:AWR720854 BGG720854:BGN720854 BQC720854:BQJ720854 BZY720854:CAF720854 CJU720854:CKB720854 CTQ720854:CTX720854 DDM720854:DDT720854 DNI720854:DNP720854 DXE720854:DXL720854 EHA720854:EHH720854 EQW720854:ERD720854 FAS720854:FAZ720854 FKO720854:FKV720854 FUK720854:FUR720854 GEG720854:GEN720854 GOC720854:GOJ720854 GXY720854:GYF720854 HHU720854:HIB720854 HRQ720854:HRX720854 IBM720854:IBT720854 ILI720854:ILP720854 IVE720854:IVL720854 JFA720854:JFH720854 JOW720854:JPD720854 JYS720854:JYZ720854 KIO720854:KIV720854 KSK720854:KSR720854 LCG720854:LCN720854 LMC720854:LMJ720854 LVY720854:LWF720854 MFU720854:MGB720854 MPQ720854:MPX720854 MZM720854:MZT720854 NJI720854:NJP720854 NTE720854:NTL720854 ODA720854:ODH720854 OMW720854:OND720854 OWS720854:OWZ720854 PGO720854:PGV720854 PQK720854:PQR720854 QAG720854:QAN720854 QKC720854:QKJ720854 QTY720854:QUF720854 RDU720854:REB720854 RNQ720854:RNX720854 RXM720854:RXT720854 SHI720854:SHP720854 SRE720854:SRL720854 TBA720854:TBH720854 TKW720854:TLD720854 TUS720854:TUZ720854 UEO720854:UEV720854 UOK720854:UOR720854 UYG720854:UYN720854 VIC720854:VIJ720854 VRY720854:VSF720854 WBU720854:WCB720854 WLQ720854:WLX720854 WVM720854:WVT720854 E786390:L786390 JA786390:JH786390 SW786390:TD786390 ACS786390:ACZ786390 AMO786390:AMV786390 AWK786390:AWR786390 BGG786390:BGN786390 BQC786390:BQJ786390 BZY786390:CAF786390 CJU786390:CKB786390 CTQ786390:CTX786390 DDM786390:DDT786390 DNI786390:DNP786390 DXE786390:DXL786390 EHA786390:EHH786390 EQW786390:ERD786390 FAS786390:FAZ786390 FKO786390:FKV786390 FUK786390:FUR786390 GEG786390:GEN786390 GOC786390:GOJ786390 GXY786390:GYF786390 HHU786390:HIB786390 HRQ786390:HRX786390 IBM786390:IBT786390 ILI786390:ILP786390 IVE786390:IVL786390 JFA786390:JFH786390 JOW786390:JPD786390 JYS786390:JYZ786390 KIO786390:KIV786390 KSK786390:KSR786390 LCG786390:LCN786390 LMC786390:LMJ786390 LVY786390:LWF786390 MFU786390:MGB786390 MPQ786390:MPX786390 MZM786390:MZT786390 NJI786390:NJP786390 NTE786390:NTL786390 ODA786390:ODH786390 OMW786390:OND786390 OWS786390:OWZ786390 PGO786390:PGV786390 PQK786390:PQR786390 QAG786390:QAN786390 QKC786390:QKJ786390 QTY786390:QUF786390 RDU786390:REB786390 RNQ786390:RNX786390 RXM786390:RXT786390 SHI786390:SHP786390 SRE786390:SRL786390 TBA786390:TBH786390 TKW786390:TLD786390 TUS786390:TUZ786390 UEO786390:UEV786390 UOK786390:UOR786390 UYG786390:UYN786390 VIC786390:VIJ786390 VRY786390:VSF786390 WBU786390:WCB786390 WLQ786390:WLX786390 WVM786390:WVT786390 E851926:L851926 JA851926:JH851926 SW851926:TD851926 ACS851926:ACZ851926 AMO851926:AMV851926 AWK851926:AWR851926 BGG851926:BGN851926 BQC851926:BQJ851926 BZY851926:CAF851926 CJU851926:CKB851926 CTQ851926:CTX851926 DDM851926:DDT851926 DNI851926:DNP851926 DXE851926:DXL851926 EHA851926:EHH851926 EQW851926:ERD851926 FAS851926:FAZ851926 FKO851926:FKV851926 FUK851926:FUR851926 GEG851926:GEN851926 GOC851926:GOJ851926 GXY851926:GYF851926 HHU851926:HIB851926 HRQ851926:HRX851926 IBM851926:IBT851926 ILI851926:ILP851926 IVE851926:IVL851926 JFA851926:JFH851926 JOW851926:JPD851926 JYS851926:JYZ851926 KIO851926:KIV851926 KSK851926:KSR851926 LCG851926:LCN851926 LMC851926:LMJ851926 LVY851926:LWF851926 MFU851926:MGB851926 MPQ851926:MPX851926 MZM851926:MZT851926 NJI851926:NJP851926 NTE851926:NTL851926 ODA851926:ODH851926 OMW851926:OND851926 OWS851926:OWZ851926 PGO851926:PGV851926 PQK851926:PQR851926 QAG851926:QAN851926 QKC851926:QKJ851926 QTY851926:QUF851926 RDU851926:REB851926 RNQ851926:RNX851926 RXM851926:RXT851926 SHI851926:SHP851926 SRE851926:SRL851926 TBA851926:TBH851926 TKW851926:TLD851926 TUS851926:TUZ851926 UEO851926:UEV851926 UOK851926:UOR851926 UYG851926:UYN851926 VIC851926:VIJ851926 VRY851926:VSF851926 WBU851926:WCB851926 WLQ851926:WLX851926 WVM851926:WVT851926 E917462:L917462 JA917462:JH917462 SW917462:TD917462 ACS917462:ACZ917462 AMO917462:AMV917462 AWK917462:AWR917462 BGG917462:BGN917462 BQC917462:BQJ917462 BZY917462:CAF917462 CJU917462:CKB917462 CTQ917462:CTX917462 DDM917462:DDT917462 DNI917462:DNP917462 DXE917462:DXL917462 EHA917462:EHH917462 EQW917462:ERD917462 FAS917462:FAZ917462 FKO917462:FKV917462 FUK917462:FUR917462 GEG917462:GEN917462 GOC917462:GOJ917462 GXY917462:GYF917462 HHU917462:HIB917462 HRQ917462:HRX917462 IBM917462:IBT917462 ILI917462:ILP917462 IVE917462:IVL917462 JFA917462:JFH917462 JOW917462:JPD917462 JYS917462:JYZ917462 KIO917462:KIV917462 KSK917462:KSR917462 LCG917462:LCN917462 LMC917462:LMJ917462 LVY917462:LWF917462 MFU917462:MGB917462 MPQ917462:MPX917462 MZM917462:MZT917462 NJI917462:NJP917462 NTE917462:NTL917462 ODA917462:ODH917462 OMW917462:OND917462 OWS917462:OWZ917462 PGO917462:PGV917462 PQK917462:PQR917462 QAG917462:QAN917462 QKC917462:QKJ917462 QTY917462:QUF917462 RDU917462:REB917462 RNQ917462:RNX917462 RXM917462:RXT917462 SHI917462:SHP917462 SRE917462:SRL917462 TBA917462:TBH917462 TKW917462:TLD917462 TUS917462:TUZ917462 UEO917462:UEV917462 UOK917462:UOR917462 UYG917462:UYN917462 VIC917462:VIJ917462 VRY917462:VSF917462 WBU917462:WCB917462 WLQ917462:WLX917462 WVM917462:WVT917462 E982998:L982998 JA982998:JH982998 SW982998:TD982998 ACS982998:ACZ982998 AMO982998:AMV982998 AWK982998:AWR982998 BGG982998:BGN982998 BQC982998:BQJ982998 BZY982998:CAF982998 CJU982998:CKB982998 CTQ982998:CTX982998 DDM982998:DDT982998 DNI982998:DNP982998 DXE982998:DXL982998 EHA982998:EHH982998 EQW982998:ERD982998 FAS982998:FAZ982998 FKO982998:FKV982998 FUK982998:FUR982998 GEG982998:GEN982998 GOC982998:GOJ982998 GXY982998:GYF982998 HHU982998:HIB982998 HRQ982998:HRX982998 IBM982998:IBT982998 ILI982998:ILP982998 IVE982998:IVL982998 JFA982998:JFH982998 JOW982998:JPD982998 JYS982998:JYZ982998 KIO982998:KIV982998 KSK982998:KSR982998 LCG982998:LCN982998 LMC982998:LMJ982998 LVY982998:LWF982998 MFU982998:MGB982998 MPQ982998:MPX982998 MZM982998:MZT982998 NJI982998:NJP982998 NTE982998:NTL982998 ODA982998:ODH982998 OMW982998:OND982998 OWS982998:OWZ982998 PGO982998:PGV982998 PQK982998:PQR982998 QAG982998:QAN982998 QKC982998:QKJ982998 QTY982998:QUF982998 RDU982998:REB982998 RNQ982998:RNX982998 RXM982998:RXT982998 SHI982998:SHP982998 SRE982998:SRL982998 TBA982998:TBH982998 TKW982998:TLD982998 TUS982998:TUZ982998 UEO982998:UEV982998 UOK982998:UOR982998 UYG982998:UYN982998 VIC982998:VIJ982998 VRY982998:VSF982998 WBU982998:WCB982998 WLQ982998:WLX982998 WVM982998:WVT982998 E1048534:L1048534 JA1048534:JH1048534 SW1048534:TD1048534 ACS1048534:ACZ1048534 AMO1048534:AMV1048534 AWK1048534:AWR1048534 BGG1048534:BGN1048534 BQC1048534:BQJ1048534 BZY1048534:CAF1048534 CJU1048534:CKB1048534 CTQ1048534:CTX1048534 DDM1048534:DDT1048534 DNI1048534:DNP1048534 DXE1048534:DXL1048534 EHA1048534:EHH1048534 EQW1048534:ERD1048534 FAS1048534:FAZ1048534 FKO1048534:FKV1048534 FUK1048534:FUR1048534 GEG1048534:GEN1048534 GOC1048534:GOJ1048534 GXY1048534:GYF1048534 HHU1048534:HIB1048534 HRQ1048534:HRX1048534 IBM1048534:IBT1048534 ILI1048534:ILP1048534 IVE1048534:IVL1048534 JFA1048534:JFH1048534 JOW1048534:JPD1048534 JYS1048534:JYZ1048534 KIO1048534:KIV1048534 KSK1048534:KSR1048534 LCG1048534:LCN1048534 LMC1048534:LMJ1048534 LVY1048534:LWF1048534 MFU1048534:MGB1048534 MPQ1048534:MPX1048534 MZM1048534:MZT1048534 NJI1048534:NJP1048534 NTE1048534:NTL1048534 ODA1048534:ODH1048534 OMW1048534:OND1048534 OWS1048534:OWZ1048534 PGO1048534:PGV1048534 PQK1048534:PQR1048534 QAG1048534:QAN1048534 QKC1048534:QKJ1048534 QTY1048534:QUF1048534 RDU1048534:REB1048534 RNQ1048534:RNX1048534 RXM1048534:RXT1048534 SHI1048534:SHP1048534 SRE1048534:SRL1048534 TBA1048534:TBH1048534 TKW1048534:TLD1048534 TUS1048534:TUZ1048534 UEO1048534:UEV1048534 UOK1048534:UOR1048534 UYG1048534:UYN1048534 VIC1048534:VIJ1048534 VRY1048534:VSF1048534 WBU1048534:WCB1048534 WLQ1048534:WLX1048534 WVM1048534:WVT1048534">
      <formula1>$P$1:$P$8</formula1>
    </dataValidation>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IND.1</vt:lpstr>
      <vt:lpstr>IND.2</vt:lpstr>
      <vt:lpstr>IND.3</vt:lpstr>
      <vt:lpstr>IND.4</vt:lpstr>
      <vt:lpstr>IND.5</vt:lpstr>
      <vt:lpstr>ANEXO IND.5</vt:lpstr>
      <vt:lpstr>IND.6</vt:lpstr>
      <vt:lpstr>IND.7</vt:lpstr>
      <vt:lpstr>IND.8</vt:lpstr>
      <vt:lpstr>IND.9</vt:lpstr>
      <vt:lpstr>IND.10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Victor Hugo Zea Robledo</cp:lastModifiedBy>
  <dcterms:created xsi:type="dcterms:W3CDTF">2016-02-12T12:47:32Z</dcterms:created>
  <dcterms:modified xsi:type="dcterms:W3CDTF">2017-08-17T20:40:28Z</dcterms:modified>
</cp:coreProperties>
</file>