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D:\SIG 102-690_2019\500.11_Plan Anticorrupción\monitoreo I\1.Riesgos\"/>
    </mc:Choice>
  </mc:AlternateContent>
  <bookViews>
    <workbookView xWindow="0" yWindow="0" windowWidth="20490" windowHeight="7665"/>
  </bookViews>
  <sheets>
    <sheet name="matriz_riesgos_macroprocesos" sheetId="1" r:id="rId1"/>
    <sheet name="Evaluación_Respuesta." sheetId="2" r:id="rId2"/>
    <sheet name="Tipo_impacto " sheetId="3" r:id="rId3"/>
    <sheet name="GRAFICA " sheetId="7" r:id="rId4"/>
  </sheets>
  <definedNames>
    <definedName name="_xlnm._FilterDatabase" localSheetId="0" hidden="1">matriz_riesgos_macroprocesos!$C$38:$E$50</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B34" i="7" l="1"/>
  <c r="B33" i="7"/>
  <c r="B32" i="7"/>
  <c r="B31" i="7"/>
  <c r="B30" i="7"/>
  <c r="B29" i="7"/>
  <c r="B28" i="7"/>
  <c r="AN50" i="1"/>
  <c r="AN48" i="1"/>
  <c r="AR47" i="1"/>
  <c r="AW47" i="1" s="1"/>
  <c r="AQ47" i="1"/>
  <c r="AS47" i="1" s="1"/>
  <c r="AT47" i="1" s="1"/>
  <c r="AU47" i="1" s="1"/>
  <c r="AV47" i="1" s="1"/>
  <c r="T47" i="1"/>
  <c r="AB48" i="1" s="1"/>
  <c r="P47" i="1"/>
  <c r="Q47" i="1" s="1"/>
  <c r="R47" i="1" s="1"/>
  <c r="AN46" i="1"/>
  <c r="AN44" i="1"/>
  <c r="T43" i="1"/>
  <c r="U43" i="1" s="1"/>
  <c r="AR43" i="1"/>
  <c r="AW43" i="1" s="1"/>
  <c r="AQ43" i="1"/>
  <c r="AS43" i="1" s="1"/>
  <c r="AT43" i="1" s="1"/>
  <c r="AU43" i="1" s="1"/>
  <c r="AV43" i="1" s="1"/>
  <c r="P43" i="1"/>
  <c r="Q43" i="1" s="1"/>
  <c r="R43" i="1" s="1"/>
  <c r="AN42" i="1"/>
  <c r="AN40" i="1"/>
  <c r="AR39" i="1"/>
  <c r="AW39" i="1" s="1"/>
  <c r="AQ39" i="1"/>
  <c r="AS39" i="1" s="1"/>
  <c r="AT39" i="1" s="1"/>
  <c r="AU39" i="1" s="1"/>
  <c r="AV39" i="1" s="1"/>
  <c r="T39" i="1"/>
  <c r="AB40" i="1" s="1"/>
  <c r="P39" i="1"/>
  <c r="Q39" i="1" s="1"/>
  <c r="R39" i="1" s="1"/>
  <c r="AA44" i="1" l="1"/>
  <c r="AA48" i="1"/>
  <c r="Z47" i="1" s="1"/>
  <c r="D28" i="7"/>
  <c r="C30" i="7"/>
  <c r="AA40" i="1"/>
  <c r="Z39" i="1" s="1"/>
  <c r="D32" i="7"/>
  <c r="D31" i="7"/>
  <c r="C32" i="7"/>
  <c r="C34" i="7"/>
  <c r="D30" i="7"/>
  <c r="AX43" i="1"/>
  <c r="C29" i="7"/>
  <c r="C28" i="7"/>
  <c r="AX39" i="1"/>
  <c r="D29" i="7"/>
  <c r="BA44" i="1"/>
  <c r="C31" i="7"/>
  <c r="C33" i="7"/>
  <c r="D34" i="7"/>
  <c r="AX47" i="1"/>
  <c r="AB44" i="1"/>
  <c r="Z43" i="1" s="1"/>
  <c r="U47" i="1"/>
  <c r="U39" i="1"/>
  <c r="D33" i="7" l="1"/>
  <c r="E33" i="7" s="1"/>
  <c r="E31" i="7"/>
  <c r="E28" i="7"/>
  <c r="E30" i="7"/>
  <c r="BB48" i="1"/>
  <c r="AY47" i="1"/>
  <c r="BA48" i="1"/>
  <c r="AY39" i="1"/>
  <c r="BB40" i="1"/>
  <c r="BA40" i="1"/>
  <c r="E34" i="7"/>
  <c r="E32" i="7"/>
  <c r="E29" i="7"/>
  <c r="BB44" i="1"/>
  <c r="BC43" i="1" s="1"/>
  <c r="F30" i="7" s="1"/>
  <c r="AY43" i="1"/>
  <c r="F28" i="7" l="1"/>
  <c r="F33" i="7"/>
  <c r="F31" i="7"/>
  <c r="BC47" i="1"/>
  <c r="F34" i="7" s="1"/>
  <c r="F32" i="7"/>
  <c r="BC39" i="1"/>
  <c r="F29" i="7" s="1"/>
</calcChain>
</file>

<file path=xl/comments1.xml><?xml version="1.0" encoding="utf-8"?>
<comments xmlns="http://schemas.openxmlformats.org/spreadsheetml/2006/main">
  <authors>
    <author>admin</author>
  </authors>
  <commentList>
    <comment ref="H38" authorId="0" shapeId="0">
      <text>
        <r>
          <rPr>
            <b/>
            <sz val="9"/>
            <color indexed="81"/>
            <rFont val="Tahoma"/>
            <family val="2"/>
          </rPr>
          <t>Causas (factores internos o externos): Son los medios, las circunstancias y agentes generadores de riesgo. Los agentes generadores que se entienden como todos los sujetos u objetos que tienen la capacidad de originar un riesgo; se pueden clasificar en cinco categorías: personas, materiales, comités, instalaciones y entorno.</t>
        </r>
        <r>
          <rPr>
            <sz val="9"/>
            <color indexed="81"/>
            <rFont val="Tahoma"/>
            <family val="2"/>
          </rPr>
          <t xml:space="preserve">
</t>
        </r>
      </text>
    </comment>
    <comment ref="J38" authorId="0" shapeId="0">
      <text>
        <r>
          <rPr>
            <b/>
            <sz val="9"/>
            <color indexed="81"/>
            <rFont val="Tahoma"/>
            <family val="2"/>
          </rPr>
          <t xml:space="preserve">Riesgo: Representa la posibilidad de ocurrencia de un evento que pueda entorpecer el normal desarrollo de las funciones de la entidad y afectar el
logro de sus objetivos.
Cuando se generen dudas con respecto a si se identificó un riesgo o realmente lo identificado es una causa, se sugiere recordar la frase del riesgo
“Debido a _CAUSA_ puede ocurrir _RIESGO_ lo que conllevaría a _EFECTO_”
</t>
        </r>
      </text>
    </comment>
    <comment ref="K38" authorId="0" shapeId="0">
      <text>
        <r>
          <rPr>
            <b/>
            <sz val="9"/>
            <color indexed="81"/>
            <rFont val="Tahoma"/>
            <family val="2"/>
          </rPr>
          <t xml:space="preserve">Durante el proceso de identificación del riesgo se recomienda clasificarlos teniendo en cuenta los siguientes conceptos:
- Riesgo Estratégico: Se asocia con la forma en que se administra la entidad. El manejo del riesgo estratégico se enfoca a asuntos globales relacionados con la misión y el cumplimiento de los objetivos estratégicos, la clara definición de políticas, diseño y conceptualización de la entidad por parte de la alta gerencia.
- Riesgos Operativos: Comprende los riesgos relacionados tanto con la parte operativa como con la técnica de la entidad, incluye riesgos provenientes de deficiencias en los sistemas de información, en la definición de los procesos, en la estructura de la entidad, la desarticulación entre dependencias, lo cual  conduce a ineficiencias, oportunidades de corrupción e incumplimiento de los compromisos institucionales.
- Riesgos Financieros: Se relacionan con el manejo de los recursos de la entidad, que incluye la ejecución presupuestal, la elaboración de los estados financieros, los pagos, manejos de excedentes de tesorería y el manejo sobre los bienes de cada entidad. De la eficiencia y transparencia en el manejo de los recursos, así como de su interacción con las demás áreas, dependerá en gran parte el éxito o fracaso de toda entidad.
- Riesgos de Cumplimiento: Se asocian con la capacidad de la entidad para cumplir con los requisitos legales, contractuales, de ética pública y en general con su compromiso ante la comunidad.
- Riesgos de Tecnología: Se asocian con la capacidad de la entidad para que la tecnología disponible satisfaga su necesidades actuales y futuras y soporte el cumplimiento de la misión.
- Riesgos de imagen: Están relacionados con la percepción y la confianza por parte de la ciudadanía hacia la Institución. </t>
        </r>
      </text>
    </comment>
    <comment ref="L38" authorId="0" shapeId="0">
      <text>
        <r>
          <rPr>
            <b/>
            <sz val="9"/>
            <color indexed="81"/>
            <rFont val="Tahoma"/>
            <family val="2"/>
          </rPr>
          <t>Descripción: Se refiere a las características generales o las formas en que se observa o manifiesta el riesgo identificado.</t>
        </r>
        <r>
          <rPr>
            <sz val="9"/>
            <color indexed="81"/>
            <rFont val="Tahoma"/>
            <family val="2"/>
          </rPr>
          <t xml:space="preserve">
</t>
        </r>
      </text>
    </comment>
    <comment ref="O38" authorId="0" shapeId="0">
      <text>
        <r>
          <rPr>
            <b/>
            <sz val="9"/>
            <color indexed="81"/>
            <rFont val="Tahoma"/>
            <family val="2"/>
          </rPr>
          <t xml:space="preserve">PARA RIESGOS DE CORRUPCION LA PROBABILIDAD SOLO SERA:  
</t>
        </r>
        <r>
          <rPr>
            <sz val="9"/>
            <color indexed="81"/>
            <rFont val="Tahoma"/>
            <family val="2"/>
          </rPr>
          <t xml:space="preserve">
</t>
        </r>
        <r>
          <rPr>
            <b/>
            <sz val="9"/>
            <color indexed="81"/>
            <rFont val="Tahoma"/>
            <family val="2"/>
          </rPr>
          <t>Casi Seguro (5):</t>
        </r>
        <r>
          <rPr>
            <sz val="9"/>
            <color indexed="81"/>
            <rFont val="Tahoma"/>
            <family val="2"/>
          </rPr>
          <t xml:space="preserve"> Se espera que el evento ocurra en la mayoría de las circunstancias.
</t>
        </r>
        <r>
          <rPr>
            <b/>
            <sz val="9"/>
            <color indexed="81"/>
            <rFont val="Tahoma"/>
            <family val="2"/>
          </rPr>
          <t>Posible o probable (4)</t>
        </r>
        <r>
          <rPr>
            <sz val="9"/>
            <color indexed="81"/>
            <rFont val="Tahoma"/>
            <family val="2"/>
          </rPr>
          <t xml:space="preserve">: El evento puede ocurrir en algún momento
</t>
        </r>
      </text>
    </comment>
    <comment ref="S38" authorId="0" shapeId="0">
      <text>
        <r>
          <rPr>
            <b/>
            <sz val="9"/>
            <color indexed="81"/>
            <rFont val="Tahoma"/>
            <family val="2"/>
          </rPr>
          <t xml:space="preserve">Para los riesgos de corrupción siempre el nivel de impacto será Inaceptable o intolerable : Catastrófico. </t>
        </r>
      </text>
    </comment>
    <comment ref="W38" authorId="0" shapeId="0">
      <text>
        <r>
          <rPr>
            <b/>
            <sz val="9"/>
            <color indexed="81"/>
            <rFont val="Tahoma"/>
            <family val="2"/>
          </rPr>
          <t>Impacto de confidencialidad de la información: Se refiere a la pérdida o revelación de la misma. Cuando se habla de información reservada institucional se hace alusión a aquella que por la razón de ser de la entidad sólo puede ser conocida y difundida al interior de la misma, así mismo, la sensibilidad de la información depende de la importancia que esta tenga para el desarrollo de la misión institucional.
Impacto Credibilidad: se refiere a la perdida de la misma frente a diferentes actores sociales o dentro de la entidad.
Impacto legal se relaciona con las consecuencias legales para un a entidad , determinadas por los riesgos relacionados con el incumplimiento en su función administrativa , ejecución presupuestal y norma aplicable. 
Impacto operativo aplica en la mayoría de las entidades para los procesos clasificados como de apoyo, ya que sus riesgos pueden afectar el normal desarrollo de otros procesos dentro de la misma.</t>
        </r>
      </text>
    </comment>
    <comment ref="Z38" authorId="0" shapeId="0">
      <text>
        <r>
          <rPr>
            <b/>
            <sz val="9"/>
            <color indexed="81"/>
            <rFont val="Tahoma"/>
            <family val="2"/>
          </rPr>
          <t xml:space="preserve">Para realizar la Evaluación del Riesgo se debe tener en cuenta la posición del riesgo en la matriz, según la celda que ocupa, aplicando los siguientes criterios:
Si el riesgo se ubica en la Zona de Riesgo Baja, significa que su Probabilidad es rara, improbable o moderada y su Impacto es insignificante o menor, lo cual
permite a la entidad asumirlo. Es decir, el riesgo se encuentra en un nivel que puede aceptarlo sin necesidad de tomar otras medidas de control diferentes a las que se poseen.
Si el riesgo se ubica en la Zona de Riesgo extrema, su Probabilidad es moderado, probable o casi certeza y su Impacto moderado, mayor o catastrófico; por tanto,
es aconsejable eliminar la actividad que genera el riesgo en la medida  sea posible. De lo contrario, se deben implementar controles de prevención
para evitar la Probabilidad del riesgo, de protección para disminuir el Impacto
o compartir o transferir el riesgo si es posible a través de pólizas de seguros u
otras opciones que estén disponibles.
Si el riesgo se sitúa en cualquiera de las otras zonas (riesgo, moderada o alta),se deben tomar medidas para llevar en lo posible los riesgos a la zona moderada
o baja. Siempre que el riesgo sea calificado con Impacto catastrófico, la entidad debe diseñar planes de contingencia, para protegerse en caso de su ocurrencia.
</t>
        </r>
      </text>
    </comment>
    <comment ref="AD38" authorId="0" shapeId="0">
      <text>
        <r>
          <rPr>
            <sz val="9"/>
            <color indexed="81"/>
            <rFont val="Tahoma"/>
            <family val="2"/>
          </rPr>
          <t xml:space="preserve">
</t>
        </r>
        <r>
          <rPr>
            <b/>
            <sz val="9"/>
            <color indexed="81"/>
            <rFont val="Tahoma"/>
            <family val="2"/>
          </rPr>
          <t>DIFERENTES TIPOS DE CONTROL:
Controles de gestión: 
- Políticas claras aplicadas
- Seguimiento al plan estratégico y operativo
- Indicadores de Gestión
- Tableros de Control
- Seguimiento a Cronograma
- Evaluación del desempeño
- Informes de Gestión
- Monitoreo de Riesgos
Controles operativos:
- Conciliaciones
-Consecutivos
-Verificación de firmas
-Listas de chequeo
-Registro controlado
-Segregación de funciones
-Niveles de autorización
-Custodia apropiada
-Procedimientos formales aplicados
-Pólizas
-Seguridad física
-Contingencias y respaldo
-Personal capacitado
-Aseguramiento y calidad
Controles Legales:
- Normas Claras y Aplicadas
- Control de Términos</t>
        </r>
      </text>
    </comment>
    <comment ref="BC38" authorId="0" shapeId="0">
      <text>
        <r>
          <rPr>
            <b/>
            <sz val="9"/>
            <color indexed="81"/>
            <rFont val="Tahoma"/>
            <family val="2"/>
          </rPr>
          <t xml:space="preserve">Cuando se aplique los controles y sean tan efectivos que disminuyan cuadrantes en la probabilidad y el impacto dando como resultados N.A : quiere decir que el riesgo es minimizado a un nivel demasiado bajo.  </t>
        </r>
        <r>
          <rPr>
            <sz val="9"/>
            <color indexed="81"/>
            <rFont val="Tahoma"/>
            <family val="2"/>
          </rPr>
          <t xml:space="preserve">
</t>
        </r>
      </text>
    </comment>
    <comment ref="BE38" authorId="0" shapeId="0">
      <text>
        <r>
          <rPr>
            <b/>
            <sz val="9"/>
            <color indexed="81"/>
            <rFont val="Tahoma"/>
            <family val="2"/>
          </rPr>
          <t xml:space="preserve">Para el manejo de los riesgos se deben analizar las posibles acciones a emprender, las cuales deben ser factibles y efectivas, tales como: la implementación de las políticas, definición de estándares, optimización de procesos y procedimientos y cambios físicos entre otros. La selección de las acciones más conveniente debe considerar la viabilidad jurídica, técnica, institucional, financiera y económica
</t>
        </r>
      </text>
    </comment>
  </commentList>
</comments>
</file>

<file path=xl/sharedStrings.xml><?xml version="1.0" encoding="utf-8"?>
<sst xmlns="http://schemas.openxmlformats.org/spreadsheetml/2006/main" count="407" uniqueCount="263">
  <si>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</si>
  <si>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</si>
  <si>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</si>
  <si>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</si>
  <si>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</si>
  <si>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</si>
  <si>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</si>
  <si>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</si>
  <si>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</si>
  <si>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</si>
  <si>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</si>
  <si>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</si>
  <si>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</si>
  <si>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</si>
  <si>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CRITERIOS DE EVALUACIÓN DE LOS CONTROLES</t>
  </si>
  <si>
    <t>ACCIONES PREVENTIVAS (CONTROLES)</t>
  </si>
  <si>
    <t>RESPONSABLE</t>
  </si>
  <si>
    <t>CRONOGRAMA</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</si>
  <si>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</si>
  <si>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</si>
  <si>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</si>
  <si>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</si>
  <si>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</si>
  <si>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</si>
  <si>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</si>
  <si>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</si>
  <si>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</si>
  <si>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</si>
  <si>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</si>
  <si>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</si>
  <si>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</si>
  <si>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</si>
  <si>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</si>
  <si>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</si>
  <si>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</si>
  <si>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</si>
  <si>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</si>
  <si>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</si>
  <si>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</si>
  <si>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</si>
  <si>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</si>
  <si>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</si>
  <si>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</si>
  <si>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</si>
  <si>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</si>
  <si>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</si>
  <si>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</si>
  <si>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</si>
  <si>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</si>
  <si>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</si>
  <si>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</si>
  <si>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</si>
  <si>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</si>
  <si>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</si>
  <si>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</si>
  <si>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</si>
  <si>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</si>
  <si>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</si>
  <si>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</si>
  <si>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</si>
  <si>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</si>
  <si>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</si>
  <si>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</si>
  <si>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</si>
  <si>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</si>
  <si>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</si>
  <si>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</si>
  <si>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</si>
  <si>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</si>
  <si>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</si>
  <si>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</si>
  <si>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</si>
  <si>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</si>
  <si>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</si>
  <si>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</si>
  <si>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</si>
  <si>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</si>
  <si>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</si>
  <si>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</si>
  <si>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</si>
  <si>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</si>
  <si>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</si>
  <si>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</si>
  <si>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</si>
  <si>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</si>
  <si>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</si>
  <si>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</si>
  <si>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</si>
  <si>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</si>
  <si>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</si>
  <si>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</si>
  <si>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</si>
  <si>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</si>
  <si>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</si>
  <si>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</si>
  <si>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</si>
  <si>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</si>
  <si>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</si>
  <si>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</si>
  <si>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</si>
  <si>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</si>
  <si>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</si>
  <si>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</si>
  <si>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</si>
  <si>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</si>
  <si>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</si>
  <si>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</si>
  <si>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</si>
  <si>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</si>
  <si>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</si>
  <si>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</si>
  <si>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</si>
  <si>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</si>
  <si>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</si>
  <si>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</si>
  <si>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</si>
  <si>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</si>
  <si>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</si>
  <si>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</si>
  <si>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</si>
  <si>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</si>
  <si>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</si>
  <si>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</si>
  <si>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</si>
  <si>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</si>
  <si>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</si>
  <si>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</si>
  <si>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</si>
  <si>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</si>
  <si>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</si>
  <si>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</si>
  <si>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</si>
  <si>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</si>
  <si>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</si>
  <si>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</si>
  <si>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</si>
  <si>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</si>
  <si>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</si>
  <si>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</si>
  <si>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</si>
  <si>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</si>
  <si>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</si>
  <si>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</si>
  <si>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</si>
  <si>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</si>
  <si>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</si>
  <si>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</si>
  <si>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</si>
  <si>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</si>
  <si>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</si>
  <si>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</si>
  <si>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</si>
  <si>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</si>
  <si>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</si>
  <si>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</si>
  <si>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</si>
  <si>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</si>
  <si>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</si>
  <si>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</si>
  <si>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</si>
  <si>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</si>
  <si>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</si>
  <si>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</si>
  <si>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</si>
  <si>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</si>
  <si>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</si>
  <si>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</si>
  <si>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</si>
  <si>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</si>
  <si>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</si>
  <si>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</si>
  <si>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</si>
  <si>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</si>
  <si>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</si>
  <si>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</si>
  <si>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</si>
  <si>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</si>
  <si>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</si>
  <si>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</si>
  <si>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</si>
  <si>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</si>
  <si>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</si>
  <si>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</si>
  <si>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</si>
  <si>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</si>
  <si>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</si>
  <si>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</si>
  <si>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</si>
  <si>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</si>
  <si>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</si>
  <si>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</si>
  <si>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</si>
  <si>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</si>
  <si>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Existen manuales, instructivos o procedimientos para el manejo de la herramienta </t>
  </si>
  <si>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</si>
  <si>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</si>
  <si>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</si>
  <si>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</si>
  <si>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</si>
  <si>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</si>
  <si>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</si>
  <si>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</si>
  <si>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CALIFICACION DEL RIESGO (SEMAFORIZACION)</t>
  </si>
  <si>
    <t xml:space="preserve">PREVENTIVOS
</t>
  </si>
  <si>
    <t xml:space="preserve">CORRECTIVOS </t>
  </si>
  <si>
    <t xml:space="preserve">CLADIFICACION DEL IMPACTO RIESGOS DE CORRUPCION </t>
  </si>
  <si>
    <t xml:space="preserve">INACEPTABLE E INTOLERABLE </t>
  </si>
  <si>
    <t xml:space="preserve">NO </t>
  </si>
  <si>
    <t xml:space="preserve">TIPO DE RIESGO </t>
  </si>
  <si>
    <t xml:space="preserve">INHERENTE </t>
  </si>
  <si>
    <t xml:space="preserve">CORRUPCION </t>
  </si>
  <si>
    <t>FECHA DE EVALUACION (dd/mm/aaaa)</t>
  </si>
  <si>
    <t>ACCIONES</t>
  </si>
  <si>
    <t>Objetivo Estratégico 9: Mejorar el desempeño institucional a través de la gestión eficaz, eficiente y efectiva de los procesos internos para alcanzar la acreditación institucional.</t>
  </si>
  <si>
    <t xml:space="preserve">contratación </t>
  </si>
  <si>
    <t>FECHA REGISTRO (dd/mm/aaaa)</t>
  </si>
  <si>
    <t xml:space="preserve">CALIFICACION DE LA PROBABILIDAD </t>
  </si>
  <si>
    <t xml:space="preserve">CALIFICACION DEL IMPACTO </t>
  </si>
  <si>
    <t xml:space="preserve">VALOR Y UBICACIÓN DEL RIESGO EN LA MATRIZ  = PROBABILIDAD X IMPACTO </t>
  </si>
  <si>
    <t xml:space="preserve">SEMAFORIZACION </t>
  </si>
  <si>
    <t xml:space="preserve">ANALISIS Y OBSERVACIONES DEL COMPORTAMIENTO DEL RIESGO </t>
  </si>
  <si>
    <t xml:space="preserve">Manipulación de evidencias </t>
  </si>
  <si>
    <t>Profesional especializado área Financiera (Líder del macroproceso)
Profesional 
Líder proceso de contratación.
Equipo SIG</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</si>
  <si>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perdida de credibilidad y sanciones</t>
  </si>
  <si>
    <t>Profesional especializado área gestión jurídica  (Líder del macroproceso)
Profesional líder del proceso de asuntos disciplinarios
profesional líder del proceso de secretaria general
Profesionales 
Personal de apoyo
Técnico operativo .
Equipo SIG</t>
  </si>
  <si>
    <t xml:space="preserve">PRESUPUESTO </t>
  </si>
  <si>
    <t xml:space="preserve">N.A
</t>
  </si>
  <si>
    <t>N.A</t>
  </si>
  <si>
    <t>Capacitación, inducción y re inducción en normatividad aplicable</t>
  </si>
  <si>
    <t xml:space="preserve">Manejo de información </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</si>
  <si>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pérdida de credibilidad y sanciones</t>
  </si>
  <si>
    <t xml:space="preserve">
Mala imagen institucional
Sanciones 
Multas 
Destituciones, suspensiones y/o
privación de la libertad</t>
  </si>
  <si>
    <t>Debido a la acción u omisión, mediante el uso indebido de poder, de los recursos o de la información, desconocimiento de la ley, decisiones ajustadas a intereses particulares, puede ocurrir un riesgo de corrupción de manipulación de evidencias, lo que ocasionaría lesiones en los intereses de una entidad y en consecuencia del estado, para obtener un beneficio en particular esto ocasionaría , mala imagen , perdida de credibilidad y sanciones</t>
  </si>
  <si>
    <t xml:space="preserve">ANALISIS DEL RIESGOS RESIDUAL DESPUES DE APLICAR CONTROLES </t>
  </si>
  <si>
    <t xml:space="preserve">Se puede determinar que con los controles existentes en la institución y según su valoración se disminuyen en la frecuencia de ocurrencia y en el impacto por consiguiente dan como resultado riesgos que en el momento no se materializan y que se controlan de manera efectiva. 
Nota: N/A significa que en la disminución de la calificación se sale de la matriz de calificación no alcanza un nivel medible.  </t>
  </si>
  <si>
    <t>Versión: 02</t>
  </si>
  <si>
    <t>Fecha:  2015/20/01</t>
  </si>
  <si>
    <t xml:space="preserve">E.GC-F.02  </t>
  </si>
  <si>
    <t xml:space="preserve">
Mala imagen institucional
Pérdida de credibilidad
Sanciones 
Multas 
Demandas</t>
  </si>
  <si>
    <t>Dar traslado a la autoridad competente para determinar la gravedad de la conducta.</t>
  </si>
  <si>
    <t xml:space="preserve">TODOS LOS PROCESOS </t>
  </si>
  <si>
    <t xml:space="preserve">1. Socialización  del contenido de la Ley 734 de 2002, ley 1474 de 2011 ( Estatuto Anticorrupción. 
2. Socialización del código del buen gobierno, junto con los protocolos éticos y bioéticos de la institución, con los funcionarios responsables. </t>
  </si>
  <si>
    <t xml:space="preserve">1. Permanente
2. Semestral </t>
  </si>
  <si>
    <t>Profesional especializado área gestión Documental  (Líder del macroproceso)
Profesional 
Personal de apoyo
Técnico operativo .
Equipo SIG
Profesional y líder del proceso de Control de asuntos  disciplinarios</t>
  </si>
  <si>
    <t xml:space="preserve">Fallos amañados.
Dilación  de procesos con el propósito de obtener el vencimiento de términos o la prescripción del mismo.
Desconocimiento de la ley, mediante interpretaciones subjetivas de las normas vigentes para evitar o postergar su aplicación.
Exceder las facultades legales en los fallos.
soborno (cohecho).
Decisiones ajustadas a intereses particulares.
tráfico de influencias (amiguismo, persona influyente).
Cobro por realización de tramites (concusión).
Dilación en los procesos de segunda instancia
Régimen de inhabilidades e incompatibilidades de los servidores públicos 
Recusaciones 
</t>
  </si>
  <si>
    <t xml:space="preserve">Líder proceso de control  asuntos disciplinarios
Líder de macroproceso Gestión Jurídica </t>
  </si>
  <si>
    <r>
      <t>Estudios previos o de factibilidad superficiales y/o realizados,  sobre estudios de</t>
    </r>
    <r>
      <rPr>
        <sz val="12"/>
        <rFont val="Calibri"/>
        <family val="2"/>
        <scheme val="minor"/>
      </rPr>
      <t xml:space="preserve"> mercados no actualizados.</t>
    </r>
    <r>
      <rPr>
        <sz val="12"/>
        <color theme="1"/>
        <rFont val="Calibri"/>
        <family val="2"/>
        <scheme val="minor"/>
      </rPr>
      <t xml:space="preserve">
Estudios previos o de factibilidad manipulados por el personal interesado en el futuro proceso de contratación.
Pliego de condiciones hechos a la medida de una forma en particular.
Disposiciones establecida en los pliegos  de condiciones que permiten a los particulares direccionar los procesos hacia un grupo en particular, a la medida geométrica.
Adendas que cambian condiciones generales del proceso para favorecer a grupos determinados.
Urgencia manifiesta inexistente.
Designar supervisores que no cuentan con competencias suficientes para desempeñar la función.
Concentrar las labores de supervisión de múltiples contratos en poco personal.
Designar la función de elaboración de estudios previos y supervisión en un mismo funcionario.
Divulgación de la información en el tiempo adecuado. </t>
    </r>
  </si>
  <si>
    <t>SEGUIMIENTOS</t>
  </si>
  <si>
    <t xml:space="preserve">1.   Líder macroproceso Gestión Documental 
2. y 3. Oficina de Control de asuntos disciplinarios </t>
  </si>
  <si>
    <t xml:space="preserve">
Semestre I-2019
Semestre I y II -2019</t>
  </si>
  <si>
    <t xml:space="preserve">1. Permanente, según cronograma capacitaciones del macroproceso
2 .Trimestral
3 . Semestre I-2019
</t>
  </si>
  <si>
    <t xml:space="preserve">
Proceso de Compras
Acompañamiento de la Oficina Asesora Jurídica.
Oficina de Control de Asuntos disciplinarios </t>
  </si>
  <si>
    <t xml:space="preserve">Manual de contratación de la Institución.
Información en línea ERP Seven. 
Publicación de la Contratación en SECOP
Publicación en SIA OBSERVA
Formatos soportes para el proceso de contratación.
Publicación en la web de los diferentes tipos de contratación 
( transparencia). 
Seguimiento a la contratación mediante cuadros soportes.
</t>
  </si>
  <si>
    <t>Se han realizado capacitaciones en temas referentes a Contratación, al Estatuto de Contratación, elaboración de Estudios Previos y todo lo referente al área. Se cuenta con el registro de asistencia.
Se realiza seguimiento a toda la contratación en Excel optimizando el proceso de compras y contratación.
Se realiza la publicación en el SECOP y SIA OBSERVA.
Se cuenta con un abogado especialista en contratación para dar el aval del cumplimiento normativo y legal.
Organización de los expedientes dando cumplimiento a los requerimientos del archivo central.
Capacitación del personal en actualización de temas tributarios y de contratación.</t>
  </si>
  <si>
    <t xml:space="preserve"> 
1. Socialización  del nuevo manual de contratación.
2. Capacitación de la ley 734 de 2002 en armonia con la ley 1474 de 2011 (Estatuto Anticorrupción).  
</t>
  </si>
  <si>
    <t xml:space="preserve">1. Sensibilizar en   la  política de información confidencial.
2. 2. Capacitación de la ley 734 de 2002 en armonia con la ley 1474 de 2011 (Estatuto Anticorrupción).  
3. Solicitar usuarios  al centro de sistemas del SAC sistema academico, para evidenciar informacion con el manejo optimo de la misma.
</t>
  </si>
  <si>
    <t xml:space="preserve">En el proceso de asuntos disciplinarios se estan llevando a cabo capacitaciones a los funcionarios administrativos y docente relacionados con el manejo de la ley 734 del 2002, ley 1474 del 2011. Se elabora volante con informacion. 
Esta en elaboracion proyecto de regimen disciplinario para docentes ocasionales y catedraticos de la institucion. Lo anterior ante el vacio normativo. 
</t>
  </si>
  <si>
    <t xml:space="preserve">Concentración  de información de determinadas actividades o procesos en una persona.
Sistemas de información susceptibles de manipulación o adulteración.
Ocultar a la ciudadanía la información considerada publica. 
Deficiencias en el manejo documental y de archivo.
Desconocimiento  de la  información de reserva. 
Custodia y cuidado de documentación   
Información concentrada  en cada equipo asignado al funcionario
Falta de un sistema para guardar la información de una manera optima y confiable. 
Bajo nivel de seguridad para el acceso a la información.
 Desconocimiento de las políticas de
manejo de información.
 Actos mal intencionados de terceros.
Acceso no autorizado a información.
Fraude interno
</t>
  </si>
  <si>
    <t xml:space="preserve">
Mala imagen institucional
Pérdida de credibilidad 
Sanciones 
Multas
Mala imagen.
Toma de decisiones inadecuadas
Pérdida de credibilidad
Pérdidas económicas
Sanciones
Investigaciones disciplinarias 
Divulgación de información confidencial  </t>
  </si>
  <si>
    <t xml:space="preserve">Políticas de información confidencial.
Roles de usuarios para manejo de información.
En el proceso de compras se maneja confidencialmente la información licitatoria respetando los tiempos de publicación.
Todo documento en sobre cerrado dirigido a la oficina de asuntos disciplinarios no se abrirán en el proceso de Gestión Documental 
Especificación adecuada  de los roles de los usuarios en el sistema. 
Control de ingreso a los sistemas de información administrados por el proceso con cuentas de usuario. Control del directorio activo. 
Sistemas de control perimetral de red. 
Control en el acceso físico al centro de datos. 
</t>
  </si>
  <si>
    <t xml:space="preserve">Ordenar la reconstrucción de los documentos 
Realizar campañas para el cumplimiento de las políticas de confidencialidad de la Información.
</t>
  </si>
  <si>
    <t>30/29/2019</t>
  </si>
  <si>
    <t>1. Registro de asistencia de capacitaciones en  Gestión Documental, donde se incluye el tema de   política de información confidencial (manejo confidencial de la información)
2.En el proceso de asuntos disciplinarios se están llevando a cabo capacitaciones a los funcionarios administrativos y docente relacionados con el manejo de la ley 734 del 2002, ley 1474 del 2011. Se elabora volante con información. 
Esta en elaboración proyecto de régimen disciplinario para docentes ocasionales y catedráticos de la institución. Lo anterior ante el vacío normativo. 
se solicita acceso al servicio académico SAC, con el fin de consultar información de los estudiantes y actuar con mayor diligencia y seguridad. 
 Se evidencia excelente calificación por parte de los entes de control a los procesos de contratación que se llevan en la institución.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</si>
</sst>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0.0"/>
  </numFmts>
  <fonts count="39" x14ac:knownFonts="1">
    <font>
      <sz val="11"/>
      <color theme="1"/>
      <name val="Calibri"/>
      <family val="2"/>
      <scheme val="minor"/>
    </font>
    <font>
      <sz val="11"/>
      <color theme="1"/>
      <name val="Calibri"/>
      <family val="2"/>
      <scheme val="minor"/>
    </font>
    <font>
      <b/>
      <sz val="11"/>
      <color theme="1"/>
      <name val="Calibri"/>
      <family val="2"/>
      <scheme val="minor"/>
    </font>
    <font>
      <b/>
      <sz val="9"/>
      <color indexed="81"/>
      <name val="Tahoma"/>
      <family val="2"/>
    </font>
    <font>
      <sz val="9"/>
      <color indexed="81"/>
      <name val="Tahoma"/>
      <family val="2"/>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0"/>
      <name val="Arial"/>
      <family val="2"/>
    </font>
    <font>
      <sz val="10"/>
      <name val="MS Sans Serif"/>
      <family val="2"/>
    </font>
    <font>
      <sz val="11"/>
      <color indexed="8"/>
      <name val="Calibri"/>
      <family val="2"/>
    </font>
    <font>
      <b/>
      <sz val="12"/>
      <color rgb="FF006600"/>
      <name val="Arial"/>
      <family val="2"/>
    </font>
    <font>
      <b/>
      <sz val="10"/>
      <color rgb="FF003300"/>
      <name val="Arial"/>
      <family val="2"/>
    </font>
    <font>
      <b/>
      <sz val="11"/>
      <color rgb="FF003300"/>
      <name val="Calibri"/>
      <family val="2"/>
      <scheme val="minor"/>
    </font>
    <font>
      <b/>
      <sz val="11"/>
      <name val="Calibri"/>
      <family val="2"/>
      <scheme val="minor"/>
    </font>
    <font>
      <b/>
      <sz val="11"/>
      <color theme="6" tint="-0.499984740745262"/>
      <name val="Calibri"/>
      <family val="2"/>
      <scheme val="minor"/>
    </font>
    <font>
      <b/>
      <sz val="9"/>
      <name val="Calibri"/>
      <family val="2"/>
      <scheme val="minor"/>
    </font>
    <font>
      <sz val="8"/>
      <name val="Calibri"/>
      <family val="2"/>
      <scheme val="minor"/>
    </font>
    <font>
      <sz val="12"/>
      <name val="Calibri"/>
      <family val="2"/>
      <scheme val="minor"/>
    </font>
    <font>
      <b/>
      <sz val="16"/>
      <color theme="6" tint="-0.499984740745262"/>
      <name val="Calibri"/>
      <family val="2"/>
      <scheme val="minor"/>
    </font>
    <font>
      <b/>
      <sz val="20"/>
      <color theme="0"/>
      <name val="Calibri"/>
      <family val="2"/>
      <scheme val="minor"/>
    </font>
  </fonts>
  <fills count="23">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indexed="10"/>
        <bgColor indexed="64"/>
      </patternFill>
    </fill>
    <fill>
      <patternFill patternType="solid">
        <fgColor theme="6" tint="0.79998168889431442"/>
        <bgColor indexed="64"/>
      </patternFill>
    </fill>
    <fill>
      <patternFill patternType="solid">
        <fgColor theme="3" tint="0.39997558519241921"/>
        <bgColor indexed="64"/>
      </patternFill>
    </fill>
    <fill>
      <patternFill patternType="solid">
        <fgColor theme="5" tint="-0.249977111117893"/>
        <bgColor indexed="64"/>
      </patternFill>
    </fill>
    <fill>
      <patternFill patternType="solid">
        <fgColor theme="5" tint="0.79998168889431442"/>
        <bgColor indexed="64"/>
      </patternFill>
    </fill>
  </fills>
  <borders count="74">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auto="1"/>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auto="1"/>
      </right>
      <top style="medium">
        <color theme="6" tint="-0.499984740745262"/>
      </top>
      <bottom style="medium">
        <color theme="6" tint="-0.499984740745262"/>
      </bottom>
      <diagonal/>
    </border>
    <border>
      <left style="thin">
        <color auto="1"/>
      </left>
      <right style="thin">
        <color auto="1"/>
      </right>
      <top style="medium">
        <color theme="6" tint="-0.499984740745262"/>
      </top>
      <bottom style="medium">
        <color theme="6" tint="-0.499984740745262"/>
      </bottom>
      <diagonal/>
    </border>
    <border>
      <left style="thin">
        <color auto="1"/>
      </left>
      <right style="medium">
        <color theme="6" tint="-0.499984740745262"/>
      </right>
      <top style="medium">
        <color theme="6" tint="-0.499984740745262"/>
      </top>
      <bottom style="medium">
        <color theme="6" tint="-0.499984740745262"/>
      </bottom>
      <diagonal/>
    </border>
    <border>
      <left style="medium">
        <color theme="6" tint="-0.499984740745262"/>
      </left>
      <right style="thin">
        <color auto="1"/>
      </right>
      <top style="medium">
        <color theme="6" tint="-0.499984740745262"/>
      </top>
      <bottom/>
      <diagonal/>
    </border>
    <border>
      <left style="thin">
        <color auto="1"/>
      </left>
      <right style="thin">
        <color auto="1"/>
      </right>
      <top style="medium">
        <color theme="6" tint="-0.499984740745262"/>
      </top>
      <bottom/>
      <diagonal/>
    </border>
    <border>
      <left style="thin">
        <color auto="1"/>
      </left>
      <right style="medium">
        <color theme="6" tint="-0.499984740745262"/>
      </right>
      <top style="medium">
        <color theme="6" tint="-0.499984740745262"/>
      </top>
      <bottom/>
      <diagonal/>
    </border>
    <border>
      <left style="medium">
        <color theme="6" tint="-0.499984740745262"/>
      </left>
      <right style="thin">
        <color auto="1"/>
      </right>
      <top/>
      <bottom style="medium">
        <color theme="6" tint="-0.499984740745262"/>
      </bottom>
      <diagonal/>
    </border>
    <border>
      <left style="thin">
        <color auto="1"/>
      </left>
      <right style="thin">
        <color auto="1"/>
      </right>
      <top/>
      <bottom style="medium">
        <color theme="6" tint="-0.499984740745262"/>
      </bottom>
      <diagonal/>
    </border>
    <border>
      <left style="thin">
        <color auto="1"/>
      </left>
      <right/>
      <top style="medium">
        <color theme="6" tint="-0.499984740745262"/>
      </top>
      <bottom/>
      <diagonal/>
    </border>
    <border>
      <left style="medium">
        <color theme="6" tint="-0.499984740745262"/>
      </left>
      <right style="thin">
        <color auto="1"/>
      </right>
      <top style="thin">
        <color auto="1"/>
      </top>
      <bottom style="medium">
        <color theme="6" tint="-0.499984740745262"/>
      </bottom>
      <diagonal/>
    </border>
    <border>
      <left style="thin">
        <color auto="1"/>
      </left>
      <right style="thin">
        <color auto="1"/>
      </right>
      <top style="thin">
        <color auto="1"/>
      </top>
      <bottom style="medium">
        <color theme="6" tint="-0.499984740745262"/>
      </bottom>
      <diagonal/>
    </border>
    <border>
      <left style="thin">
        <color auto="1"/>
      </left>
      <right style="medium">
        <color theme="6" tint="-0.499984740745262"/>
      </right>
      <top style="thin">
        <color auto="1"/>
      </top>
      <bottom style="medium">
        <color theme="6" tint="-0.499984740745262"/>
      </bottom>
      <diagonal/>
    </border>
    <border>
      <left style="medium">
        <color theme="6" tint="-0.499984740745262"/>
      </left>
      <right style="thin">
        <color auto="1"/>
      </right>
      <top style="medium">
        <color theme="6" tint="-0.499984740745262"/>
      </top>
      <bottom style="thin">
        <color auto="1"/>
      </bottom>
      <diagonal/>
    </border>
    <border>
      <left style="thin">
        <color auto="1"/>
      </left>
      <right style="thin">
        <color auto="1"/>
      </right>
      <top style="medium">
        <color theme="6" tint="-0.499984740745262"/>
      </top>
      <bottom style="thin">
        <color auto="1"/>
      </bottom>
      <diagonal/>
    </border>
    <border>
      <left style="thin">
        <color auto="1"/>
      </left>
      <right style="medium">
        <color theme="6" tint="-0.499984740745262"/>
      </right>
      <top style="medium">
        <color theme="6" tint="-0.499984740745262"/>
      </top>
      <bottom style="thin">
        <color auto="1"/>
      </bottom>
      <diagonal/>
    </border>
    <border>
      <left style="thin">
        <color auto="1"/>
      </left>
      <right/>
      <top/>
      <bottom style="medium">
        <color theme="6" tint="-0.499984740745262"/>
      </bottom>
      <diagonal/>
    </border>
    <border>
      <left style="medium">
        <color theme="6" tint="-0.499984740745262"/>
      </left>
      <right style="medium">
        <color theme="6" tint="-0.499984740745262"/>
      </right>
      <top style="medium">
        <color theme="6" tint="-0.499984740745262"/>
      </top>
      <bottom style="thin">
        <color auto="1"/>
      </bottom>
      <diagonal/>
    </border>
    <border>
      <left style="medium">
        <color theme="6" tint="-0.499984740745262"/>
      </left>
      <right style="medium">
        <color theme="6" tint="-0.499984740745262"/>
      </right>
      <top style="thin">
        <color auto="1"/>
      </top>
      <bottom style="medium">
        <color theme="6" tint="-0.499984740745262"/>
      </bottom>
      <diagonal/>
    </border>
    <border>
      <left style="medium">
        <color theme="6" tint="-0.499984740745262"/>
      </left>
      <right style="medium">
        <color theme="6" tint="-0.499984740745262"/>
      </right>
      <top style="thin">
        <color auto="1"/>
      </top>
      <bottom style="thin">
        <color auto="1"/>
      </bottom>
      <diagonal/>
    </border>
    <border>
      <left style="medium">
        <color theme="6" tint="-0.499984740745262"/>
      </left>
      <right style="thin">
        <color auto="1"/>
      </right>
      <top style="thin">
        <color auto="1"/>
      </top>
      <bottom style="thin">
        <color auto="1"/>
      </bottom>
      <diagonal/>
    </border>
    <border>
      <left style="thin">
        <color auto="1"/>
      </left>
      <right style="medium">
        <color theme="6" tint="-0.499984740745262"/>
      </right>
      <top style="thin">
        <color auto="1"/>
      </top>
      <bottom style="thin">
        <color auto="1"/>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auto="1"/>
      </right>
      <top style="thin">
        <color auto="1"/>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auto="1"/>
      </bottom>
      <diagonal/>
    </border>
    <border>
      <left style="medium">
        <color theme="6" tint="-0.499984740745262"/>
      </left>
      <right/>
      <top style="thin">
        <color auto="1"/>
      </top>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style="medium">
        <color auto="1"/>
      </top>
      <bottom/>
      <diagonal/>
    </border>
    <border>
      <left style="medium">
        <color auto="1"/>
      </left>
      <right/>
      <top/>
      <bottom/>
      <diagonal/>
    </border>
    <border>
      <left/>
      <right/>
      <top style="medium">
        <color auto="1"/>
      </top>
      <bottom/>
      <diagonal/>
    </border>
    <border>
      <left style="thin">
        <color auto="1"/>
      </left>
      <right style="thin">
        <color auto="1"/>
      </right>
      <top/>
      <bottom style="thin">
        <color auto="1"/>
      </bottom>
      <diagonal/>
    </border>
    <border>
      <left style="medium">
        <color theme="6" tint="-0.499984740745262"/>
      </left>
      <right style="medium">
        <color theme="6" tint="-0.499984740745262"/>
      </right>
      <top style="medium">
        <color auto="1"/>
      </top>
      <bottom style="medium">
        <color auto="1"/>
      </bottom>
      <diagonal/>
    </border>
    <border>
      <left style="medium">
        <color theme="6" tint="-0.499984740745262"/>
      </left>
      <right style="medium">
        <color auto="1"/>
      </right>
      <top style="medium">
        <color auto="1"/>
      </top>
      <bottom style="medium">
        <color auto="1"/>
      </bottom>
      <diagonal/>
    </border>
    <border>
      <left style="thin">
        <color auto="1"/>
      </left>
      <right style="medium">
        <color theme="6" tint="-0.499984740745262"/>
      </right>
      <top/>
      <bottom style="medium">
        <color theme="6" tint="-0.499984740745262"/>
      </bottom>
      <diagonal/>
    </border>
    <border>
      <left/>
      <right style="thin">
        <color auto="1"/>
      </right>
      <top/>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thin">
        <color auto="1"/>
      </left>
      <right/>
      <top style="medium">
        <color theme="6" tint="-0.499984740745262"/>
      </top>
      <bottom style="medium">
        <color theme="6" tint="-0.499984740745262"/>
      </bottom>
      <diagonal/>
    </border>
  </borders>
  <cellStyleXfs count="14">
    <xf numFmtId="0" fontId="0" fillId="0" borderId="0"/>
    <xf numFmtId="0" fontId="1" fillId="2" borderId="0" applyNumberFormat="0" applyBorder="0" applyAlignment="0" applyProtection="0"/>
    <xf numFmtId="0" fontId="1" fillId="3" borderId="0" applyNumberFormat="0" applyBorder="0" applyAlignment="0" applyProtection="0"/>
    <xf numFmtId="0" fontId="26" fillId="0" borderId="0"/>
    <xf numFmtId="0" fontId="26" fillId="0" borderId="0" applyFont="0" applyFill="0" applyBorder="0" applyAlignment="0" applyProtection="0"/>
    <xf numFmtId="164" fontId="26" fillId="0" borderId="0" applyFont="0" applyFill="0" applyBorder="0" applyAlignment="0" applyProtection="0"/>
    <xf numFmtId="164" fontId="27" fillId="0" borderId="0" applyFont="0" applyFill="0" applyBorder="0" applyAlignment="0" applyProtection="0"/>
    <xf numFmtId="0" fontId="1" fillId="0" borderId="0"/>
    <xf numFmtId="0" fontId="26" fillId="0" borderId="0"/>
    <xf numFmtId="0" fontId="27" fillId="0" borderId="0"/>
    <xf numFmtId="9" fontId="26" fillId="18" borderId="6" applyNumberFormat="0" applyFont="0" applyFill="0" applyBorder="0" applyAlignment="0" applyProtection="0">
      <alignment vertical="center"/>
    </xf>
    <xf numFmtId="9" fontId="27" fillId="0" borderId="0" applyFont="0" applyFill="0" applyBorder="0" applyAlignment="0" applyProtection="0"/>
    <xf numFmtId="165" fontId="1" fillId="0" borderId="0" applyFont="0" applyFill="0" applyBorder="0" applyAlignment="0" applyProtection="0"/>
    <xf numFmtId="0" fontId="28" fillId="0" borderId="0"/>
  </cellStyleXfs>
  <cellXfs count="306">
    <xf numFmtId="0" fontId="0" fillId="0" borderId="0" xfId="0"/>
    <xf numFmtId="0" fontId="0" fillId="0" borderId="0" xfId="0" applyBorder="1"/>
    <xf numFmtId="0" fontId="0" fillId="0" borderId="0" xfId="0"/>
    <xf numFmtId="0" fontId="0" fillId="0" borderId="0" xfId="0"/>
    <xf numFmtId="0" fontId="6" fillId="6"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0" borderId="1" xfId="0" applyFont="1" applyBorder="1" applyAlignment="1">
      <alignment horizontal="center"/>
    </xf>
    <xf numFmtId="0" fontId="13" fillId="8" borderId="3"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4" fillId="0" borderId="0" xfId="0" applyFont="1"/>
    <xf numFmtId="0" fontId="6" fillId="5" borderId="11" xfId="0" applyFont="1" applyFill="1" applyBorder="1" applyAlignment="1">
      <alignment horizontal="center" vertical="center" wrapText="1"/>
    </xf>
    <xf numFmtId="0" fontId="14" fillId="6" borderId="0" xfId="0" applyFont="1" applyFill="1"/>
    <xf numFmtId="0" fontId="14" fillId="7" borderId="0" xfId="0" applyFont="1" applyFill="1"/>
    <xf numFmtId="0" fontId="14" fillId="9" borderId="0" xfId="0" applyFont="1" applyFill="1"/>
    <xf numFmtId="0" fontId="14" fillId="8" borderId="0" xfId="0" applyFont="1" applyFill="1"/>
    <xf numFmtId="0" fontId="6"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3" xfId="0" applyBorder="1"/>
    <xf numFmtId="0" fontId="0" fillId="0" borderId="21" xfId="0" applyBorder="1"/>
    <xf numFmtId="0" fontId="0" fillId="0" borderId="22" xfId="0" applyBorder="1"/>
    <xf numFmtId="0" fontId="9" fillId="13" borderId="37" xfId="0" applyFont="1" applyFill="1" applyBorder="1" applyAlignment="1">
      <alignment horizontal="center" vertical="center" wrapText="1"/>
    </xf>
    <xf numFmtId="0" fontId="9" fillId="13" borderId="34" xfId="0" applyFont="1" applyFill="1" applyBorder="1" applyAlignment="1">
      <alignment horizontal="center" vertical="center" wrapText="1"/>
    </xf>
    <xf numFmtId="0" fontId="9" fillId="13" borderId="32" xfId="0" applyFont="1" applyFill="1" applyBorder="1" applyAlignment="1">
      <alignment horizontal="center" vertical="center" wrapText="1"/>
    </xf>
    <xf numFmtId="0" fontId="15"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6" fillId="6" borderId="41" xfId="0" applyFont="1" applyFill="1" applyBorder="1" applyAlignment="1">
      <alignment horizontal="center" vertical="center" wrapText="1"/>
    </xf>
    <xf numFmtId="0" fontId="6" fillId="6" borderId="42" xfId="0" applyFont="1" applyFill="1" applyBorder="1" applyAlignment="1">
      <alignment horizontal="center" vertical="center" wrapText="1"/>
    </xf>
    <xf numFmtId="0" fontId="6" fillId="7" borderId="42" xfId="0" applyFont="1" applyFill="1" applyBorder="1" applyAlignment="1">
      <alignment horizontal="center" vertical="center" wrapText="1"/>
    </xf>
    <xf numFmtId="0" fontId="6" fillId="9" borderId="42" xfId="0" applyFont="1" applyFill="1" applyBorder="1" applyAlignment="1">
      <alignment horizontal="center" vertical="center" wrapText="1"/>
    </xf>
    <xf numFmtId="0" fontId="6" fillId="9" borderId="43" xfId="0" applyFont="1" applyFill="1" applyBorder="1" applyAlignment="1">
      <alignment horizontal="center" vertical="center" wrapText="1"/>
    </xf>
    <xf numFmtId="0" fontId="6" fillId="6" borderId="48" xfId="0" applyFont="1" applyFill="1" applyBorder="1" applyAlignment="1">
      <alignment horizontal="center" vertical="center" wrapText="1"/>
    </xf>
    <xf numFmtId="0" fontId="6" fillId="8" borderId="49" xfId="0" applyFont="1" applyFill="1" applyBorder="1" applyAlignment="1">
      <alignment horizontal="center" vertical="center" wrapText="1"/>
    </xf>
    <xf numFmtId="0" fontId="6" fillId="7" borderId="48"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9"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6" fillId="8" borderId="40" xfId="0" applyFont="1" applyFill="1" applyBorder="1" applyAlignment="1">
      <alignment horizontal="center" vertical="center" wrapText="1"/>
    </xf>
    <xf numFmtId="0" fontId="18" fillId="0" borderId="0" xfId="0" applyFont="1" applyFill="1" applyBorder="1" applyAlignment="1">
      <alignment vertical="center"/>
    </xf>
    <xf numFmtId="0" fontId="18" fillId="0" borderId="0" xfId="0" applyFont="1" applyFill="1" applyBorder="1" applyAlignment="1"/>
    <xf numFmtId="0" fontId="9" fillId="13" borderId="17" xfId="0" applyFont="1" applyFill="1" applyBorder="1" applyAlignment="1">
      <alignment horizontal="center" vertical="center" wrapText="1"/>
    </xf>
    <xf numFmtId="0" fontId="16" fillId="12" borderId="19" xfId="2" applyFont="1" applyFill="1" applyBorder="1" applyAlignment="1">
      <alignment horizontal="center"/>
    </xf>
    <xf numFmtId="0" fontId="8" fillId="12" borderId="19" xfId="1" applyFont="1" applyFill="1" applyBorder="1" applyAlignment="1">
      <alignment horizontal="center"/>
    </xf>
    <xf numFmtId="0" fontId="0" fillId="0" borderId="50" xfId="0" applyBorder="1"/>
    <xf numFmtId="0" fontId="2" fillId="13" borderId="50" xfId="0" applyFont="1" applyFill="1" applyBorder="1" applyAlignment="1">
      <alignment horizontal="center"/>
    </xf>
    <xf numFmtId="0" fontId="0" fillId="0" borderId="50" xfId="0" applyBorder="1" applyAlignment="1">
      <alignment horizontal="center"/>
    </xf>
    <xf numFmtId="0" fontId="22" fillId="0" borderId="0" xfId="0" applyFont="1"/>
    <xf numFmtId="0" fontId="9" fillId="13" borderId="25" xfId="0" applyFont="1" applyFill="1" applyBorder="1" applyAlignment="1">
      <alignment horizontal="center" vertical="center" wrapText="1"/>
    </xf>
    <xf numFmtId="0" fontId="9" fillId="13" borderId="29"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25" fillId="16" borderId="14" xfId="0" applyFont="1" applyFill="1" applyBorder="1" applyAlignment="1">
      <alignment horizontal="center" vertical="center" wrapText="1"/>
    </xf>
    <xf numFmtId="0" fontId="25" fillId="17" borderId="14" xfId="0" applyFont="1" applyFill="1" applyBorder="1" applyAlignment="1">
      <alignment horizontal="center" vertical="center" wrapText="1"/>
    </xf>
    <xf numFmtId="0" fontId="24" fillId="16" borderId="18" xfId="0" applyFont="1" applyFill="1" applyBorder="1" applyAlignment="1">
      <alignment horizontal="center" vertical="center" wrapText="1"/>
    </xf>
    <xf numFmtId="0" fontId="21" fillId="14" borderId="14" xfId="0" applyFont="1" applyFill="1" applyBorder="1" applyAlignment="1">
      <alignment horizontal="center" vertical="center" wrapText="1"/>
    </xf>
    <xf numFmtId="0" fontId="24" fillId="17" borderId="18" xfId="0" applyFont="1" applyFill="1" applyBorder="1" applyAlignment="1">
      <alignment horizontal="center" vertical="center" wrapText="1"/>
    </xf>
    <xf numFmtId="0" fontId="24" fillId="17" borderId="14" xfId="0" applyFont="1" applyFill="1" applyBorder="1" applyAlignment="1">
      <alignment horizontal="center" vertical="center" wrapText="1"/>
    </xf>
    <xf numFmtId="0" fontId="6" fillId="5" borderId="52"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9" fillId="13" borderId="33" xfId="0" applyFont="1" applyFill="1" applyBorder="1" applyAlignment="1">
      <alignment horizontal="center" vertical="center" wrapText="1"/>
    </xf>
    <xf numFmtId="0" fontId="9" fillId="13" borderId="24" xfId="0" applyFont="1" applyFill="1" applyBorder="1" applyAlignment="1">
      <alignment horizontal="center" vertical="center" wrapText="1"/>
    </xf>
    <xf numFmtId="0" fontId="9" fillId="13" borderId="15"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22" xfId="0" applyFont="1" applyBorder="1" applyAlignment="1">
      <alignment vertical="center" wrapText="1"/>
    </xf>
    <xf numFmtId="0" fontId="17" fillId="14" borderId="14" xfId="0" applyFont="1" applyFill="1" applyBorder="1" applyAlignment="1">
      <alignment horizontal="center" vertical="center" wrapText="1"/>
    </xf>
    <xf numFmtId="0" fontId="16" fillId="12" borderId="19" xfId="2" applyFont="1" applyFill="1" applyBorder="1" applyAlignment="1">
      <alignment horizontal="center"/>
    </xf>
    <xf numFmtId="0" fontId="16" fillId="12" borderId="25" xfId="2" applyFont="1" applyFill="1" applyBorder="1" applyAlignment="1">
      <alignment horizontal="center" vertical="center"/>
    </xf>
    <xf numFmtId="0" fontId="16" fillId="12" borderId="21" xfId="2" applyFont="1" applyFill="1" applyBorder="1" applyAlignment="1">
      <alignment horizontal="center" vertical="center"/>
    </xf>
    <xf numFmtId="0" fontId="9" fillId="13" borderId="25" xfId="0" applyFont="1" applyFill="1" applyBorder="1" applyAlignment="1">
      <alignment horizontal="center" vertical="center" wrapText="1"/>
    </xf>
    <xf numFmtId="0" fontId="9" fillId="13" borderId="33" xfId="0" applyFont="1" applyFill="1" applyBorder="1" applyAlignment="1">
      <alignment horizontal="center" vertical="center" wrapText="1"/>
    </xf>
    <xf numFmtId="0" fontId="8" fillId="12" borderId="25" xfId="1" applyFont="1" applyFill="1" applyBorder="1" applyAlignment="1">
      <alignment horizontal="center"/>
    </xf>
    <xf numFmtId="0" fontId="9" fillId="13" borderId="1" xfId="0" applyFont="1" applyFill="1" applyBorder="1" applyAlignment="1">
      <alignment horizontal="center" vertical="center" wrapText="1"/>
    </xf>
    <xf numFmtId="0" fontId="2" fillId="0" borderId="0" xfId="0" applyFont="1"/>
    <xf numFmtId="0" fontId="21" fillId="14" borderId="25" xfId="0" applyFont="1" applyFill="1" applyBorder="1" applyAlignment="1">
      <alignment horizontal="center" vertical="center" wrapText="1"/>
    </xf>
    <xf numFmtId="0" fontId="0" fillId="0" borderId="61" xfId="0" applyBorder="1"/>
    <xf numFmtId="0" fontId="0" fillId="0" borderId="2" xfId="0" applyBorder="1"/>
    <xf numFmtId="0" fontId="0" fillId="0" borderId="56" xfId="0" applyBorder="1"/>
    <xf numFmtId="0" fontId="0" fillId="0" borderId="4" xfId="0" applyBorder="1"/>
    <xf numFmtId="0" fontId="0" fillId="0" borderId="5" xfId="0" applyBorder="1"/>
    <xf numFmtId="0" fontId="0" fillId="4" borderId="0" xfId="0" applyFill="1" applyBorder="1"/>
    <xf numFmtId="0" fontId="30" fillId="4" borderId="0" xfId="13" applyFont="1" applyFill="1" applyBorder="1" applyAlignment="1">
      <alignment horizontal="center" vertical="center" wrapText="1"/>
    </xf>
    <xf numFmtId="0" fontId="5" fillId="19" borderId="0" xfId="0" applyFont="1" applyFill="1" applyBorder="1" applyAlignment="1">
      <alignment horizontal="left" vertical="center"/>
    </xf>
    <xf numFmtId="14" fontId="5" fillId="4" borderId="0" xfId="0" applyNumberFormat="1" applyFont="1" applyFill="1" applyBorder="1" applyAlignment="1">
      <alignment horizontal="left" vertical="center"/>
    </xf>
    <xf numFmtId="0" fontId="0" fillId="15" borderId="59" xfId="0" applyFill="1" applyBorder="1"/>
    <xf numFmtId="0" fontId="0" fillId="4" borderId="61" xfId="0" applyFill="1" applyBorder="1"/>
    <xf numFmtId="0" fontId="0" fillId="15" borderId="60" xfId="0" applyFill="1" applyBorder="1"/>
    <xf numFmtId="0" fontId="0" fillId="4" borderId="3" xfId="0" applyFill="1" applyBorder="1"/>
    <xf numFmtId="0" fontId="33" fillId="0" borderId="6" xfId="0" applyFont="1" applyBorder="1" applyAlignment="1">
      <alignment horizontal="center" vertical="center"/>
    </xf>
    <xf numFmtId="14" fontId="33" fillId="16" borderId="6" xfId="0" applyNumberFormat="1" applyFont="1" applyFill="1" applyBorder="1" applyAlignment="1" applyProtection="1">
      <alignment horizontal="center" vertical="center" wrapText="1"/>
      <protection locked="0"/>
    </xf>
    <xf numFmtId="1" fontId="33" fillId="22" borderId="6" xfId="0" applyNumberFormat="1" applyFont="1" applyFill="1" applyBorder="1" applyAlignment="1" applyProtection="1">
      <alignment horizontal="center" vertical="center" wrapText="1"/>
      <protection locked="0"/>
    </xf>
    <xf numFmtId="1" fontId="33" fillId="19" borderId="6" xfId="0" applyNumberFormat="1" applyFont="1" applyFill="1" applyBorder="1" applyAlignment="1" applyProtection="1">
      <alignment horizontal="center" vertical="center" wrapText="1"/>
      <protection locked="0"/>
    </xf>
    <xf numFmtId="1" fontId="32" fillId="19" borderId="6" xfId="0" applyNumberFormat="1" applyFont="1" applyFill="1" applyBorder="1" applyAlignment="1" applyProtection="1">
      <alignment horizontal="center" vertical="center" wrapText="1"/>
      <protection locked="0"/>
    </xf>
    <xf numFmtId="10" fontId="34" fillId="19" borderId="6" xfId="0" applyNumberFormat="1" applyFont="1" applyFill="1" applyBorder="1" applyAlignment="1" applyProtection="1">
      <alignment horizontal="left" vertical="center" wrapText="1"/>
      <protection locked="0"/>
    </xf>
    <xf numFmtId="1" fontId="33" fillId="16" borderId="6" xfId="0" applyNumberFormat="1" applyFont="1" applyFill="1" applyBorder="1" applyAlignment="1" applyProtection="1">
      <alignment horizontal="center" vertical="center" wrapText="1"/>
      <protection locked="0"/>
    </xf>
    <xf numFmtId="0" fontId="7" fillId="0" borderId="6" xfId="0" applyFont="1" applyBorder="1" applyAlignment="1">
      <alignment horizontal="center" vertical="center"/>
    </xf>
    <xf numFmtId="0" fontId="7" fillId="19" borderId="6" xfId="0" applyFont="1" applyFill="1" applyBorder="1" applyAlignment="1">
      <alignment horizontal="center" vertical="center" wrapText="1"/>
    </xf>
    <xf numFmtId="0" fontId="33" fillId="0" borderId="62" xfId="0" applyFont="1" applyBorder="1" applyAlignment="1">
      <alignment horizontal="center" vertical="center"/>
    </xf>
    <xf numFmtId="14" fontId="33" fillId="16" borderId="62" xfId="0" applyNumberFormat="1" applyFont="1" applyFill="1" applyBorder="1" applyAlignment="1" applyProtection="1">
      <alignment horizontal="center" vertical="center" wrapText="1"/>
      <protection locked="0"/>
    </xf>
    <xf numFmtId="0" fontId="33" fillId="16" borderId="62" xfId="0" applyNumberFormat="1" applyFont="1" applyFill="1" applyBorder="1" applyAlignment="1" applyProtection="1">
      <alignment horizontal="center" vertical="center" wrapText="1"/>
      <protection locked="0"/>
    </xf>
    <xf numFmtId="1" fontId="33" fillId="22" borderId="62" xfId="0" applyNumberFormat="1" applyFont="1" applyFill="1" applyBorder="1" applyAlignment="1" applyProtection="1">
      <alignment horizontal="center" vertical="center" wrapText="1"/>
      <protection locked="0"/>
    </xf>
    <xf numFmtId="1" fontId="33" fillId="19" borderId="62" xfId="0" applyNumberFormat="1" applyFont="1" applyFill="1" applyBorder="1" applyAlignment="1" applyProtection="1">
      <alignment horizontal="center" vertical="center" wrapText="1"/>
      <protection locked="0"/>
    </xf>
    <xf numFmtId="1" fontId="32" fillId="19" borderId="62" xfId="0" applyNumberFormat="1" applyFont="1" applyFill="1" applyBorder="1" applyAlignment="1" applyProtection="1">
      <alignment horizontal="center" vertical="center" wrapText="1"/>
      <protection locked="0"/>
    </xf>
    <xf numFmtId="10" fontId="34" fillId="19" borderId="62" xfId="0" applyNumberFormat="1" applyFont="1" applyFill="1" applyBorder="1" applyAlignment="1" applyProtection="1">
      <alignment horizontal="left" vertical="center" wrapText="1"/>
      <protection locked="0"/>
    </xf>
    <xf numFmtId="0" fontId="5" fillId="19" borderId="7" xfId="0" applyFont="1" applyFill="1" applyBorder="1" applyAlignment="1">
      <alignment horizontal="center" vertical="center"/>
    </xf>
    <xf numFmtId="0" fontId="32" fillId="4" borderId="63" xfId="0" applyFont="1" applyFill="1" applyBorder="1" applyAlignment="1">
      <alignment horizontal="center" vertical="center" wrapText="1"/>
    </xf>
    <xf numFmtId="0" fontId="32" fillId="20" borderId="63" xfId="0" applyFont="1" applyFill="1" applyBorder="1" applyAlignment="1">
      <alignment horizontal="center" vertical="center" wrapText="1"/>
    </xf>
    <xf numFmtId="0" fontId="32" fillId="21" borderId="63" xfId="0" applyFont="1" applyFill="1" applyBorder="1" applyAlignment="1">
      <alignment horizontal="center" vertical="center" wrapText="1"/>
    </xf>
    <xf numFmtId="0" fontId="32" fillId="14" borderId="63" xfId="0" applyFont="1" applyFill="1" applyBorder="1" applyAlignment="1">
      <alignment horizontal="center" vertical="center" wrapText="1"/>
    </xf>
    <xf numFmtId="0" fontId="32" fillId="4" borderId="64" xfId="0" applyFont="1" applyFill="1" applyBorder="1" applyAlignment="1">
      <alignment horizontal="center" vertical="center" wrapText="1"/>
    </xf>
    <xf numFmtId="0" fontId="9" fillId="0" borderId="28" xfId="0" applyFont="1" applyBorder="1" applyAlignment="1">
      <alignment horizontal="justify" vertical="center" wrapText="1"/>
    </xf>
    <xf numFmtId="0" fontId="17" fillId="4" borderId="0" xfId="0" applyFont="1" applyFill="1" applyBorder="1" applyAlignment="1" applyProtection="1">
      <alignment horizontal="center" vertical="center"/>
      <protection locked="0"/>
    </xf>
    <xf numFmtId="0" fontId="16" fillId="12" borderId="25" xfId="2" applyFont="1" applyFill="1" applyBorder="1" applyAlignment="1">
      <alignment horizontal="center"/>
    </xf>
    <xf numFmtId="0" fontId="7" fillId="12" borderId="21" xfId="2" applyFont="1" applyFill="1" applyBorder="1" applyAlignment="1">
      <alignment horizontal="center"/>
    </xf>
    <xf numFmtId="0" fontId="9" fillId="13" borderId="23" xfId="0" applyFont="1" applyFill="1" applyBorder="1" applyAlignment="1">
      <alignment horizontal="center" vertical="center" wrapText="1"/>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37" fillId="0" borderId="68" xfId="0" applyFont="1" applyBorder="1" applyAlignment="1">
      <alignment horizontal="center" vertical="center"/>
    </xf>
    <xf numFmtId="0" fontId="37" fillId="0" borderId="69" xfId="0" applyFont="1" applyBorder="1" applyAlignment="1">
      <alignment horizontal="center" vertical="center"/>
    </xf>
    <xf numFmtId="0" fontId="2" fillId="0" borderId="70" xfId="0" applyFont="1" applyBorder="1" applyAlignment="1">
      <alignment horizontal="justify" vertical="center" wrapText="1"/>
    </xf>
    <xf numFmtId="0" fontId="0" fillId="0" borderId="0" xfId="0" applyAlignment="1">
      <alignment horizontal="justify" vertical="center" wrapText="1"/>
    </xf>
    <xf numFmtId="0" fontId="0" fillId="4" borderId="0" xfId="0" applyFill="1" applyAlignment="1">
      <alignment horizontal="justify" vertical="center" wrapText="1"/>
    </xf>
    <xf numFmtId="0" fontId="37" fillId="0" borderId="67" xfId="0" applyFont="1" applyBorder="1" applyAlignment="1">
      <alignment horizontal="center" vertical="center" wrapText="1"/>
    </xf>
    <xf numFmtId="0" fontId="0" fillId="0" borderId="24" xfId="0" applyBorder="1" applyAlignment="1">
      <alignment horizontal="justify" vertical="center" wrapText="1"/>
    </xf>
    <xf numFmtId="0" fontId="0" fillId="0" borderId="26" xfId="0" applyBorder="1" applyAlignment="1">
      <alignment horizontal="justify" vertical="center" wrapText="1"/>
    </xf>
    <xf numFmtId="0" fontId="0" fillId="0" borderId="23" xfId="0" applyBorder="1" applyAlignment="1">
      <alignment horizontal="justify" vertical="center" wrapText="1"/>
    </xf>
    <xf numFmtId="0" fontId="0" fillId="0" borderId="22" xfId="0" applyBorder="1" applyAlignment="1">
      <alignment horizontal="justify"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0" xfId="0" applyBorder="1" applyAlignment="1">
      <alignment horizontal="center" vertical="center" wrapText="1"/>
    </xf>
    <xf numFmtId="0" fontId="0" fillId="0" borderId="28" xfId="0" applyBorder="1" applyAlignment="1">
      <alignment horizontal="center" vertical="center" wrapText="1"/>
    </xf>
    <xf numFmtId="0" fontId="15" fillId="10" borderId="15" xfId="0" applyNumberFormat="1" applyFont="1" applyFill="1" applyBorder="1" applyAlignment="1">
      <alignment horizontal="center" vertical="center" wrapText="1"/>
    </xf>
    <xf numFmtId="0" fontId="15" fillId="10" borderId="17" xfId="0" applyNumberFormat="1" applyFont="1" applyFill="1" applyBorder="1" applyAlignment="1">
      <alignment horizontal="center" vertical="center" wrapText="1"/>
    </xf>
    <xf numFmtId="0" fontId="15" fillId="0" borderId="15" xfId="0" applyFont="1" applyBorder="1" applyAlignment="1">
      <alignment horizontal="center" vertical="center"/>
    </xf>
    <xf numFmtId="0" fontId="15" fillId="0" borderId="17" xfId="0" applyFont="1" applyBorder="1" applyAlignment="1">
      <alignment horizontal="center" vertical="center"/>
    </xf>
    <xf numFmtId="0" fontId="11" fillId="0" borderId="1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5" xfId="0" applyFont="1" applyBorder="1" applyAlignment="1">
      <alignment horizontal="center" vertical="center" wrapText="1"/>
    </xf>
    <xf numFmtId="0" fontId="0" fillId="0" borderId="34" xfId="0" applyBorder="1" applyAlignment="1">
      <alignment horizontal="center" vertical="center" wrapText="1"/>
    </xf>
    <xf numFmtId="0" fontId="0" fillId="0" borderId="65" xfId="0" applyBorder="1" applyAlignment="1">
      <alignment horizontal="center" vertical="center" wrapText="1"/>
    </xf>
    <xf numFmtId="0" fontId="15" fillId="0" borderId="32" xfId="0" applyFont="1" applyBorder="1" applyAlignment="1">
      <alignment horizontal="center" vertical="center"/>
    </xf>
    <xf numFmtId="0" fontId="15" fillId="0" borderId="35" xfId="0" applyFont="1" applyBorder="1" applyAlignment="1">
      <alignment horizontal="center" vertical="center"/>
    </xf>
    <xf numFmtId="0" fontId="0" fillId="0" borderId="33" xfId="0"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44" xfId="0" applyBorder="1" applyAlignment="1">
      <alignment horizontal="center" vertical="center" wrapText="1"/>
    </xf>
    <xf numFmtId="0" fontId="0" fillId="0" borderId="22" xfId="0" applyBorder="1" applyAlignment="1">
      <alignment horizontal="center" vertical="center" wrapText="1"/>
    </xf>
    <xf numFmtId="0" fontId="0" fillId="0" borderId="21" xfId="0" applyBorder="1" applyAlignment="1">
      <alignment horizontal="center" vertical="center" wrapText="1"/>
    </xf>
    <xf numFmtId="0" fontId="15" fillId="0" borderId="41" xfId="0" applyFont="1" applyBorder="1" applyAlignment="1">
      <alignment horizontal="center" vertical="center" wrapText="1"/>
    </xf>
    <xf numFmtId="0" fontId="15" fillId="0" borderId="51"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55" xfId="0" applyFont="1" applyBorder="1" applyAlignment="1">
      <alignment horizontal="center" vertical="center" wrapText="1"/>
    </xf>
    <xf numFmtId="0" fontId="21" fillId="14" borderId="19" xfId="0" applyFont="1" applyFill="1" applyBorder="1" applyAlignment="1">
      <alignment horizontal="center" vertical="center" wrapText="1"/>
    </xf>
    <xf numFmtId="0" fontId="21" fillId="14" borderId="20" xfId="0" applyFont="1" applyFill="1" applyBorder="1" applyAlignment="1">
      <alignment horizontal="center" vertical="center" wrapText="1"/>
    </xf>
    <xf numFmtId="0" fontId="12"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3" xfId="0" applyFont="1" applyBorder="1" applyAlignment="1">
      <alignment horizontal="center" vertical="center" wrapText="1"/>
    </xf>
    <xf numFmtId="14" fontId="11" fillId="0" borderId="15" xfId="0" applyNumberFormat="1" applyFont="1" applyBorder="1" applyAlignment="1">
      <alignment horizontal="center" vertical="center" wrapText="1"/>
    </xf>
    <xf numFmtId="0" fontId="11" fillId="0" borderId="16" xfId="0" applyFont="1" applyBorder="1" applyAlignment="1">
      <alignment horizontal="center" vertical="center" wrapText="1"/>
    </xf>
    <xf numFmtId="14" fontId="11" fillId="0" borderId="24" xfId="0" applyNumberFormat="1" applyFont="1" applyBorder="1" applyAlignment="1">
      <alignment horizontal="center" vertical="center" wrapText="1"/>
    </xf>
    <xf numFmtId="0" fontId="11" fillId="0" borderId="27"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57" xfId="0" applyFont="1" applyBorder="1" applyAlignment="1">
      <alignment horizontal="center" vertical="center" wrapText="1"/>
    </xf>
    <xf numFmtId="0" fontId="11" fillId="0" borderId="5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17" xfId="0" applyFont="1" applyBorder="1" applyAlignment="1">
      <alignment horizontal="justify" vertical="center" wrapText="1"/>
    </xf>
    <xf numFmtId="0" fontId="0" fillId="0" borderId="24" xfId="0" applyBorder="1" applyAlignment="1">
      <alignment horizontal="center" vertical="center" wrapText="1"/>
    </xf>
    <xf numFmtId="0" fontId="0" fillId="0" borderId="27" xfId="0" applyBorder="1" applyAlignment="1">
      <alignment horizontal="center" vertical="center" wrapText="1"/>
    </xf>
    <xf numFmtId="0" fontId="0" fillId="0" borderId="23" xfId="0" applyBorder="1" applyAlignment="1">
      <alignment horizontal="center" vertical="center" wrapText="1"/>
    </xf>
    <xf numFmtId="0" fontId="15" fillId="0" borderId="16" xfId="0" applyFont="1" applyBorder="1" applyAlignment="1">
      <alignment horizontal="center" vertical="center"/>
    </xf>
    <xf numFmtId="0" fontId="0" fillId="0" borderId="57" xfId="0" applyBorder="1" applyAlignment="1">
      <alignment horizontal="center" vertical="center" wrapText="1"/>
    </xf>
    <xf numFmtId="0" fontId="0" fillId="0" borderId="58" xfId="0" applyBorder="1" applyAlignment="1">
      <alignment horizontal="center" vertical="center" wrapText="1"/>
    </xf>
    <xf numFmtId="0" fontId="0" fillId="0" borderId="10" xfId="0" applyBorder="1" applyAlignment="1">
      <alignment horizontal="center" vertical="center" wrapText="1"/>
    </xf>
    <xf numFmtId="0" fontId="10" fillId="0" borderId="56" xfId="0" applyFont="1" applyBorder="1" applyAlignment="1">
      <alignment horizontal="center" vertical="center" wrapText="1"/>
    </xf>
    <xf numFmtId="0" fontId="10" fillId="0" borderId="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2" xfId="0" applyFont="1" applyBorder="1" applyAlignment="1">
      <alignment horizontal="center" vertical="center" wrapText="1"/>
    </xf>
    <xf numFmtId="0" fontId="15" fillId="11" borderId="15" xfId="0" applyNumberFormat="1" applyFont="1" applyFill="1" applyBorder="1" applyAlignment="1">
      <alignment horizontal="center" vertical="center" wrapText="1"/>
    </xf>
    <xf numFmtId="0" fontId="15" fillId="11" borderId="16" xfId="0" applyNumberFormat="1" applyFont="1" applyFill="1" applyBorder="1" applyAlignment="1">
      <alignment horizontal="center" vertical="center" wrapText="1"/>
    </xf>
    <xf numFmtId="0" fontId="15" fillId="11" borderId="17" xfId="0" applyNumberFormat="1" applyFont="1" applyFill="1" applyBorder="1" applyAlignment="1">
      <alignment horizontal="center" vertical="center" wrapText="1"/>
    </xf>
    <xf numFmtId="0" fontId="15" fillId="16" borderId="15" xfId="0" applyFont="1" applyFill="1" applyBorder="1" applyAlignment="1">
      <alignment horizontal="center" vertical="center" wrapText="1"/>
    </xf>
    <xf numFmtId="0" fontId="15" fillId="16" borderId="16" xfId="0" applyFont="1" applyFill="1" applyBorder="1" applyAlignment="1">
      <alignment horizontal="center" vertical="center" wrapText="1"/>
    </xf>
    <xf numFmtId="0" fontId="15" fillId="17" borderId="26" xfId="0" applyFont="1" applyFill="1" applyBorder="1" applyAlignment="1">
      <alignment horizontal="center" vertical="center" wrapText="1"/>
    </xf>
    <xf numFmtId="0" fontId="15" fillId="17" borderId="28"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38" fillId="14" borderId="23" xfId="0" applyFont="1" applyFill="1" applyBorder="1" applyAlignment="1" applyProtection="1">
      <alignment horizontal="center" vertical="center"/>
      <protection locked="0"/>
    </xf>
    <xf numFmtId="0" fontId="38" fillId="14" borderId="21" xfId="0" applyFont="1" applyFill="1" applyBorder="1" applyAlignment="1" applyProtection="1">
      <alignment horizontal="center" vertical="center"/>
      <protection locked="0"/>
    </xf>
    <xf numFmtId="0" fontId="38" fillId="14" borderId="22" xfId="0" applyFont="1" applyFill="1" applyBorder="1" applyAlignment="1" applyProtection="1">
      <alignment horizontal="center" vertical="center"/>
      <protection locked="0"/>
    </xf>
    <xf numFmtId="0" fontId="7" fillId="12" borderId="18" xfId="1" applyFont="1" applyFill="1" applyBorder="1" applyAlignment="1">
      <alignment horizontal="center"/>
    </xf>
    <xf numFmtId="0" fontId="7" fillId="12" borderId="19" xfId="1" applyFont="1" applyFill="1" applyBorder="1" applyAlignment="1">
      <alignment horizontal="center"/>
    </xf>
    <xf numFmtId="0" fontId="7" fillId="12" borderId="20" xfId="1" applyFont="1" applyFill="1" applyBorder="1" applyAlignment="1">
      <alignment horizontal="center"/>
    </xf>
    <xf numFmtId="0" fontId="16" fillId="12" borderId="18" xfId="2" applyFont="1" applyFill="1" applyBorder="1" applyAlignment="1">
      <alignment horizontal="center"/>
    </xf>
    <xf numFmtId="0" fontId="16" fillId="12" borderId="19" xfId="2" applyFont="1" applyFill="1" applyBorder="1" applyAlignment="1">
      <alignment horizontal="center"/>
    </xf>
    <xf numFmtId="0" fontId="16" fillId="12" borderId="20" xfId="2" applyFont="1" applyFill="1" applyBorder="1" applyAlignment="1">
      <alignment horizontal="center"/>
    </xf>
    <xf numFmtId="0" fontId="8" fillId="12" borderId="18" xfId="1" applyFont="1" applyFill="1" applyBorder="1" applyAlignment="1">
      <alignment horizontal="center"/>
    </xf>
    <xf numFmtId="0" fontId="8" fillId="12" borderId="19" xfId="1" applyFont="1" applyFill="1" applyBorder="1" applyAlignment="1">
      <alignment horizontal="center"/>
    </xf>
    <xf numFmtId="0" fontId="8" fillId="12" borderId="26" xfId="1" applyFont="1" applyFill="1" applyBorder="1" applyAlignment="1">
      <alignment horizontal="center"/>
    </xf>
    <xf numFmtId="0" fontId="0" fillId="0" borderId="0" xfId="0" applyAlignment="1">
      <alignment horizontal="center" vertical="center" wrapText="1"/>
    </xf>
    <xf numFmtId="0" fontId="16" fillId="12" borderId="24" xfId="2" applyFont="1" applyFill="1" applyBorder="1" applyAlignment="1">
      <alignment horizontal="center" vertical="center"/>
    </xf>
    <xf numFmtId="0" fontId="16" fillId="12" borderId="25" xfId="2" applyFont="1" applyFill="1" applyBorder="1" applyAlignment="1">
      <alignment horizontal="center" vertical="center"/>
    </xf>
    <xf numFmtId="0" fontId="16" fillId="12" borderId="26" xfId="2" applyFont="1" applyFill="1" applyBorder="1" applyAlignment="1">
      <alignment horizontal="center" vertical="center"/>
    </xf>
    <xf numFmtId="0" fontId="16" fillId="12" borderId="23" xfId="2" applyFont="1" applyFill="1" applyBorder="1" applyAlignment="1">
      <alignment horizontal="center" vertical="center"/>
    </xf>
    <xf numFmtId="0" fontId="16" fillId="12" borderId="21" xfId="2" applyFont="1" applyFill="1" applyBorder="1" applyAlignment="1">
      <alignment horizontal="center" vertical="center"/>
    </xf>
    <xf numFmtId="0" fontId="16" fillId="12" borderId="22" xfId="2" applyFont="1" applyFill="1" applyBorder="1" applyAlignment="1">
      <alignment horizontal="center" vertical="center"/>
    </xf>
    <xf numFmtId="0" fontId="0" fillId="4" borderId="59" xfId="0" applyFill="1" applyBorder="1" applyAlignment="1">
      <alignment horizontal="center"/>
    </xf>
    <xf numFmtId="0" fontId="0" fillId="4" borderId="61" xfId="0" applyFill="1" applyBorder="1" applyAlignment="1">
      <alignment horizontal="center"/>
    </xf>
    <xf numFmtId="0" fontId="0" fillId="4" borderId="2" xfId="0" applyFill="1" applyBorder="1" applyAlignment="1">
      <alignment horizontal="center"/>
    </xf>
    <xf numFmtId="0" fontId="0" fillId="4" borderId="60" xfId="0" applyFill="1" applyBorder="1" applyAlignment="1">
      <alignment horizontal="center"/>
    </xf>
    <xf numFmtId="0" fontId="0" fillId="4" borderId="0" xfId="0" applyFill="1" applyBorder="1" applyAlignment="1">
      <alignment horizontal="center"/>
    </xf>
    <xf numFmtId="0" fontId="0" fillId="4" borderId="56"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0" fillId="4" borderId="5" xfId="0" applyFill="1" applyBorder="1" applyAlignment="1">
      <alignment horizontal="center"/>
    </xf>
    <xf numFmtId="0" fontId="9" fillId="13" borderId="33" xfId="0" applyFont="1" applyFill="1" applyBorder="1" applyAlignment="1">
      <alignment horizontal="center" vertical="center" wrapText="1"/>
    </xf>
    <xf numFmtId="0" fontId="9" fillId="13" borderId="37" xfId="0" applyFont="1" applyFill="1" applyBorder="1" applyAlignment="1">
      <alignment horizontal="center" vertical="center" wrapText="1"/>
    </xf>
    <xf numFmtId="0" fontId="9" fillId="13" borderId="25" xfId="0" applyFont="1" applyFill="1" applyBorder="1" applyAlignment="1">
      <alignment horizontal="center" vertical="center" wrapText="1"/>
    </xf>
    <xf numFmtId="0" fontId="7" fillId="12" borderId="18" xfId="2" applyFont="1" applyFill="1" applyBorder="1" applyAlignment="1">
      <alignment horizontal="center"/>
    </xf>
    <xf numFmtId="0" fontId="7" fillId="12" borderId="19" xfId="2" applyFont="1" applyFill="1" applyBorder="1" applyAlignment="1">
      <alignment horizontal="center"/>
    </xf>
    <xf numFmtId="0" fontId="9" fillId="13" borderId="35" xfId="0" applyFont="1" applyFill="1" applyBorder="1" applyAlignment="1">
      <alignment horizontal="center" vertical="center" wrapText="1"/>
    </xf>
    <xf numFmtId="0" fontId="9" fillId="13" borderId="36"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9" fillId="13" borderId="31" xfId="0" applyFont="1" applyFill="1" applyBorder="1" applyAlignment="1">
      <alignment horizontal="center" vertical="center" wrapText="1"/>
    </xf>
    <xf numFmtId="0" fontId="7" fillId="12" borderId="20" xfId="2" applyFont="1" applyFill="1" applyBorder="1" applyAlignment="1">
      <alignment horizontal="center"/>
    </xf>
    <xf numFmtId="0" fontId="9" fillId="13" borderId="13" xfId="0" applyFont="1" applyFill="1" applyBorder="1" applyAlignment="1">
      <alignment horizontal="center" vertical="center" wrapText="1"/>
    </xf>
    <xf numFmtId="0" fontId="9" fillId="13" borderId="66" xfId="0" applyFont="1" applyFill="1" applyBorder="1" applyAlignment="1">
      <alignment horizontal="center" vertical="center" wrapText="1"/>
    </xf>
    <xf numFmtId="0" fontId="16" fillId="12" borderId="25" xfId="2" applyFont="1" applyFill="1" applyBorder="1" applyAlignment="1">
      <alignment horizontal="center"/>
    </xf>
    <xf numFmtId="0" fontId="0" fillId="4" borderId="24" xfId="0" applyFill="1" applyBorder="1" applyAlignment="1">
      <alignment horizontal="justify" vertical="center" wrapText="1"/>
    </xf>
    <xf numFmtId="0" fontId="0" fillId="4" borderId="26" xfId="0" applyFill="1" applyBorder="1" applyAlignment="1">
      <alignment horizontal="justify" vertical="center" wrapText="1"/>
    </xf>
    <xf numFmtId="0" fontId="0" fillId="4" borderId="23" xfId="0" applyFill="1" applyBorder="1" applyAlignment="1">
      <alignment horizontal="justify" vertical="center" wrapText="1"/>
    </xf>
    <xf numFmtId="0" fontId="0" fillId="4" borderId="22" xfId="0" applyFill="1" applyBorder="1" applyAlignment="1">
      <alignment horizontal="justify" vertical="center" wrapText="1"/>
    </xf>
    <xf numFmtId="0" fontId="9" fillId="13" borderId="24" xfId="0" applyFont="1" applyFill="1" applyBorder="1" applyAlignment="1">
      <alignment horizontal="center" vertical="center" wrapText="1"/>
    </xf>
    <xf numFmtId="0" fontId="9" fillId="13" borderId="26" xfId="0" applyFont="1" applyFill="1" applyBorder="1" applyAlignment="1">
      <alignment horizontal="center" vertical="center" wrapText="1"/>
    </xf>
    <xf numFmtId="0" fontId="9" fillId="0" borderId="24"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13" borderId="73" xfId="0" applyFont="1" applyFill="1" applyBorder="1" applyAlignment="1">
      <alignment horizontal="center" vertical="center" wrapText="1"/>
    </xf>
    <xf numFmtId="0" fontId="9" fillId="13" borderId="20" xfId="0" applyFont="1" applyFill="1" applyBorder="1" applyAlignment="1">
      <alignment horizontal="center" vertical="center" wrapText="1"/>
    </xf>
    <xf numFmtId="14" fontId="0" fillId="0" borderId="24" xfId="0" applyNumberFormat="1" applyBorder="1" applyAlignment="1">
      <alignment horizontal="center" vertical="center" wrapText="1"/>
    </xf>
    <xf numFmtId="14" fontId="0" fillId="0" borderId="26" xfId="0" applyNumberFormat="1" applyBorder="1" applyAlignment="1">
      <alignment horizontal="center" vertical="center" wrapText="1"/>
    </xf>
    <xf numFmtId="14" fontId="0" fillId="0" borderId="23" xfId="0" applyNumberFormat="1" applyBorder="1" applyAlignment="1">
      <alignment horizontal="center" vertical="center" wrapText="1"/>
    </xf>
    <xf numFmtId="14" fontId="0" fillId="0" borderId="22" xfId="0" applyNumberFormat="1" applyBorder="1" applyAlignment="1">
      <alignment horizontal="center" vertic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2" fillId="0" borderId="7" xfId="0" applyFont="1" applyBorder="1" applyAlignment="1">
      <alignment horizontal="center"/>
    </xf>
    <xf numFmtId="0" fontId="12"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21" fillId="15" borderId="18" xfId="0" applyFont="1" applyFill="1" applyBorder="1" applyAlignment="1">
      <alignment horizontal="center"/>
    </xf>
    <xf numFmtId="0" fontId="21" fillId="15" borderId="19" xfId="0" applyFont="1" applyFill="1" applyBorder="1" applyAlignment="1">
      <alignment horizontal="center"/>
    </xf>
    <xf numFmtId="0" fontId="21" fillId="15" borderId="20" xfId="0" applyFont="1" applyFill="1" applyBorder="1" applyAlignment="1">
      <alignment horizontal="center"/>
    </xf>
    <xf numFmtId="0" fontId="14" fillId="8" borderId="6" xfId="0" applyFont="1" applyFill="1" applyBorder="1" applyAlignment="1">
      <alignment horizontal="center"/>
    </xf>
    <xf numFmtId="0" fontId="14" fillId="6" borderId="6" xfId="0" applyFont="1" applyFill="1" applyBorder="1" applyAlignment="1">
      <alignment horizontal="center"/>
    </xf>
    <xf numFmtId="0" fontId="14" fillId="7" borderId="6" xfId="0" applyFont="1" applyFill="1" applyBorder="1" applyAlignment="1">
      <alignment horizontal="center"/>
    </xf>
    <xf numFmtId="0" fontId="29" fillId="4" borderId="61" xfId="13" applyFont="1" applyFill="1" applyBorder="1" applyAlignment="1">
      <alignment horizontal="right" vertical="center" wrapText="1"/>
    </xf>
    <xf numFmtId="0" fontId="29" fillId="4" borderId="0" xfId="13" applyFont="1" applyFill="1" applyBorder="1" applyAlignment="1">
      <alignment horizontal="right" vertical="center" wrapText="1"/>
    </xf>
    <xf numFmtId="0" fontId="31" fillId="4" borderId="0" xfId="0" applyFont="1" applyFill="1" applyBorder="1" applyAlignment="1">
      <alignment horizontal="center" vertical="top" wrapText="1"/>
    </xf>
    <xf numFmtId="0" fontId="30" fillId="4" borderId="0" xfId="13" applyFont="1" applyFill="1" applyBorder="1" applyAlignment="1">
      <alignment horizontal="center" vertical="center" wrapText="1"/>
    </xf>
    <xf numFmtId="0" fontId="0" fillId="0" borderId="4" xfId="0" applyFill="1" applyBorder="1" applyAlignment="1">
      <alignment horizontal="center"/>
    </xf>
    <xf numFmtId="0" fontId="14" fillId="9" borderId="6" xfId="0" applyFont="1" applyFill="1" applyBorder="1" applyAlignment="1">
      <alignment horizontal="center"/>
    </xf>
  </cellXfs>
  <cellStyles count="14">
    <cellStyle name="20% - Énfasis3" xfId="1" builtinId="38"/>
    <cellStyle name="40% - Énfasis3" xfId="2" builtinId="39"/>
    <cellStyle name="Millares 2" xfId="12"/>
    <cellStyle name="Millares 3 2 2" xfId="4"/>
    <cellStyle name="Millares 3 3" xfId="5"/>
    <cellStyle name="Millares 4_Indicadores de Gestion Investigacion" xfId="6"/>
    <cellStyle name="Normal" xfId="0" builtinId="0"/>
    <cellStyle name="Normal 2" xfId="7"/>
    <cellStyle name="Normal 2 24" xfId="8"/>
    <cellStyle name="Normal 3 2" xfId="3"/>
    <cellStyle name="Normal 4" xfId="9"/>
    <cellStyle name="Normal_Hoja1" xfId="13"/>
    <cellStyle name="Porcentual 4 2" xfId="10"/>
    <cellStyle name="Porcentual 5" xfId="11"/>
  </cellStyles>
  <dxfs count="59">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s>
  <tableStyles count="0" defaultTableStyle="TableStyleMedium2" defaultPivotStyle="PivotStyleLight16"/>
  <colors>
    <mruColors>
      <color rgb="FF0066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COMPORTAMIENTO DE LOS RIESGOS DE CORRUPCION </a:t>
            </a:r>
          </a:p>
        </c:rich>
      </c:tx>
      <c:overlay val="0"/>
    </c:title>
    <c:autoTitleDeleted val="0"/>
    <c:plotArea>
      <c:layout/>
      <c:lineChart>
        <c:grouping val="standard"/>
        <c:varyColors val="0"/>
        <c:ser>
          <c:idx val="0"/>
          <c:order val="0"/>
          <c:tx>
            <c:strRef>
              <c:f>'GRAFICA '!$C$27</c:f>
              <c:strCache>
                <c:ptCount val="1"/>
                <c:pt idx="0">
                  <c:v>CALIFICACION DE LA PROBABILIDAD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'!$C$28:$C$34</c:f>
              <c:numCache>
                <c:formatCode>0</c:formatCode>
                <c:ptCount val="7"/>
                <c:pt idx="0" formatCode="General">
                  <c:v>0</c:v>
                </c:pt>
                <c:pt idx="1">
                  <c:v>-1</c:v>
                </c:pt>
                <c:pt idx="2">
                  <c:v>0</c:v>
                </c:pt>
                <c:pt idx="3">
                  <c:v>0</c:v>
                </c:pt>
                <c:pt idx="4">
                  <c:v>0</c:v>
                </c:pt>
                <c:pt idx="5">
                  <c:v>0</c:v>
                </c:pt>
                <c:pt idx="6">
                  <c:v>0</c:v>
                </c:pt>
              </c:numCache>
            </c:numRef>
          </c:val>
          <c:smooth val="0"/>
          <c:extLst>
            <c:ext xmlns:c16="http://schemas.microsoft.com/office/drawing/2014/chart" uri="{C3380CC4-5D6E-409C-BE32-E72D297353CC}">
              <c16:uniqueId val="{00000000-33F5-4798-8F56-18871F5F362F}"/>
            </c:ext>
          </c:extLst>
        </c:ser>
        <c:ser>
          <c:idx val="1"/>
          <c:order val="1"/>
          <c:tx>
            <c:strRef>
              <c:f>'GRAFICA '!$D$27</c:f>
              <c:strCache>
                <c:ptCount val="1"/>
                <c:pt idx="0">
                  <c:v>CALIFICACION DEL IMPACTO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'!$D$28:$D$34</c:f>
              <c:numCache>
                <c:formatCode>0</c:formatCode>
                <c:ptCount val="7"/>
                <c:pt idx="0">
                  <c:v>0</c:v>
                </c:pt>
                <c:pt idx="1">
                  <c:v>4</c:v>
                </c:pt>
                <c:pt idx="2">
                  <c:v>4</c:v>
                </c:pt>
                <c:pt idx="3">
                  <c:v>0</c:v>
                </c:pt>
                <c:pt idx="4">
                  <c:v>0</c:v>
                </c:pt>
                <c:pt idx="5">
                  <c:v>0</c:v>
                </c:pt>
                <c:pt idx="6">
                  <c:v>4</c:v>
                </c:pt>
              </c:numCache>
            </c:numRef>
          </c:val>
          <c:smooth val="0"/>
          <c:extLst>
            <c:ext xmlns:c16="http://schemas.microsoft.com/office/drawing/2014/chart" uri="{C3380CC4-5D6E-409C-BE32-E72D297353CC}">
              <c16:uniqueId val="{00000001-33F5-4798-8F56-18871F5F362F}"/>
            </c:ext>
          </c:extLst>
        </c:ser>
        <c:ser>
          <c:idx val="2"/>
          <c:order val="2"/>
          <c:tx>
            <c:strRef>
              <c:f>'GRAFICA '!$E$27</c:f>
              <c:strCache>
                <c:ptCount val="1"/>
                <c:pt idx="0">
                  <c:v>VALOR Y UBICACIÓN DEL RIESGO EN LA MATRIZ  = PROBABILIDAD X IMPACTO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'!$E$28:$E$34</c:f>
              <c:numCache>
                <c:formatCode>0</c:formatCode>
                <c:ptCount val="7"/>
                <c:pt idx="0">
                  <c:v>0</c:v>
                </c:pt>
                <c:pt idx="1">
                  <c:v>-4</c:v>
                </c:pt>
                <c:pt idx="2">
                  <c:v>0</c:v>
                </c:pt>
                <c:pt idx="3">
                  <c:v>0</c:v>
                </c:pt>
                <c:pt idx="4">
                  <c:v>0</c:v>
                </c:pt>
                <c:pt idx="5">
                  <c:v>0</c:v>
                </c:pt>
                <c:pt idx="6">
                  <c:v>0</c:v>
                </c:pt>
              </c:numCache>
            </c:numRef>
          </c:val>
          <c:smooth val="0"/>
          <c:extLst>
            <c:ext xmlns:c16="http://schemas.microsoft.com/office/drawing/2014/chart" uri="{C3380CC4-5D6E-409C-BE32-E72D297353CC}">
              <c16:uniqueId val="{00000002-33F5-4798-8F56-18871F5F362F}"/>
            </c:ext>
          </c:extLst>
        </c:ser>
        <c:dLbls>
          <c:showLegendKey val="0"/>
          <c:showVal val="1"/>
          <c:showCatName val="0"/>
          <c:showSerName val="0"/>
          <c:showPercent val="0"/>
          <c:showBubbleSize val="0"/>
        </c:dLbls>
        <c:smooth val="0"/>
        <c:axId val="-1376048000"/>
        <c:axId val="-1376057792"/>
      </c:lineChart>
      <c:catAx>
        <c:axId val="-1376048000"/>
        <c:scaling>
          <c:orientation val="minMax"/>
        </c:scaling>
        <c:delete val="0"/>
        <c:axPos val="b"/>
        <c:majorTickMark val="none"/>
        <c:minorTickMark val="none"/>
        <c:tickLblPos val="nextTo"/>
        <c:crossAx val="-1376057792"/>
        <c:crosses val="autoZero"/>
        <c:auto val="1"/>
        <c:lblAlgn val="ctr"/>
        <c:lblOffset val="100"/>
        <c:noMultiLvlLbl val="0"/>
      </c:catAx>
      <c:valAx>
        <c:axId val="-1376057792"/>
        <c:scaling>
          <c:orientation val="minMax"/>
        </c:scaling>
        <c:delete val="1"/>
        <c:axPos val="l"/>
        <c:numFmt formatCode="General" sourceLinked="1"/>
        <c:majorTickMark val="out"/>
        <c:minorTickMark val="none"/>
        <c:tickLblPos val="nextTo"/>
        <c:crossAx val="-1376048000"/>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jpeg"/><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2</xdr:col>
      <xdr:colOff>897474</xdr:colOff>
      <xdr:row>29</xdr:row>
      <xdr:rowOff>118307</xdr:rowOff>
    </xdr:from>
    <xdr:to>
      <xdr:col>10</xdr:col>
      <xdr:colOff>789757</xdr:colOff>
      <xdr:row>30</xdr:row>
      <xdr:rowOff>415898</xdr:rowOff>
    </xdr:to>
    <xdr:pic>
      <xdr:nvPicPr>
        <xdr:cNvPr id="2" name="54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566798" y="658915"/>
          <a:ext cx="12416371" cy="928301"/>
        </a:xfrm>
        <a:prstGeom prst="rect">
          <a:avLst/>
        </a:prstGeom>
        <a:solidFill>
          <a:schemeClr val="accent5">
            <a:lumMod val="75000"/>
          </a:schemeClr>
        </a:solidFill>
        <a:ln>
          <a:noFill/>
        </a:ln>
        <a:extLst/>
      </xdr:spPr>
    </xdr:pic>
    <xdr:clientData/>
  </xdr:twoCellAnchor>
  <xdr:twoCellAnchor editAs="oneCell">
    <xdr:from>
      <xdr:col>2</xdr:col>
      <xdr:colOff>217486</xdr:colOff>
      <xdr:row>27</xdr:row>
      <xdr:rowOff>370132</xdr:rowOff>
    </xdr:from>
    <xdr:to>
      <xdr:col>2</xdr:col>
      <xdr:colOff>1091404</xdr:colOff>
      <xdr:row>30</xdr:row>
      <xdr:rowOff>201382</xdr:rowOff>
    </xdr:to>
    <xdr:pic>
      <xdr:nvPicPr>
        <xdr:cNvPr id="32" name="31 Imagen"/>
        <xdr:cNvPicPr>
          <a:picLocks noChangeAspect="1"/>
        </xdr:cNvPicPr>
      </xdr:nvPicPr>
      <xdr:blipFill>
        <a:blip xmlns:r="http://schemas.openxmlformats.org/officeDocument/2006/relationships" r:embed="rId2"/>
        <a:stretch>
          <a:fillRect/>
        </a:stretch>
      </xdr:blipFill>
      <xdr:spPr>
        <a:xfrm>
          <a:off x="886810" y="370132"/>
          <a:ext cx="873918" cy="1002568"/>
        </a:xfrm>
        <a:prstGeom prst="rect">
          <a:avLst/>
        </a:prstGeom>
      </xdr:spPr>
    </xdr:pic>
    <xdr:clientData/>
  </xdr:twoCellAnchor>
  <xdr:twoCellAnchor editAs="oneCell">
    <xdr:from>
      <xdr:col>16</xdr:col>
      <xdr:colOff>1893092</xdr:colOff>
      <xdr:row>27</xdr:row>
      <xdr:rowOff>72974</xdr:rowOff>
    </xdr:from>
    <xdr:to>
      <xdr:col>20</xdr:col>
      <xdr:colOff>714374</xdr:colOff>
      <xdr:row>30</xdr:row>
      <xdr:rowOff>114081</xdr:rowOff>
    </xdr:to>
    <xdr:pic>
      <xdr:nvPicPr>
        <xdr:cNvPr id="33" name="32 Imagen"/>
        <xdr:cNvPicPr>
          <a:picLocks noChangeAspect="1"/>
        </xdr:cNvPicPr>
      </xdr:nvPicPr>
      <xdr:blipFill>
        <a:blip xmlns:r="http://schemas.openxmlformats.org/officeDocument/2006/relationships" r:embed="rId3"/>
        <a:stretch>
          <a:fillRect/>
        </a:stretch>
      </xdr:blipFill>
      <xdr:spPr>
        <a:xfrm>
          <a:off x="16216311" y="3704380"/>
          <a:ext cx="5941219" cy="1207920"/>
        </a:xfrm>
        <a:prstGeom prst="rect">
          <a:avLst/>
        </a:prstGeom>
      </xdr:spPr>
    </xdr:pic>
    <xdr:clientData/>
  </xdr:twoCellAnchor>
  <xdr:twoCellAnchor>
    <xdr:from>
      <xdr:col>3</xdr:col>
      <xdr:colOff>475609</xdr:colOff>
      <xdr:row>27</xdr:row>
      <xdr:rowOff>429013</xdr:rowOff>
    </xdr:from>
    <xdr:to>
      <xdr:col>6</xdr:col>
      <xdr:colOff>682197</xdr:colOff>
      <xdr:row>30</xdr:row>
      <xdr:rowOff>180203</xdr:rowOff>
    </xdr:to>
    <xdr:grpSp>
      <xdr:nvGrpSpPr>
        <xdr:cNvPr id="17" name="30 Grupo"/>
        <xdr:cNvGrpSpPr>
          <a:grpSpLocks/>
        </xdr:cNvGrpSpPr>
      </xdr:nvGrpSpPr>
      <xdr:grpSpPr bwMode="auto">
        <a:xfrm>
          <a:off x="2432095" y="429013"/>
          <a:ext cx="4145305" cy="922508"/>
          <a:chOff x="3304607" y="4458833"/>
          <a:chExt cx="1699441" cy="673581"/>
        </a:xfrm>
      </xdr:grpSpPr>
      <xdr:pic>
        <xdr:nvPicPr>
          <xdr:cNvPr id="18" name="Picture 1" descr="logo de la universidad del quindio"/>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b="22568"/>
          <a:stretch>
            <a:fillRect/>
          </a:stretch>
        </xdr:blipFill>
        <xdr:spPr bwMode="auto">
          <a:xfrm>
            <a:off x="4096051" y="4839406"/>
            <a:ext cx="175368" cy="1516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 descr="logo de la universidad del quindio"/>
          <xdr:cNvPicPr>
            <a:picLocks noChangeAspect="1" noChangeArrowheads="1"/>
          </xdr:cNvPicPr>
        </xdr:nvPicPr>
        <xdr:blipFill rotWithShape="1">
          <a:blip xmlns:r="http://schemas.openxmlformats.org/officeDocument/2006/relationships" r:embed="rId5"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68" y="5011203"/>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1"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19" y="4894052"/>
            <a:ext cx="186661" cy="161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793" y="4723488"/>
            <a:ext cx="275319" cy="2380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1"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45" y="4949552"/>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2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84" y="486916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76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1" descr="logo de la universidad del quindio"/>
          <xdr:cNvPicPr>
            <a:picLocks noChangeAspect="1" noChangeArrowheads="1"/>
          </xdr:cNvPicPr>
        </xdr:nvPicPr>
        <xdr:blipFill rotWithShape="1">
          <a:blip xmlns:r="http://schemas.openxmlformats.org/officeDocument/2006/relationships" r:embed="rId9"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49" y="4653135"/>
            <a:ext cx="153370"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3304607" y="4458833"/>
            <a:ext cx="407590" cy="352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1316765</xdr:colOff>
      <xdr:row>29</xdr:row>
      <xdr:rowOff>88814</xdr:rowOff>
    </xdr:from>
    <xdr:ext cx="10559964" cy="593304"/>
    <xdr:sp macro="" textlink="">
      <xdr:nvSpPr>
        <xdr:cNvPr id="28" name="27 Rectángulo"/>
        <xdr:cNvSpPr/>
      </xdr:nvSpPr>
      <xdr:spPr>
        <a:xfrm>
          <a:off x="7211968" y="629422"/>
          <a:ext cx="10559964" cy="593304"/>
        </a:xfrm>
        <a:prstGeom prst="rect">
          <a:avLst/>
        </a:prstGeom>
        <a:noFill/>
      </xdr:spPr>
      <xdr:txBody>
        <a:bodyPr wrap="square" lIns="91440" tIns="45720" rIns="91440" bIns="45720">
          <a:spAutoFit/>
        </a:bodyPr>
        <a:lstStyle/>
        <a:p>
          <a:pPr algn="ctr"/>
          <a:r>
            <a:rPr lang="es-ES" sz="3200" b="1" cap="none" spc="0">
              <a:ln w="1905"/>
              <a:solidFill>
                <a:srgbClr val="006600"/>
              </a:solidFill>
              <a:effectLst>
                <a:innerShdw blurRad="69850" dist="43180" dir="5400000">
                  <a:srgbClr val="000000">
                    <a:alpha val="65000"/>
                  </a:srgbClr>
                </a:innerShdw>
              </a:effectLst>
            </a:rPr>
            <a:t>Mapa</a:t>
          </a:r>
          <a:r>
            <a:rPr lang="es-ES" sz="3200" b="1" cap="none" spc="0" baseline="0">
              <a:ln w="1905"/>
              <a:solidFill>
                <a:srgbClr val="006600"/>
              </a:solidFill>
              <a:effectLst>
                <a:innerShdw blurRad="69850" dist="43180" dir="5400000">
                  <a:srgbClr val="000000">
                    <a:alpha val="65000"/>
                  </a:srgbClr>
                </a:innerShdw>
              </a:effectLst>
            </a:rPr>
            <a:t> de  Riesgos de Corrupción 2018</a:t>
          </a:r>
          <a:endParaRPr lang="es-ES" sz="3200" b="1" cap="none" spc="0">
            <a:ln w="1905"/>
            <a:solidFill>
              <a:srgbClr val="006600"/>
            </a:soli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359835</xdr:colOff>
      <xdr:row>0</xdr:row>
      <xdr:rowOff>97212</xdr:rowOff>
    </xdr:from>
    <xdr:ext cx="8060266" cy="1069071"/>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2285" y="97212"/>
          <a:ext cx="8060266" cy="1069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196849</xdr:colOff>
      <xdr:row>0</xdr:row>
      <xdr:rowOff>114300</xdr:rowOff>
    </xdr:from>
    <xdr:to>
      <xdr:col>2</xdr:col>
      <xdr:colOff>200024</xdr:colOff>
      <xdr:row>6</xdr:row>
      <xdr:rowOff>21477</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5999" y="114300"/>
          <a:ext cx="822325" cy="1050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1555751</xdr:colOff>
      <xdr:row>0</xdr:row>
      <xdr:rowOff>0</xdr:rowOff>
    </xdr:from>
    <xdr:ext cx="2635250" cy="903817"/>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80126" y="0"/>
          <a:ext cx="2635250"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3</xdr:col>
      <xdr:colOff>134409</xdr:colOff>
      <xdr:row>5</xdr:row>
      <xdr:rowOff>73025</xdr:rowOff>
    </xdr:from>
    <xdr:to>
      <xdr:col>6</xdr:col>
      <xdr:colOff>409576</xdr:colOff>
      <xdr:row>7</xdr:row>
      <xdr:rowOff>83609</xdr:rowOff>
    </xdr:to>
    <xdr:sp macro="" textlink="">
      <xdr:nvSpPr>
        <xdr:cNvPr id="5" name="4 CuadroTexto"/>
        <xdr:cNvSpPr txBox="1"/>
      </xdr:nvSpPr>
      <xdr:spPr>
        <a:xfrm>
          <a:off x="2601384" y="1025525"/>
          <a:ext cx="4018492" cy="3915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twoCellAnchor>
    <xdr:from>
      <xdr:col>0</xdr:col>
      <xdr:colOff>57150</xdr:colOff>
      <xdr:row>9</xdr:row>
      <xdr:rowOff>85730</xdr:rowOff>
    </xdr:from>
    <xdr:to>
      <xdr:col>8</xdr:col>
      <xdr:colOff>762000</xdr:colOff>
      <xdr:row>25</xdr:row>
      <xdr:rowOff>409575</xdr:rowOff>
    </xdr:to>
    <xdr:graphicFrame macro="">
      <xdr:nvGraphicFramePr>
        <xdr:cNvPr id="6" name="5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BP50"/>
  <sheetViews>
    <sheetView tabSelected="1" topLeftCell="A35" zoomScale="74" zoomScaleNormal="42" zoomScalePageLayoutView="80" workbookViewId="0">
      <selection activeCell="BM44" sqref="BM44"/>
    </sheetView>
  </sheetViews>
  <sheetFormatPr baseColWidth="10" defaultRowHeight="38.25" customHeight="1" x14ac:dyDescent="0.25"/>
  <cols>
    <col min="1" max="1" width="3.85546875" style="3" customWidth="1"/>
    <col min="2" max="2" width="6.140625" customWidth="1"/>
    <col min="3" max="3" width="19.28515625" customWidth="1"/>
    <col min="4" max="4" width="19.28515625" style="3" customWidth="1"/>
    <col min="5" max="5" width="20.42578125" customWidth="1"/>
    <col min="6" max="6" width="19.28515625" style="2" customWidth="1"/>
    <col min="7" max="7" width="24.28515625" customWidth="1"/>
    <col min="8" max="8" width="49.5703125" customWidth="1"/>
    <col min="9" max="9" width="18.7109375" customWidth="1"/>
    <col min="10" max="10" width="16.85546875" customWidth="1"/>
    <col min="11" max="11" width="17.85546875" customWidth="1"/>
    <col min="12" max="12" width="46.85546875" customWidth="1"/>
    <col min="13" max="13" width="21.7109375" customWidth="1"/>
    <col min="14" max="14" width="21.7109375" style="3" customWidth="1"/>
    <col min="15" max="15" width="10" customWidth="1"/>
    <col min="16" max="16" width="16.28515625" customWidth="1"/>
    <col min="17" max="17" width="50.42578125" style="2" customWidth="1"/>
    <col min="18" max="18" width="18.7109375" customWidth="1"/>
    <col min="19" max="19" width="10" customWidth="1"/>
    <col min="20" max="20" width="27.42578125" customWidth="1"/>
    <col min="21" max="21" width="43.28515625" customWidth="1"/>
    <col min="22" max="22" width="13.7109375" customWidth="1"/>
    <col min="23" max="23" width="19.28515625" customWidth="1"/>
    <col min="24" max="24" width="24.28515625" style="3" customWidth="1"/>
    <col min="25" max="25" width="19.28515625" style="3" customWidth="1"/>
    <col min="26" max="26" width="38.42578125" customWidth="1"/>
    <col min="27" max="27" width="7" style="3" hidden="1" customWidth="1"/>
    <col min="28" max="28" width="11.28515625" style="3" hidden="1" customWidth="1"/>
    <col min="29" max="29" width="48" customWidth="1"/>
    <col min="30" max="30" width="15.42578125" customWidth="1"/>
    <col min="31" max="31" width="10.42578125" style="3" customWidth="1"/>
    <col min="32" max="32" width="17.42578125" style="3" customWidth="1"/>
    <col min="33" max="33" width="10.42578125" style="3" customWidth="1"/>
    <col min="34" max="34" width="16" style="3" customWidth="1"/>
    <col min="35" max="35" width="10.42578125" style="3" customWidth="1"/>
    <col min="36" max="36" width="17.42578125" style="3" customWidth="1"/>
    <col min="37" max="37" width="10.42578125" style="3" customWidth="1"/>
    <col min="38" max="38" width="16" style="3" customWidth="1"/>
    <col min="39" max="39" width="12.140625" customWidth="1"/>
    <col min="40" max="40" width="25.42578125" style="3" customWidth="1"/>
    <col min="41" max="41" width="24.28515625" customWidth="1"/>
    <col min="42" max="42" width="24.28515625" style="3" customWidth="1"/>
    <col min="43" max="43" width="20" customWidth="1"/>
    <col min="44" max="44" width="23.42578125" customWidth="1"/>
    <col min="45" max="45" width="16.28515625" customWidth="1"/>
    <col min="46" max="46" width="17.140625" hidden="1" customWidth="1"/>
    <col min="47" max="47" width="20.42578125" hidden="1" customWidth="1"/>
    <col min="48" max="48" width="22.42578125" hidden="1" customWidth="1"/>
    <col min="49" max="49" width="13.7109375" customWidth="1"/>
    <col min="50" max="50" width="18" customWidth="1"/>
    <col min="53" max="53" width="9.28515625" hidden="1" customWidth="1"/>
    <col min="54" max="54" width="10.28515625" hidden="1" customWidth="1"/>
    <col min="55" max="55" width="38" customWidth="1"/>
    <col min="56" max="56" width="38" style="3" customWidth="1"/>
    <col min="58" max="58" width="19.5703125" customWidth="1"/>
    <col min="59" max="60" width="11.42578125" style="3"/>
    <col min="63" max="63" width="18.42578125" customWidth="1"/>
    <col min="64" max="64" width="24.28515625" customWidth="1"/>
    <col min="65" max="65" width="48.7109375" style="146" customWidth="1"/>
    <col min="66" max="66" width="22.85546875" customWidth="1"/>
    <col min="67" max="67" width="17" customWidth="1"/>
    <col min="68" max="68" width="32.28515625" customWidth="1"/>
  </cols>
  <sheetData>
    <row r="1" spans="1:65" s="2" customFormat="1" ht="38.25" hidden="1" customHeight="1" x14ac:dyDescent="0.25">
      <c r="A1" s="3"/>
      <c r="D1" s="3"/>
      <c r="G1" s="26" t="s">
        <v>104</v>
      </c>
      <c r="J1" s="2" t="s">
        <v>113</v>
      </c>
      <c r="N1" s="3"/>
      <c r="O1" s="2">
        <v>1</v>
      </c>
      <c r="P1" s="2" t="s">
        <v>26</v>
      </c>
      <c r="Q1" s="2" t="s">
        <v>31</v>
      </c>
      <c r="R1" s="2" t="s">
        <v>38</v>
      </c>
      <c r="U1" s="2">
        <v>1</v>
      </c>
      <c r="V1" s="2" t="s">
        <v>41</v>
      </c>
      <c r="W1" s="2" t="s">
        <v>46</v>
      </c>
      <c r="X1" s="3"/>
      <c r="Y1" s="3"/>
      <c r="AA1" s="3"/>
      <c r="AB1" s="3"/>
      <c r="AE1" s="3"/>
      <c r="AF1" s="3"/>
      <c r="AG1" s="3"/>
      <c r="AH1" s="3"/>
      <c r="AI1" s="3"/>
      <c r="AJ1" s="3"/>
      <c r="AK1" s="3"/>
      <c r="AL1" s="3"/>
      <c r="AN1" s="2" t="s">
        <v>53</v>
      </c>
      <c r="AP1" s="3"/>
      <c r="AS1" s="3" t="s">
        <v>41</v>
      </c>
      <c r="AT1" s="3" t="s">
        <v>42</v>
      </c>
      <c r="AU1" s="3" t="s">
        <v>43</v>
      </c>
      <c r="AV1" s="3" t="s">
        <v>44</v>
      </c>
      <c r="AW1" s="3" t="s">
        <v>45</v>
      </c>
      <c r="BD1" s="3"/>
      <c r="BG1" s="3"/>
      <c r="BH1" s="3"/>
      <c r="BM1" s="146"/>
    </row>
    <row r="2" spans="1:65" s="2" customFormat="1" ht="38.25" hidden="1" customHeight="1" x14ac:dyDescent="0.25">
      <c r="A2" s="3"/>
      <c r="C2" s="60" t="s">
        <v>127</v>
      </c>
      <c r="D2" s="60"/>
      <c r="E2" s="60" t="s">
        <v>115</v>
      </c>
      <c r="G2" s="26" t="s">
        <v>105</v>
      </c>
      <c r="J2" s="2" t="s">
        <v>109</v>
      </c>
      <c r="N2" s="3"/>
      <c r="O2" s="2">
        <v>2</v>
      </c>
      <c r="P2" s="2" t="s">
        <v>27</v>
      </c>
      <c r="Q2" s="2" t="s">
        <v>32</v>
      </c>
      <c r="R2" s="2" t="s">
        <v>39</v>
      </c>
      <c r="U2" s="2">
        <v>2</v>
      </c>
      <c r="V2" s="2" t="s">
        <v>42</v>
      </c>
      <c r="W2" s="2" t="s">
        <v>47</v>
      </c>
      <c r="X2" s="3"/>
      <c r="Y2" s="3"/>
      <c r="AA2" s="3"/>
      <c r="AB2" s="3"/>
      <c r="AE2" s="3"/>
      <c r="AF2" s="3"/>
      <c r="AG2" s="3"/>
      <c r="AH2" s="3"/>
      <c r="AI2" s="3"/>
      <c r="AJ2" s="3"/>
      <c r="AK2" s="3"/>
      <c r="AL2" s="3"/>
      <c r="AN2" s="2" t="s">
        <v>54</v>
      </c>
      <c r="AP2" s="3"/>
      <c r="AR2" s="3" t="s">
        <v>26</v>
      </c>
      <c r="AS2" s="21" t="s">
        <v>86</v>
      </c>
      <c r="AT2" s="21" t="s">
        <v>86</v>
      </c>
      <c r="AU2" s="22" t="s">
        <v>87</v>
      </c>
      <c r="AV2" s="23" t="s">
        <v>88</v>
      </c>
      <c r="AW2" s="23" t="s">
        <v>88</v>
      </c>
      <c r="AX2" s="19"/>
      <c r="BD2" s="3"/>
      <c r="BG2" s="3"/>
      <c r="BH2" s="3"/>
      <c r="BM2" s="146"/>
    </row>
    <row r="3" spans="1:65" s="2" customFormat="1" ht="38.25" hidden="1" customHeight="1" x14ac:dyDescent="0.25">
      <c r="A3" s="3"/>
      <c r="C3" s="60" t="s">
        <v>128</v>
      </c>
      <c r="D3" s="60"/>
      <c r="E3" s="60" t="s">
        <v>116</v>
      </c>
      <c r="G3" s="26" t="s">
        <v>106</v>
      </c>
      <c r="J3" s="2" t="s">
        <v>110</v>
      </c>
      <c r="N3" s="3"/>
      <c r="O3" s="2">
        <v>3</v>
      </c>
      <c r="P3" s="2" t="s">
        <v>28</v>
      </c>
      <c r="Q3" s="2" t="s">
        <v>33</v>
      </c>
      <c r="R3" s="2" t="s">
        <v>40</v>
      </c>
      <c r="U3" s="2">
        <v>3</v>
      </c>
      <c r="V3" s="2" t="s">
        <v>43</v>
      </c>
      <c r="W3" s="2" t="s">
        <v>48</v>
      </c>
      <c r="X3" s="3"/>
      <c r="Y3" s="3"/>
      <c r="AA3" s="3"/>
      <c r="AB3" s="3"/>
      <c r="AE3" s="3"/>
      <c r="AF3" s="3"/>
      <c r="AG3" s="3"/>
      <c r="AH3" s="3"/>
      <c r="AI3" s="3"/>
      <c r="AJ3" s="3"/>
      <c r="AK3" s="3"/>
      <c r="AL3" s="3"/>
      <c r="AN3" s="2" t="s">
        <v>55</v>
      </c>
      <c r="AP3" s="3"/>
      <c r="AR3" s="3" t="s">
        <v>27</v>
      </c>
      <c r="AS3" s="21" t="s">
        <v>86</v>
      </c>
      <c r="AT3" s="21" t="s">
        <v>86</v>
      </c>
      <c r="AU3" s="22" t="s">
        <v>87</v>
      </c>
      <c r="AV3" s="23" t="s">
        <v>88</v>
      </c>
      <c r="AW3" s="24" t="s">
        <v>89</v>
      </c>
      <c r="AX3" s="19"/>
      <c r="BD3" s="3"/>
      <c r="BG3" s="3"/>
      <c r="BH3" s="3"/>
      <c r="BM3" s="146"/>
    </row>
    <row r="4" spans="1:65" s="2" customFormat="1" ht="38.25" hidden="1" customHeight="1" x14ac:dyDescent="0.25">
      <c r="A4" s="3"/>
      <c r="C4" s="60" t="s">
        <v>129</v>
      </c>
      <c r="D4" s="60"/>
      <c r="E4" s="60" t="s">
        <v>117</v>
      </c>
      <c r="G4" s="26" t="s">
        <v>107</v>
      </c>
      <c r="J4" s="2" t="s">
        <v>111</v>
      </c>
      <c r="N4" s="3"/>
      <c r="O4" s="2">
        <v>4</v>
      </c>
      <c r="P4" s="2" t="s">
        <v>29</v>
      </c>
      <c r="Q4" s="2" t="s">
        <v>34</v>
      </c>
      <c r="R4" s="2" t="s">
        <v>36</v>
      </c>
      <c r="U4" s="2">
        <v>4</v>
      </c>
      <c r="V4" s="2" t="s">
        <v>44</v>
      </c>
      <c r="W4" s="2" t="s">
        <v>49</v>
      </c>
      <c r="X4" s="3"/>
      <c r="Y4" s="3"/>
      <c r="AA4" s="3"/>
      <c r="AB4" s="3"/>
      <c r="AE4" s="3"/>
      <c r="AF4" s="3"/>
      <c r="AG4" s="3"/>
      <c r="AH4" s="3"/>
      <c r="AI4" s="3"/>
      <c r="AJ4" s="3"/>
      <c r="AK4" s="3"/>
      <c r="AL4" s="3"/>
      <c r="AN4" s="2" t="s">
        <v>56</v>
      </c>
      <c r="AP4" s="3"/>
      <c r="AR4" s="3" t="s">
        <v>28</v>
      </c>
      <c r="AS4" s="21" t="s">
        <v>86</v>
      </c>
      <c r="AT4" s="22" t="s">
        <v>87</v>
      </c>
      <c r="AU4" s="23" t="s">
        <v>88</v>
      </c>
      <c r="AV4" s="24" t="s">
        <v>89</v>
      </c>
      <c r="AW4" s="24" t="s">
        <v>89</v>
      </c>
      <c r="AX4" s="19"/>
      <c r="BD4" s="3"/>
      <c r="BG4" s="3"/>
      <c r="BH4" s="3"/>
      <c r="BM4" s="146"/>
    </row>
    <row r="5" spans="1:65" s="2" customFormat="1" ht="38.25" hidden="1" customHeight="1" x14ac:dyDescent="0.25">
      <c r="A5" s="3"/>
      <c r="C5" s="61" t="s">
        <v>130</v>
      </c>
      <c r="D5" s="61"/>
      <c r="E5" s="60" t="s">
        <v>118</v>
      </c>
      <c r="G5" s="26" t="s">
        <v>108</v>
      </c>
      <c r="J5" s="2" t="s">
        <v>112</v>
      </c>
      <c r="N5" s="3"/>
      <c r="O5" s="2">
        <v>5</v>
      </c>
      <c r="P5" s="2" t="s">
        <v>30</v>
      </c>
      <c r="Q5" s="2" t="s">
        <v>35</v>
      </c>
      <c r="R5" s="2" t="s">
        <v>37</v>
      </c>
      <c r="U5" s="2">
        <v>5</v>
      </c>
      <c r="V5" s="2" t="s">
        <v>45</v>
      </c>
      <c r="W5" s="2" t="s">
        <v>50</v>
      </c>
      <c r="X5" s="3"/>
      <c r="Y5" s="3"/>
      <c r="AA5" s="3"/>
      <c r="AB5" s="3"/>
      <c r="AE5" s="3"/>
      <c r="AF5" s="3"/>
      <c r="AG5" s="3"/>
      <c r="AH5" s="3"/>
      <c r="AI5" s="3"/>
      <c r="AJ5" s="3"/>
      <c r="AK5" s="3"/>
      <c r="AL5" s="3"/>
      <c r="AP5" s="3"/>
      <c r="AR5" s="3" t="s">
        <v>29</v>
      </c>
      <c r="AS5" s="22" t="s">
        <v>87</v>
      </c>
      <c r="AT5" s="23" t="s">
        <v>88</v>
      </c>
      <c r="AU5" s="23" t="s">
        <v>88</v>
      </c>
      <c r="AV5" s="24" t="s">
        <v>89</v>
      </c>
      <c r="AW5" s="24" t="s">
        <v>89</v>
      </c>
      <c r="AX5" s="19"/>
      <c r="BD5" s="3"/>
      <c r="BG5" s="3"/>
      <c r="BH5" s="3"/>
      <c r="BM5" s="146"/>
    </row>
    <row r="6" spans="1:65" s="3" customFormat="1" ht="38.25" hidden="1" customHeight="1" x14ac:dyDescent="0.25">
      <c r="C6" s="61" t="s">
        <v>131</v>
      </c>
      <c r="D6" s="61"/>
      <c r="E6" s="60" t="s">
        <v>119</v>
      </c>
      <c r="J6" s="3" t="s">
        <v>114</v>
      </c>
      <c r="AR6" s="3" t="s">
        <v>30</v>
      </c>
      <c r="AS6" s="23" t="s">
        <v>88</v>
      </c>
      <c r="AT6" s="23" t="s">
        <v>88</v>
      </c>
      <c r="AU6" s="24" t="s">
        <v>89</v>
      </c>
      <c r="AV6" s="24" t="s">
        <v>89</v>
      </c>
      <c r="AW6" s="24" t="s">
        <v>89</v>
      </c>
      <c r="AX6" s="19"/>
      <c r="BM6" s="146"/>
    </row>
    <row r="7" spans="1:65" s="3" customFormat="1" ht="38.25" hidden="1" customHeight="1" x14ac:dyDescent="0.25">
      <c r="C7" s="61" t="s">
        <v>132</v>
      </c>
      <c r="D7" s="61"/>
      <c r="E7" s="60" t="s">
        <v>120</v>
      </c>
      <c r="V7" s="237" t="s">
        <v>53</v>
      </c>
      <c r="W7" s="3">
        <v>1</v>
      </c>
      <c r="Y7" s="3" t="s">
        <v>172</v>
      </c>
      <c r="AS7" s="23"/>
      <c r="AT7" s="23"/>
      <c r="AU7" s="24"/>
      <c r="AV7" s="24"/>
      <c r="AW7" s="24"/>
      <c r="AX7" s="19"/>
      <c r="BM7" s="146"/>
    </row>
    <row r="8" spans="1:65" s="3" customFormat="1" ht="38.25" hidden="1" customHeight="1" x14ac:dyDescent="0.25">
      <c r="C8" s="60" t="s">
        <v>133</v>
      </c>
      <c r="D8" s="60"/>
      <c r="E8" s="60" t="s">
        <v>121</v>
      </c>
      <c r="V8" s="237"/>
      <c r="W8" s="3">
        <v>2</v>
      </c>
      <c r="Y8" s="3" t="s">
        <v>173</v>
      </c>
      <c r="AS8" s="23"/>
      <c r="AT8" s="23"/>
      <c r="AU8" s="24"/>
      <c r="AV8" s="24"/>
      <c r="AW8" s="24"/>
      <c r="AX8" s="19"/>
      <c r="BM8" s="146"/>
    </row>
    <row r="9" spans="1:65" s="3" customFormat="1" ht="38.25" hidden="1" customHeight="1" x14ac:dyDescent="0.25">
      <c r="C9" s="60" t="s">
        <v>134</v>
      </c>
      <c r="D9" s="60"/>
      <c r="E9" s="60" t="s">
        <v>122</v>
      </c>
      <c r="V9" s="237"/>
      <c r="W9" s="3">
        <v>3</v>
      </c>
      <c r="Y9" s="3" t="s">
        <v>174</v>
      </c>
      <c r="AC9" s="3" t="s">
        <v>92</v>
      </c>
      <c r="AD9" s="3">
        <v>15</v>
      </c>
      <c r="AN9" s="3" t="s">
        <v>97</v>
      </c>
      <c r="AO9" s="3">
        <v>0</v>
      </c>
      <c r="AQ9" s="3">
        <v>0</v>
      </c>
      <c r="AS9" s="23"/>
      <c r="AT9" s="23"/>
      <c r="AU9" s="24"/>
      <c r="AV9" s="24"/>
      <c r="AW9" s="24"/>
      <c r="AX9" s="19"/>
      <c r="BM9" s="146"/>
    </row>
    <row r="10" spans="1:65" s="3" customFormat="1" ht="38.25" hidden="1" customHeight="1" x14ac:dyDescent="0.25">
      <c r="C10" s="60" t="s">
        <v>135</v>
      </c>
      <c r="D10" s="60"/>
      <c r="E10" s="60" t="s">
        <v>123</v>
      </c>
      <c r="V10" s="237"/>
      <c r="W10" s="3">
        <v>4</v>
      </c>
      <c r="Y10" s="3" t="s">
        <v>175</v>
      </c>
      <c r="AC10" s="3" t="s">
        <v>93</v>
      </c>
      <c r="AD10" s="3">
        <v>15</v>
      </c>
      <c r="AN10" s="3" t="s">
        <v>98</v>
      </c>
      <c r="AO10" s="3">
        <v>1</v>
      </c>
      <c r="AQ10" s="3">
        <v>1</v>
      </c>
      <c r="AS10" s="23"/>
      <c r="AT10" s="23"/>
      <c r="AU10" s="24"/>
      <c r="AV10" s="24"/>
      <c r="AW10" s="24"/>
      <c r="AX10" s="19"/>
      <c r="BM10" s="146"/>
    </row>
    <row r="11" spans="1:65" s="3" customFormat="1" ht="38.25" hidden="1" customHeight="1" x14ac:dyDescent="0.25">
      <c r="C11" s="60" t="s">
        <v>136</v>
      </c>
      <c r="D11" s="60"/>
      <c r="E11" s="60" t="s">
        <v>124</v>
      </c>
      <c r="V11" s="237"/>
      <c r="W11" s="3">
        <v>5</v>
      </c>
      <c r="Y11" s="3" t="s">
        <v>176</v>
      </c>
      <c r="AC11" s="3" t="s">
        <v>94</v>
      </c>
      <c r="AD11" s="3">
        <v>30</v>
      </c>
      <c r="AN11" s="3" t="s">
        <v>99</v>
      </c>
      <c r="AO11" s="3">
        <v>2</v>
      </c>
      <c r="AQ11" s="3">
        <v>2</v>
      </c>
      <c r="AS11" s="23"/>
      <c r="AT11" s="23"/>
      <c r="AU11" s="24"/>
      <c r="AV11" s="24"/>
      <c r="AW11" s="24"/>
      <c r="AX11" s="19"/>
      <c r="BM11" s="146"/>
    </row>
    <row r="12" spans="1:65" s="3" customFormat="1" ht="38.25" hidden="1" customHeight="1" x14ac:dyDescent="0.25">
      <c r="C12" s="60" t="s">
        <v>137</v>
      </c>
      <c r="D12" s="60"/>
      <c r="E12" s="60" t="s">
        <v>125</v>
      </c>
      <c r="V12" s="237" t="s">
        <v>54</v>
      </c>
      <c r="W12" s="3">
        <v>1</v>
      </c>
      <c r="Y12" s="3" t="s">
        <v>177</v>
      </c>
      <c r="AC12" s="3" t="s">
        <v>95</v>
      </c>
      <c r="AD12" s="3">
        <v>15</v>
      </c>
      <c r="AS12" s="23"/>
      <c r="AT12" s="23"/>
      <c r="AU12" s="24"/>
      <c r="AV12" s="24"/>
      <c r="AW12" s="24"/>
      <c r="AX12" s="19"/>
      <c r="BM12" s="146"/>
    </row>
    <row r="13" spans="1:65" s="3" customFormat="1" ht="38.25" hidden="1" customHeight="1" thickBot="1" x14ac:dyDescent="0.3">
      <c r="C13" s="60" t="s">
        <v>138</v>
      </c>
      <c r="D13" s="60"/>
      <c r="E13" s="60" t="s">
        <v>126</v>
      </c>
      <c r="V13" s="237"/>
      <c r="W13" s="3">
        <v>2</v>
      </c>
      <c r="Y13" s="3" t="s">
        <v>178</v>
      </c>
      <c r="AC13" s="3" t="s">
        <v>96</v>
      </c>
      <c r="AD13" s="3">
        <v>25</v>
      </c>
      <c r="AS13" s="19"/>
      <c r="AT13" s="19"/>
      <c r="AU13" s="19"/>
      <c r="AV13" s="19"/>
      <c r="AW13" s="19"/>
      <c r="AX13" s="19"/>
      <c r="BM13" s="146"/>
    </row>
    <row r="14" spans="1:65" s="3" customFormat="1" ht="38.25" hidden="1" customHeight="1" thickBot="1" x14ac:dyDescent="0.3">
      <c r="C14" s="60" t="s">
        <v>139</v>
      </c>
      <c r="D14" s="60"/>
      <c r="E14" s="28"/>
      <c r="T14" s="3" t="s">
        <v>206</v>
      </c>
      <c r="V14" s="237"/>
      <c r="W14" s="3">
        <v>3</v>
      </c>
      <c r="Y14" s="3" t="s">
        <v>179</v>
      </c>
      <c r="AS14" s="19"/>
      <c r="AT14" s="19"/>
      <c r="AU14" s="19"/>
      <c r="AV14" s="19"/>
      <c r="AW14" s="19"/>
      <c r="AX14" s="19"/>
      <c r="BM14" s="146"/>
    </row>
    <row r="15" spans="1:65" s="3" customFormat="1" ht="38.25" hidden="1" customHeight="1" x14ac:dyDescent="0.25">
      <c r="C15" s="60" t="s">
        <v>140</v>
      </c>
      <c r="D15" s="60"/>
      <c r="N15" s="99" t="s">
        <v>209</v>
      </c>
      <c r="T15" s="3" t="s">
        <v>207</v>
      </c>
      <c r="V15" s="237"/>
      <c r="W15" s="3">
        <v>4</v>
      </c>
      <c r="Y15" s="3" t="s">
        <v>180</v>
      </c>
      <c r="AD15" s="3">
        <v>0</v>
      </c>
      <c r="AE15" s="3">
        <v>0</v>
      </c>
      <c r="AF15" s="3">
        <v>0</v>
      </c>
      <c r="AG15" s="3">
        <v>0</v>
      </c>
      <c r="AH15" s="3">
        <v>0</v>
      </c>
      <c r="BM15" s="146"/>
    </row>
    <row r="16" spans="1:65" s="3" customFormat="1" ht="38.25" hidden="1" customHeight="1" x14ac:dyDescent="0.25">
      <c r="C16" s="60" t="s">
        <v>141</v>
      </c>
      <c r="D16" s="60"/>
      <c r="N16" s="99" t="s">
        <v>210</v>
      </c>
      <c r="V16" s="237"/>
      <c r="W16" s="3">
        <v>5</v>
      </c>
      <c r="Y16" s="3" t="s">
        <v>181</v>
      </c>
      <c r="AD16" s="3">
        <v>15</v>
      </c>
      <c r="AE16" s="3">
        <v>15</v>
      </c>
      <c r="AF16" s="3">
        <v>30</v>
      </c>
      <c r="AG16" s="3">
        <v>15</v>
      </c>
      <c r="AH16" s="3">
        <v>25</v>
      </c>
      <c r="BM16" s="146"/>
    </row>
    <row r="17" spans="3:65" s="3" customFormat="1" ht="38.25" hidden="1" customHeight="1" x14ac:dyDescent="0.25">
      <c r="C17" s="60" t="s">
        <v>142</v>
      </c>
      <c r="D17" s="60"/>
      <c r="V17" s="237" t="s">
        <v>170</v>
      </c>
      <c r="W17" s="3">
        <v>1</v>
      </c>
      <c r="Y17" s="3" t="s">
        <v>182</v>
      </c>
      <c r="BM17" s="146"/>
    </row>
    <row r="18" spans="3:65" s="3" customFormat="1" ht="38.25" hidden="1" customHeight="1" x14ac:dyDescent="0.25">
      <c r="C18" s="60" t="s">
        <v>143</v>
      </c>
      <c r="D18" s="60"/>
      <c r="V18" s="237"/>
      <c r="W18" s="3">
        <v>2</v>
      </c>
      <c r="Y18" s="3" t="s">
        <v>183</v>
      </c>
      <c r="BM18" s="146"/>
    </row>
    <row r="19" spans="3:65" s="3" customFormat="1" ht="38.25" hidden="1" customHeight="1" x14ac:dyDescent="0.25">
      <c r="C19" s="60"/>
      <c r="D19" s="60"/>
      <c r="V19" s="237"/>
      <c r="W19" s="3">
        <v>3</v>
      </c>
      <c r="Y19" s="3" t="s">
        <v>184</v>
      </c>
      <c r="BM19" s="146"/>
    </row>
    <row r="20" spans="3:65" s="3" customFormat="1" ht="38.25" hidden="1" customHeight="1" x14ac:dyDescent="0.25">
      <c r="C20" s="60"/>
      <c r="D20" s="60"/>
      <c r="V20" s="237"/>
      <c r="W20" s="3">
        <v>4</v>
      </c>
      <c r="Y20" s="3" t="s">
        <v>185</v>
      </c>
      <c r="BM20" s="146"/>
    </row>
    <row r="21" spans="3:65" s="3" customFormat="1" ht="38.25" hidden="1" customHeight="1" x14ac:dyDescent="0.25">
      <c r="C21" s="60"/>
      <c r="D21" s="60"/>
      <c r="V21" s="237"/>
      <c r="W21" s="3">
        <v>5</v>
      </c>
      <c r="Y21" s="3" t="s">
        <v>186</v>
      </c>
      <c r="BM21" s="146"/>
    </row>
    <row r="22" spans="3:65" s="3" customFormat="1" ht="38.25" hidden="1" customHeight="1" x14ac:dyDescent="0.25">
      <c r="C22" s="60"/>
      <c r="D22" s="60"/>
      <c r="V22" s="237" t="s">
        <v>171</v>
      </c>
      <c r="W22" s="3">
        <v>1</v>
      </c>
      <c r="Y22" s="3" t="s">
        <v>187</v>
      </c>
      <c r="BM22" s="146"/>
    </row>
    <row r="23" spans="3:65" s="3" customFormat="1" ht="38.25" hidden="1" customHeight="1" x14ac:dyDescent="0.25">
      <c r="C23" s="60"/>
      <c r="D23" s="60"/>
      <c r="V23" s="237"/>
      <c r="W23" s="3">
        <v>2</v>
      </c>
      <c r="Y23" s="3" t="s">
        <v>190</v>
      </c>
      <c r="BM23" s="146"/>
    </row>
    <row r="24" spans="3:65" s="3" customFormat="1" ht="38.25" hidden="1" customHeight="1" x14ac:dyDescent="0.25">
      <c r="C24" s="60"/>
      <c r="D24" s="60"/>
      <c r="V24" s="237"/>
      <c r="W24" s="3">
        <v>3</v>
      </c>
      <c r="Y24" s="3" t="s">
        <v>188</v>
      </c>
      <c r="BM24" s="146"/>
    </row>
    <row r="25" spans="3:65" s="3" customFormat="1" ht="38.25" hidden="1" customHeight="1" x14ac:dyDescent="0.25">
      <c r="V25" s="237"/>
      <c r="W25" s="3">
        <v>4</v>
      </c>
      <c r="Y25" s="3" t="s">
        <v>189</v>
      </c>
      <c r="Z25" s="1"/>
      <c r="AA25" s="1"/>
      <c r="AB25" s="1"/>
      <c r="AC25" s="1"/>
      <c r="BM25" s="146"/>
    </row>
    <row r="26" spans="3:65" s="3" customFormat="1" ht="38.25" hidden="1" customHeight="1" x14ac:dyDescent="0.25">
      <c r="V26" s="237"/>
      <c r="W26" s="3">
        <v>5</v>
      </c>
      <c r="Y26" s="1" t="s">
        <v>191</v>
      </c>
      <c r="Z26" s="1"/>
      <c r="AA26" s="1"/>
      <c r="AB26" s="1"/>
      <c r="AC26" s="1"/>
      <c r="BM26" s="146"/>
    </row>
    <row r="27" spans="3:65" ht="39" hidden="1" customHeight="1" thickBot="1" x14ac:dyDescent="0.3">
      <c r="V27" s="1"/>
      <c r="W27" s="1"/>
      <c r="X27" s="1"/>
      <c r="Y27" s="1"/>
      <c r="Z27" s="1"/>
      <c r="AA27" s="1"/>
      <c r="AB27" s="1"/>
      <c r="AC27" s="1"/>
    </row>
    <row r="28" spans="3:65" s="26" customFormat="1" ht="38.25" customHeight="1" x14ac:dyDescent="0.25">
      <c r="C28" s="244"/>
      <c r="D28" s="245"/>
      <c r="E28" s="245"/>
      <c r="F28" s="245"/>
      <c r="G28" s="245"/>
      <c r="H28" s="245"/>
      <c r="I28" s="245"/>
      <c r="J28" s="245"/>
      <c r="K28" s="245"/>
      <c r="L28" s="245"/>
      <c r="M28" s="245"/>
      <c r="N28" s="245"/>
      <c r="O28" s="245"/>
      <c r="P28" s="245"/>
      <c r="Q28" s="245"/>
      <c r="R28" s="245"/>
      <c r="S28" s="245"/>
      <c r="T28" s="245"/>
      <c r="U28" s="246"/>
      <c r="V28" s="106"/>
      <c r="W28" s="106"/>
      <c r="X28" s="106"/>
      <c r="Y28" s="106"/>
      <c r="Z28" s="106"/>
      <c r="AA28" s="106"/>
      <c r="AB28" s="106"/>
      <c r="AC28" s="106"/>
      <c r="BM28" s="147"/>
    </row>
    <row r="29" spans="3:65" s="26" customFormat="1" ht="3.75" customHeight="1" x14ac:dyDescent="0.25">
      <c r="C29" s="247"/>
      <c r="D29" s="248"/>
      <c r="E29" s="248"/>
      <c r="F29" s="248"/>
      <c r="G29" s="248"/>
      <c r="H29" s="248"/>
      <c r="I29" s="248"/>
      <c r="J29" s="248"/>
      <c r="K29" s="248"/>
      <c r="L29" s="248"/>
      <c r="M29" s="248"/>
      <c r="N29" s="248"/>
      <c r="O29" s="248"/>
      <c r="P29" s="248"/>
      <c r="Q29" s="248"/>
      <c r="R29" s="248"/>
      <c r="S29" s="248"/>
      <c r="T29" s="248"/>
      <c r="U29" s="249"/>
      <c r="V29" s="106"/>
      <c r="W29" s="106"/>
      <c r="X29" s="106"/>
      <c r="Y29" s="106"/>
      <c r="Z29" s="106"/>
      <c r="AA29" s="106"/>
      <c r="AB29" s="106"/>
      <c r="AC29" s="106"/>
      <c r="BM29" s="147"/>
    </row>
    <row r="30" spans="3:65" s="26" customFormat="1" ht="49.5" customHeight="1" x14ac:dyDescent="0.25">
      <c r="C30" s="247"/>
      <c r="D30" s="248"/>
      <c r="E30" s="248"/>
      <c r="F30" s="248"/>
      <c r="G30" s="248"/>
      <c r="H30" s="248"/>
      <c r="I30" s="248"/>
      <c r="J30" s="248"/>
      <c r="K30" s="248"/>
      <c r="L30" s="248"/>
      <c r="M30" s="248"/>
      <c r="N30" s="248"/>
      <c r="O30" s="248"/>
      <c r="P30" s="248"/>
      <c r="Q30" s="248"/>
      <c r="R30" s="248"/>
      <c r="S30" s="248"/>
      <c r="T30" s="248"/>
      <c r="U30" s="249"/>
      <c r="V30" s="106"/>
      <c r="W30" s="106"/>
      <c r="X30" s="106"/>
      <c r="Y30" s="106"/>
      <c r="Z30" s="106"/>
      <c r="AA30" s="106"/>
      <c r="AB30" s="106"/>
      <c r="AC30" s="106"/>
      <c r="BM30" s="147"/>
    </row>
    <row r="31" spans="3:65" s="26" customFormat="1" ht="38.25" customHeight="1" x14ac:dyDescent="0.25">
      <c r="C31" s="247"/>
      <c r="D31" s="248"/>
      <c r="E31" s="248"/>
      <c r="F31" s="248"/>
      <c r="G31" s="248"/>
      <c r="H31" s="248"/>
      <c r="I31" s="248"/>
      <c r="J31" s="248"/>
      <c r="K31" s="248"/>
      <c r="L31" s="248"/>
      <c r="M31" s="248"/>
      <c r="N31" s="248"/>
      <c r="O31" s="248"/>
      <c r="P31" s="248"/>
      <c r="Q31" s="248"/>
      <c r="R31" s="248"/>
      <c r="S31" s="248"/>
      <c r="T31" s="248"/>
      <c r="U31" s="249"/>
      <c r="V31" s="106"/>
      <c r="W31" s="106"/>
      <c r="X31" s="106"/>
      <c r="Y31" s="106"/>
      <c r="Z31" s="106"/>
      <c r="AA31" s="106"/>
      <c r="AB31" s="106"/>
      <c r="AC31" s="106"/>
      <c r="BM31" s="147"/>
    </row>
    <row r="32" spans="3:65" s="26" customFormat="1" ht="16.5" customHeight="1" x14ac:dyDescent="0.25">
      <c r="C32" s="247"/>
      <c r="D32" s="248"/>
      <c r="E32" s="248"/>
      <c r="F32" s="248"/>
      <c r="G32" s="248"/>
      <c r="H32" s="248"/>
      <c r="I32" s="248"/>
      <c r="J32" s="248"/>
      <c r="K32" s="248"/>
      <c r="L32" s="248"/>
      <c r="M32" s="248"/>
      <c r="N32" s="248"/>
      <c r="O32" s="248"/>
      <c r="P32" s="248"/>
      <c r="Q32" s="248"/>
      <c r="R32" s="248"/>
      <c r="S32" s="248"/>
      <c r="T32" s="248"/>
      <c r="U32" s="249"/>
      <c r="V32" s="106"/>
      <c r="W32" s="106"/>
      <c r="X32" s="106"/>
      <c r="Y32" s="106"/>
      <c r="Z32" s="106"/>
      <c r="AA32" s="106"/>
      <c r="AB32" s="106"/>
      <c r="AC32" s="106"/>
      <c r="BM32" s="147"/>
    </row>
    <row r="33" spans="2:68" s="26" customFormat="1" ht="13.5" customHeight="1" thickBot="1" x14ac:dyDescent="0.3">
      <c r="C33" s="250"/>
      <c r="D33" s="251"/>
      <c r="E33" s="251"/>
      <c r="F33" s="251"/>
      <c r="G33" s="251"/>
      <c r="H33" s="251"/>
      <c r="I33" s="251"/>
      <c r="J33" s="251"/>
      <c r="K33" s="251"/>
      <c r="L33" s="251"/>
      <c r="M33" s="251"/>
      <c r="N33" s="251"/>
      <c r="O33" s="251"/>
      <c r="P33" s="251"/>
      <c r="Q33" s="251"/>
      <c r="R33" s="251"/>
      <c r="S33" s="251"/>
      <c r="T33" s="251"/>
      <c r="U33" s="252"/>
      <c r="V33" s="106"/>
      <c r="W33" s="106"/>
      <c r="X33" s="106"/>
      <c r="Y33" s="106"/>
      <c r="Z33" s="106"/>
      <c r="AA33" s="106"/>
      <c r="AB33" s="106"/>
      <c r="AC33" s="106"/>
      <c r="BM33" s="147"/>
    </row>
    <row r="34" spans="2:68" s="26" customFormat="1" ht="38.25" customHeight="1" thickBot="1" x14ac:dyDescent="0.3">
      <c r="C34" s="225" t="s">
        <v>237</v>
      </c>
      <c r="D34" s="226"/>
      <c r="E34" s="226"/>
      <c r="F34" s="226"/>
      <c r="G34" s="227"/>
      <c r="H34" s="225" t="s">
        <v>235</v>
      </c>
      <c r="I34" s="226"/>
      <c r="J34" s="227"/>
      <c r="K34" s="225" t="s">
        <v>236</v>
      </c>
      <c r="L34" s="226"/>
      <c r="M34" s="227"/>
      <c r="N34" s="137"/>
      <c r="O34" s="106"/>
      <c r="P34" s="106"/>
      <c r="Q34" s="106"/>
      <c r="R34" s="106"/>
      <c r="S34" s="106"/>
      <c r="T34" s="106"/>
      <c r="U34" s="106"/>
      <c r="V34" s="106"/>
      <c r="W34" s="106"/>
      <c r="X34" s="106"/>
      <c r="Y34" s="106"/>
      <c r="Z34" s="106"/>
      <c r="AA34" s="106"/>
      <c r="AB34" s="106"/>
      <c r="AC34" s="106"/>
      <c r="BM34" s="147"/>
    </row>
    <row r="35" spans="2:68" s="26" customFormat="1" ht="38.25" customHeight="1" thickBot="1" x14ac:dyDescent="0.3">
      <c r="BM35" s="147"/>
    </row>
    <row r="36" spans="2:68" ht="38.25" customHeight="1" thickBot="1" x14ac:dyDescent="0.4">
      <c r="B36" s="238" t="s">
        <v>0</v>
      </c>
      <c r="C36" s="239"/>
      <c r="D36" s="239"/>
      <c r="E36" s="239"/>
      <c r="F36" s="239"/>
      <c r="G36" s="239"/>
      <c r="H36" s="239"/>
      <c r="I36" s="239"/>
      <c r="J36" s="239"/>
      <c r="K36" s="239"/>
      <c r="L36" s="239"/>
      <c r="M36" s="240"/>
      <c r="N36" s="93"/>
      <c r="O36" s="231" t="s">
        <v>1</v>
      </c>
      <c r="P36" s="232"/>
      <c r="Q36" s="232"/>
      <c r="R36" s="232"/>
      <c r="S36" s="232"/>
      <c r="T36" s="232"/>
      <c r="U36" s="232"/>
      <c r="V36" s="232"/>
      <c r="W36" s="233"/>
      <c r="X36" s="92"/>
      <c r="Y36" s="63"/>
      <c r="Z36" s="231" t="s">
        <v>2</v>
      </c>
      <c r="AA36" s="232"/>
      <c r="AB36" s="232"/>
      <c r="AC36" s="232"/>
      <c r="AD36" s="232"/>
      <c r="AE36" s="232"/>
      <c r="AF36" s="232"/>
      <c r="AG36" s="232"/>
      <c r="AH36" s="232"/>
      <c r="AI36" s="232"/>
      <c r="AJ36" s="232"/>
      <c r="AK36" s="232"/>
      <c r="AL36" s="232"/>
      <c r="AM36" s="232"/>
      <c r="AN36" s="232"/>
      <c r="AO36" s="232"/>
      <c r="AP36" s="232"/>
      <c r="AQ36" s="232"/>
      <c r="AR36" s="232"/>
      <c r="AS36" s="265"/>
      <c r="AT36" s="265"/>
      <c r="AU36" s="265"/>
      <c r="AV36" s="265"/>
      <c r="AW36" s="265"/>
      <c r="AX36" s="265"/>
      <c r="AY36" s="265"/>
      <c r="AZ36" s="265"/>
      <c r="BA36" s="265"/>
      <c r="BB36" s="265"/>
      <c r="BC36" s="265"/>
      <c r="BD36" s="138"/>
      <c r="BE36" s="238" t="s">
        <v>6</v>
      </c>
      <c r="BF36" s="239"/>
      <c r="BG36" s="239"/>
      <c r="BH36" s="239"/>
      <c r="BI36" s="239"/>
      <c r="BJ36" s="239"/>
      <c r="BK36" s="239"/>
      <c r="BL36" s="240"/>
    </row>
    <row r="37" spans="2:68" ht="38.25" customHeight="1" thickBot="1" x14ac:dyDescent="0.3">
      <c r="B37" s="241"/>
      <c r="C37" s="242"/>
      <c r="D37" s="242"/>
      <c r="E37" s="242"/>
      <c r="F37" s="242"/>
      <c r="G37" s="242"/>
      <c r="H37" s="242"/>
      <c r="I37" s="242"/>
      <c r="J37" s="242"/>
      <c r="K37" s="242"/>
      <c r="L37" s="242"/>
      <c r="M37" s="243"/>
      <c r="N37" s="94"/>
      <c r="O37" s="228" t="s">
        <v>3</v>
      </c>
      <c r="P37" s="229"/>
      <c r="Q37" s="229"/>
      <c r="R37" s="230"/>
      <c r="S37" s="234" t="s">
        <v>51</v>
      </c>
      <c r="T37" s="235"/>
      <c r="U37" s="235"/>
      <c r="V37" s="235"/>
      <c r="W37" s="236"/>
      <c r="X37" s="97"/>
      <c r="Y37" s="64"/>
      <c r="Z37" s="256" t="s">
        <v>5</v>
      </c>
      <c r="AA37" s="257"/>
      <c r="AB37" s="257"/>
      <c r="AC37" s="257"/>
      <c r="AD37" s="257"/>
      <c r="AE37" s="257"/>
      <c r="AF37" s="257"/>
      <c r="AG37" s="257"/>
      <c r="AH37" s="257"/>
      <c r="AI37" s="257"/>
      <c r="AJ37" s="257"/>
      <c r="AK37" s="257"/>
      <c r="AL37" s="257"/>
      <c r="AM37" s="257"/>
      <c r="AN37" s="257"/>
      <c r="AO37" s="257"/>
      <c r="AP37" s="257"/>
      <c r="AQ37" s="257"/>
      <c r="AR37" s="257"/>
      <c r="AS37" s="256" t="s">
        <v>102</v>
      </c>
      <c r="AT37" s="257"/>
      <c r="AU37" s="257"/>
      <c r="AV37" s="257"/>
      <c r="AW37" s="257"/>
      <c r="AX37" s="257"/>
      <c r="AY37" s="257"/>
      <c r="AZ37" s="257"/>
      <c r="BA37" s="257"/>
      <c r="BB37" s="257"/>
      <c r="BC37" s="262"/>
      <c r="BD37" s="139"/>
      <c r="BE37" s="241"/>
      <c r="BF37" s="242"/>
      <c r="BG37" s="242"/>
      <c r="BH37" s="242"/>
      <c r="BI37" s="242"/>
      <c r="BJ37" s="242"/>
      <c r="BK37" s="242"/>
      <c r="BL37" s="243"/>
    </row>
    <row r="38" spans="2:68" ht="98.25" customHeight="1" thickBot="1" x14ac:dyDescent="0.3">
      <c r="B38" s="39" t="s">
        <v>7</v>
      </c>
      <c r="C38" s="86" t="s">
        <v>8</v>
      </c>
      <c r="D38" s="96" t="s">
        <v>211</v>
      </c>
      <c r="E38" s="86" t="s">
        <v>18</v>
      </c>
      <c r="F38" s="86" t="s">
        <v>20</v>
      </c>
      <c r="G38" s="86" t="s">
        <v>9</v>
      </c>
      <c r="H38" s="86" t="s">
        <v>10</v>
      </c>
      <c r="I38" s="86" t="s">
        <v>11</v>
      </c>
      <c r="J38" s="86" t="s">
        <v>12</v>
      </c>
      <c r="K38" s="86" t="s">
        <v>19</v>
      </c>
      <c r="L38" s="86" t="s">
        <v>13</v>
      </c>
      <c r="M38" s="38" t="s">
        <v>21</v>
      </c>
      <c r="N38" s="95" t="s">
        <v>208</v>
      </c>
      <c r="O38" s="87" t="s">
        <v>22</v>
      </c>
      <c r="P38" s="37" t="s">
        <v>23</v>
      </c>
      <c r="Q38" s="37" t="s">
        <v>24</v>
      </c>
      <c r="R38" s="38" t="s">
        <v>25</v>
      </c>
      <c r="S38" s="39" t="s">
        <v>22</v>
      </c>
      <c r="T38" s="86" t="s">
        <v>23</v>
      </c>
      <c r="U38" s="253" t="s">
        <v>24</v>
      </c>
      <c r="V38" s="254"/>
      <c r="W38" s="98" t="s">
        <v>52</v>
      </c>
      <c r="X38" s="98" t="s">
        <v>205</v>
      </c>
      <c r="Y38" s="95" t="s">
        <v>192</v>
      </c>
      <c r="Z38" s="39" t="s">
        <v>202</v>
      </c>
      <c r="AA38" s="86" t="s">
        <v>90</v>
      </c>
      <c r="AB38" s="37" t="s">
        <v>91</v>
      </c>
      <c r="AC38" s="88" t="s">
        <v>212</v>
      </c>
      <c r="AD38" s="255" t="s">
        <v>14</v>
      </c>
      <c r="AE38" s="255"/>
      <c r="AF38" s="255"/>
      <c r="AG38" s="255"/>
      <c r="AH38" s="255"/>
      <c r="AI38" s="255"/>
      <c r="AJ38" s="255"/>
      <c r="AK38" s="255"/>
      <c r="AL38" s="255"/>
      <c r="AM38" s="255"/>
      <c r="AN38" s="255"/>
      <c r="AO38" s="39" t="s">
        <v>198</v>
      </c>
      <c r="AP38" s="69" t="s">
        <v>199</v>
      </c>
      <c r="AQ38" s="37" t="s">
        <v>100</v>
      </c>
      <c r="AR38" s="37" t="s">
        <v>101</v>
      </c>
      <c r="AS38" s="87" t="s">
        <v>22</v>
      </c>
      <c r="AT38" s="37" t="s">
        <v>23</v>
      </c>
      <c r="AU38" s="37" t="s">
        <v>24</v>
      </c>
      <c r="AV38" s="37" t="s">
        <v>25</v>
      </c>
      <c r="AW38" s="70" t="s">
        <v>22</v>
      </c>
      <c r="AX38" s="71" t="s">
        <v>23</v>
      </c>
      <c r="AY38" s="260" t="s">
        <v>24</v>
      </c>
      <c r="AZ38" s="261"/>
      <c r="BA38" s="27"/>
      <c r="BB38" s="27"/>
      <c r="BC38" s="62" t="s">
        <v>103</v>
      </c>
      <c r="BD38" s="140" t="s">
        <v>233</v>
      </c>
      <c r="BE38" s="258" t="s">
        <v>15</v>
      </c>
      <c r="BF38" s="259"/>
      <c r="BG38" s="263" t="s">
        <v>225</v>
      </c>
      <c r="BH38" s="264"/>
      <c r="BI38" s="259" t="s">
        <v>16</v>
      </c>
      <c r="BJ38" s="259"/>
      <c r="BK38" s="275" t="s">
        <v>17</v>
      </c>
      <c r="BL38" s="276"/>
      <c r="BM38" s="270" t="s">
        <v>247</v>
      </c>
      <c r="BN38" s="255"/>
      <c r="BO38" s="255"/>
      <c r="BP38" s="271"/>
    </row>
    <row r="39" spans="2:68" ht="116.25" customHeight="1" thickBot="1" x14ac:dyDescent="0.3">
      <c r="B39" s="181">
        <v>1</v>
      </c>
      <c r="C39" s="184">
        <v>41341</v>
      </c>
      <c r="D39" s="184">
        <v>43585</v>
      </c>
      <c r="E39" s="195" t="s">
        <v>136</v>
      </c>
      <c r="F39" s="161" t="s">
        <v>213</v>
      </c>
      <c r="G39" s="195" t="s">
        <v>222</v>
      </c>
      <c r="H39" s="198" t="s">
        <v>246</v>
      </c>
      <c r="I39" s="195" t="s">
        <v>104</v>
      </c>
      <c r="J39" s="161" t="s">
        <v>214</v>
      </c>
      <c r="K39" s="161" t="s">
        <v>111</v>
      </c>
      <c r="L39" s="161" t="s">
        <v>223</v>
      </c>
      <c r="M39" s="161" t="s">
        <v>238</v>
      </c>
      <c r="N39" s="161" t="s">
        <v>210</v>
      </c>
      <c r="O39" s="161">
        <v>1</v>
      </c>
      <c r="P39" s="195" t="str">
        <f>VLOOKUP(O39,$O$1:$P$5,2,FALSE)</f>
        <v>RARO</v>
      </c>
      <c r="Q39" s="161" t="str">
        <f>VLOOKUP(P39,$P$1:$Q$5,2,FALSE)</f>
        <v>El evento puede ocurrir solo en circunstancias excepcionales.</v>
      </c>
      <c r="R39" s="153" t="str">
        <f>VLOOKUP(Q39,$Q$1:$R$5,2,FALSE)</f>
        <v xml:space="preserve">No se ha presentado en los últimos 5 años </v>
      </c>
      <c r="S39" s="159">
        <v>4</v>
      </c>
      <c r="T39" s="153" t="str">
        <f>VLOOKUP(S39,$U$1:$V$5,2,FALSE)</f>
        <v>Mayor</v>
      </c>
      <c r="U39" s="201" t="str">
        <f>VLOOKUP(T39,$V$1:$W$5,2,FALSE)</f>
        <v>Si el hecho llegara a presentarse, tendría altas consecuencias o efectos sobre la entidad</v>
      </c>
      <c r="V39" s="153"/>
      <c r="W39" s="205" t="s">
        <v>55</v>
      </c>
      <c r="X39" s="208" t="s">
        <v>206</v>
      </c>
      <c r="Y39" s="210">
        <v>5</v>
      </c>
      <c r="Z39" s="213" t="str">
        <f>INDEX($AS$2:$AW$6,AA40,AB40)</f>
        <v xml:space="preserve">A: Zona de riesgo alta: Reducir el riesgo, Evitar, compartir  o transferir </v>
      </c>
      <c r="AA39" s="89"/>
      <c r="AB39" s="89"/>
      <c r="AC39" s="91" t="s">
        <v>203</v>
      </c>
      <c r="AD39" s="179" t="s">
        <v>194</v>
      </c>
      <c r="AE39" s="179"/>
      <c r="AF39" s="179"/>
      <c r="AG39" s="179"/>
      <c r="AH39" s="179"/>
      <c r="AI39" s="179"/>
      <c r="AJ39" s="179"/>
      <c r="AK39" s="179"/>
      <c r="AL39" s="179"/>
      <c r="AM39" s="180"/>
      <c r="AN39" s="100" t="s">
        <v>197</v>
      </c>
      <c r="AO39" s="216" t="s">
        <v>99</v>
      </c>
      <c r="AP39" s="218" t="s">
        <v>97</v>
      </c>
      <c r="AQ39" s="175">
        <f>VLOOKUP(AO39,$AN$9:$AO$11,2,FALSE)</f>
        <v>2</v>
      </c>
      <c r="AR39" s="177">
        <f>VLOOKUP(AP39,$AN$9:$AO$11,2,FALSE)</f>
        <v>0</v>
      </c>
      <c r="AS39" s="159">
        <f>O39-AQ39</f>
        <v>-1</v>
      </c>
      <c r="AT39" s="161" t="e">
        <f>VLOOKUP(AS39,$O$1:$P$5,2,FALSE)</f>
        <v>#N/A</v>
      </c>
      <c r="AU39" s="163" t="e">
        <f>VLOOKUP(AT39,$P$1:$Q$5,2,FALSE)</f>
        <v>#N/A</v>
      </c>
      <c r="AV39" s="165" t="e">
        <f>VLOOKUP(AU39,$Q$1:$R$5,2,FALSE)</f>
        <v>#N/A</v>
      </c>
      <c r="AW39" s="167">
        <f>S39-AR39</f>
        <v>4</v>
      </c>
      <c r="AX39" s="169" t="str">
        <f>VLOOKUP(AW39,$U$1:$V$5,2,FALSE)</f>
        <v>Mayor</v>
      </c>
      <c r="AY39" s="171" t="str">
        <f>VLOOKUP(AX39,$V$1:$W$5,2,FALSE)</f>
        <v>Si el hecho llegara a presentarse, tendría altas consecuencias o efectos sobre la entidad</v>
      </c>
      <c r="AZ39" s="154"/>
      <c r="BA39" s="40"/>
      <c r="BB39" s="3"/>
      <c r="BC39" s="157" t="e">
        <f>INDEX($AS$2:$AW$6,BA40,BB40)</f>
        <v>#N/A</v>
      </c>
      <c r="BD39" s="157" t="s">
        <v>234</v>
      </c>
      <c r="BE39" s="149" t="s">
        <v>254</v>
      </c>
      <c r="BF39" s="150"/>
      <c r="BG39" s="201" t="s">
        <v>226</v>
      </c>
      <c r="BH39" s="154"/>
      <c r="BI39" s="153" t="s">
        <v>251</v>
      </c>
      <c r="BJ39" s="154"/>
      <c r="BK39" s="277" t="s">
        <v>249</v>
      </c>
      <c r="BL39" s="278"/>
      <c r="BM39" s="148">
        <v>1</v>
      </c>
      <c r="BN39" s="143">
        <v>2</v>
      </c>
      <c r="BO39" s="143">
        <v>3</v>
      </c>
      <c r="BP39" s="144">
        <v>4</v>
      </c>
    </row>
    <row r="40" spans="2:68" ht="321.75" customHeight="1" thickBot="1" x14ac:dyDescent="0.3">
      <c r="B40" s="182"/>
      <c r="C40" s="185"/>
      <c r="D40" s="185"/>
      <c r="E40" s="196"/>
      <c r="F40" s="185"/>
      <c r="G40" s="196"/>
      <c r="H40" s="199"/>
      <c r="I40" s="196"/>
      <c r="J40" s="185"/>
      <c r="K40" s="185"/>
      <c r="L40" s="185"/>
      <c r="M40" s="185"/>
      <c r="N40" s="185"/>
      <c r="O40" s="185"/>
      <c r="P40" s="196"/>
      <c r="Q40" s="185"/>
      <c r="R40" s="155"/>
      <c r="S40" s="204"/>
      <c r="T40" s="155"/>
      <c r="U40" s="202"/>
      <c r="V40" s="155"/>
      <c r="W40" s="206"/>
      <c r="X40" s="208"/>
      <c r="Y40" s="211"/>
      <c r="Z40" s="214"/>
      <c r="AA40" s="20">
        <f>MATCH(P39,$AR$2:$AR$6,0)</f>
        <v>1</v>
      </c>
      <c r="AB40" s="25">
        <f>MATCH(T39,$AS$1:$AW$1,0)</f>
        <v>4</v>
      </c>
      <c r="AC40" s="136" t="s">
        <v>252</v>
      </c>
      <c r="AD40" s="72" t="s">
        <v>92</v>
      </c>
      <c r="AE40" s="72">
        <v>15</v>
      </c>
      <c r="AF40" s="72" t="s">
        <v>193</v>
      </c>
      <c r="AG40" s="72">
        <v>15</v>
      </c>
      <c r="AH40" s="72" t="s">
        <v>195</v>
      </c>
      <c r="AI40" s="72">
        <v>30</v>
      </c>
      <c r="AJ40" s="72" t="s">
        <v>95</v>
      </c>
      <c r="AK40" s="72">
        <v>15</v>
      </c>
      <c r="AL40" s="72" t="s">
        <v>196</v>
      </c>
      <c r="AM40" s="74">
        <v>25</v>
      </c>
      <c r="AN40" s="74">
        <f>AE40+AG40+AI40+AK40+AM40</f>
        <v>100</v>
      </c>
      <c r="AO40" s="217"/>
      <c r="AP40" s="219"/>
      <c r="AQ40" s="176"/>
      <c r="AR40" s="178"/>
      <c r="AS40" s="160"/>
      <c r="AT40" s="162"/>
      <c r="AU40" s="164"/>
      <c r="AV40" s="166"/>
      <c r="AW40" s="168"/>
      <c r="AX40" s="170"/>
      <c r="AY40" s="172"/>
      <c r="AZ40" s="173"/>
      <c r="BA40" s="78" t="e">
        <f>MATCH(AT39,$AR$2:$AR$6,0)</f>
        <v>#N/A</v>
      </c>
      <c r="BB40" s="79">
        <f>MATCH(AX39,$AS$1:$AW$1,0)</f>
        <v>4</v>
      </c>
      <c r="BC40" s="158"/>
      <c r="BD40" s="158"/>
      <c r="BE40" s="151"/>
      <c r="BF40" s="152"/>
      <c r="BG40" s="203"/>
      <c r="BH40" s="173"/>
      <c r="BI40" s="155"/>
      <c r="BJ40" s="156"/>
      <c r="BK40" s="279"/>
      <c r="BL40" s="280"/>
      <c r="BM40" s="145" t="s">
        <v>253</v>
      </c>
      <c r="BN40" s="141"/>
      <c r="BO40" s="141"/>
      <c r="BP40" s="142"/>
    </row>
    <row r="41" spans="2:68" ht="38.25" customHeight="1" thickBot="1" x14ac:dyDescent="0.3">
      <c r="B41" s="182"/>
      <c r="C41" s="185"/>
      <c r="D41" s="185"/>
      <c r="E41" s="196"/>
      <c r="F41" s="185"/>
      <c r="G41" s="196"/>
      <c r="H41" s="199"/>
      <c r="I41" s="196"/>
      <c r="J41" s="185"/>
      <c r="K41" s="185"/>
      <c r="L41" s="185"/>
      <c r="M41" s="185"/>
      <c r="N41" s="185"/>
      <c r="O41" s="185"/>
      <c r="P41" s="196"/>
      <c r="Q41" s="185"/>
      <c r="R41" s="155"/>
      <c r="S41" s="204"/>
      <c r="T41" s="155"/>
      <c r="U41" s="202"/>
      <c r="V41" s="155"/>
      <c r="W41" s="206"/>
      <c r="X41" s="208"/>
      <c r="Y41" s="211"/>
      <c r="Z41" s="214"/>
      <c r="AA41" s="1"/>
      <c r="AB41" s="1"/>
      <c r="AC41" s="91" t="s">
        <v>204</v>
      </c>
      <c r="AD41" s="179" t="s">
        <v>200</v>
      </c>
      <c r="AE41" s="179"/>
      <c r="AF41" s="179"/>
      <c r="AG41" s="179"/>
      <c r="AH41" s="179"/>
      <c r="AI41" s="179"/>
      <c r="AJ41" s="179"/>
      <c r="AK41" s="179"/>
      <c r="AL41" s="179"/>
      <c r="AM41" s="180"/>
      <c r="AN41" s="75" t="s">
        <v>201</v>
      </c>
      <c r="AO41" s="80"/>
      <c r="AP41" s="81"/>
      <c r="AQ41" s="81"/>
      <c r="AR41" s="81"/>
      <c r="AS41" s="81"/>
      <c r="AT41" s="81"/>
      <c r="AU41" s="81"/>
      <c r="AV41" s="81"/>
      <c r="AW41" s="81"/>
      <c r="AX41" s="81"/>
      <c r="AY41" s="81"/>
      <c r="AZ41" s="81"/>
      <c r="BA41" s="81"/>
      <c r="BB41" s="81"/>
      <c r="BC41" s="81"/>
      <c r="BD41" s="81"/>
      <c r="BE41" s="81"/>
      <c r="BF41" s="81"/>
      <c r="BG41" s="81"/>
      <c r="BH41" s="81"/>
      <c r="BI41" s="81"/>
      <c r="BJ41" s="81"/>
      <c r="BK41" s="81"/>
      <c r="BL41" s="82"/>
    </row>
    <row r="42" spans="2:68" ht="201" customHeight="1" thickBot="1" x14ac:dyDescent="0.3">
      <c r="B42" s="183"/>
      <c r="C42" s="162"/>
      <c r="D42" s="162"/>
      <c r="E42" s="197"/>
      <c r="F42" s="162"/>
      <c r="G42" s="197"/>
      <c r="H42" s="200"/>
      <c r="I42" s="197"/>
      <c r="J42" s="162"/>
      <c r="K42" s="162"/>
      <c r="L42" s="162"/>
      <c r="M42" s="162"/>
      <c r="N42" s="162"/>
      <c r="O42" s="162"/>
      <c r="P42" s="197"/>
      <c r="Q42" s="162"/>
      <c r="R42" s="174"/>
      <c r="S42" s="160"/>
      <c r="T42" s="174"/>
      <c r="U42" s="203"/>
      <c r="V42" s="174"/>
      <c r="W42" s="207"/>
      <c r="X42" s="209"/>
      <c r="Y42" s="212"/>
      <c r="Z42" s="215"/>
      <c r="AA42" s="35"/>
      <c r="AB42" s="35"/>
      <c r="AC42" s="90" t="s">
        <v>239</v>
      </c>
      <c r="AD42" s="73" t="s">
        <v>92</v>
      </c>
      <c r="AE42" s="73">
        <v>15</v>
      </c>
      <c r="AF42" s="73" t="s">
        <v>193</v>
      </c>
      <c r="AG42" s="73">
        <v>15</v>
      </c>
      <c r="AH42" s="73" t="s">
        <v>195</v>
      </c>
      <c r="AI42" s="73">
        <v>0</v>
      </c>
      <c r="AJ42" s="73" t="s">
        <v>95</v>
      </c>
      <c r="AK42" s="73">
        <v>15</v>
      </c>
      <c r="AL42" s="73" t="s">
        <v>196</v>
      </c>
      <c r="AM42" s="76">
        <v>0</v>
      </c>
      <c r="AN42" s="77">
        <f>AE42+AG42+AI42+AK42+AM42</f>
        <v>45</v>
      </c>
      <c r="AO42" s="83"/>
      <c r="AP42" s="84"/>
      <c r="AQ42" s="84"/>
      <c r="AR42" s="84"/>
      <c r="AS42" s="84"/>
      <c r="AT42" s="84"/>
      <c r="AU42" s="84"/>
      <c r="AV42" s="84"/>
      <c r="AW42" s="84"/>
      <c r="AX42" s="84"/>
      <c r="AY42" s="84"/>
      <c r="AZ42" s="84"/>
      <c r="BA42" s="84"/>
      <c r="BB42" s="84"/>
      <c r="BC42" s="84"/>
      <c r="BD42" s="84"/>
      <c r="BE42" s="84"/>
      <c r="BF42" s="84"/>
      <c r="BG42" s="84"/>
      <c r="BH42" s="84"/>
      <c r="BI42" s="84"/>
      <c r="BJ42" s="84"/>
      <c r="BK42" s="84"/>
      <c r="BL42" s="85"/>
      <c r="BM42" s="270" t="s">
        <v>247</v>
      </c>
      <c r="BN42" s="255"/>
      <c r="BO42" s="255"/>
      <c r="BP42" s="271"/>
    </row>
    <row r="43" spans="2:68" ht="116.25" customHeight="1" thickBot="1" x14ac:dyDescent="0.3">
      <c r="B43" s="181">
        <v>2</v>
      </c>
      <c r="C43" s="184">
        <v>41341</v>
      </c>
      <c r="D43" s="184">
        <v>43584</v>
      </c>
      <c r="E43" s="223" t="s">
        <v>240</v>
      </c>
      <c r="F43" s="161" t="s">
        <v>213</v>
      </c>
      <c r="G43" s="195" t="s">
        <v>243</v>
      </c>
      <c r="H43" s="198" t="s">
        <v>257</v>
      </c>
      <c r="I43" s="195" t="s">
        <v>104</v>
      </c>
      <c r="J43" s="161" t="s">
        <v>229</v>
      </c>
      <c r="K43" s="220" t="s">
        <v>111</v>
      </c>
      <c r="L43" s="161" t="s">
        <v>230</v>
      </c>
      <c r="M43" s="161" t="s">
        <v>258</v>
      </c>
      <c r="N43" s="161" t="s">
        <v>210</v>
      </c>
      <c r="O43" s="161">
        <v>2</v>
      </c>
      <c r="P43" s="195" t="str">
        <f>VLOOKUP(O43,$O$1:$P$5,2,FALSE)</f>
        <v xml:space="preserve">IMPROBABLE </v>
      </c>
      <c r="Q43" s="161" t="str">
        <f>VLOOKUP(P43,$P$1:$Q$5,2,FALSE)</f>
        <v xml:space="preserve">El evento puede ocurrir  en algún momento </v>
      </c>
      <c r="R43" s="153" t="str">
        <f>VLOOKUP(Q43,$Q$1:$R$5,2,FALSE)</f>
        <v>Al menos de 1 vez en los últimos 5 años</v>
      </c>
      <c r="S43" s="159">
        <v>4</v>
      </c>
      <c r="T43" s="153" t="str">
        <f>VLOOKUP(S43,$U$1:$V$5,2,FALSE)</f>
        <v>Mayor</v>
      </c>
      <c r="U43" s="201" t="str">
        <f>VLOOKUP(T43,$V$1:$W$5,2,FALSE)</f>
        <v>Si el hecho llegara a presentarse, tendría altas consecuencias o efectos sobre la entidad</v>
      </c>
      <c r="V43" s="153"/>
      <c r="W43" s="205" t="s">
        <v>55</v>
      </c>
      <c r="X43" s="208" t="s">
        <v>206</v>
      </c>
      <c r="Y43" s="210">
        <v>5</v>
      </c>
      <c r="Z43" s="213" t="str">
        <f>INDEX($AS$2:$AW$6,AA44,AB44)</f>
        <v xml:space="preserve">A: Zona de riesgo alta: Reducir el riesgo, Evitar, compartir  o transferir </v>
      </c>
      <c r="AA43" s="89"/>
      <c r="AB43" s="89"/>
      <c r="AC43" s="91" t="s">
        <v>203</v>
      </c>
      <c r="AD43" s="179" t="s">
        <v>194</v>
      </c>
      <c r="AE43" s="179"/>
      <c r="AF43" s="179"/>
      <c r="AG43" s="179"/>
      <c r="AH43" s="179"/>
      <c r="AI43" s="179"/>
      <c r="AJ43" s="179"/>
      <c r="AK43" s="179"/>
      <c r="AL43" s="179"/>
      <c r="AM43" s="180"/>
      <c r="AN43" s="100" t="s">
        <v>197</v>
      </c>
      <c r="AO43" s="216" t="s">
        <v>99</v>
      </c>
      <c r="AP43" s="218" t="s">
        <v>97</v>
      </c>
      <c r="AQ43" s="175">
        <f>VLOOKUP(AO43,$AN$9:$AO$11,2,FALSE)</f>
        <v>2</v>
      </c>
      <c r="AR43" s="177">
        <f>VLOOKUP(AP43,$AN$9:$AO$11,2,FALSE)</f>
        <v>0</v>
      </c>
      <c r="AS43" s="159">
        <f>O43-AQ43</f>
        <v>0</v>
      </c>
      <c r="AT43" s="161" t="e">
        <f>VLOOKUP(AS43,$O$1:$P$5,2,FALSE)</f>
        <v>#N/A</v>
      </c>
      <c r="AU43" s="163" t="e">
        <f>VLOOKUP(AT43,$P$1:$Q$5,2,FALSE)</f>
        <v>#N/A</v>
      </c>
      <c r="AV43" s="165" t="e">
        <f>VLOOKUP(AU43,$Q$1:$R$5,2,FALSE)</f>
        <v>#N/A</v>
      </c>
      <c r="AW43" s="167">
        <f>S43-AR43</f>
        <v>4</v>
      </c>
      <c r="AX43" s="169" t="str">
        <f>VLOOKUP(AW43,$U$1:$V$5,2,FALSE)</f>
        <v>Mayor</v>
      </c>
      <c r="AY43" s="171" t="str">
        <f>VLOOKUP(AX43,$V$1:$W$5,2,FALSE)</f>
        <v>Si el hecho llegara a presentarse, tendría altas consecuencias o efectos sobre la entidad</v>
      </c>
      <c r="AZ43" s="154"/>
      <c r="BA43" s="40"/>
      <c r="BB43" s="3"/>
      <c r="BC43" s="157" t="e">
        <f>INDEX($AS$2:$AW$6,BA44,BB44)</f>
        <v>#N/A</v>
      </c>
      <c r="BD43" s="157" t="s">
        <v>234</v>
      </c>
      <c r="BE43" s="266" t="s">
        <v>255</v>
      </c>
      <c r="BF43" s="267"/>
      <c r="BG43" s="201" t="s">
        <v>227</v>
      </c>
      <c r="BH43" s="154"/>
      <c r="BI43" s="153" t="s">
        <v>248</v>
      </c>
      <c r="BJ43" s="154"/>
      <c r="BK43" s="277" t="s">
        <v>250</v>
      </c>
      <c r="BL43" s="278"/>
      <c r="BM43" s="148">
        <v>1</v>
      </c>
      <c r="BN43" s="143">
        <v>2</v>
      </c>
      <c r="BO43" s="143">
        <v>3</v>
      </c>
      <c r="BP43" s="144">
        <v>4</v>
      </c>
    </row>
    <row r="44" spans="2:68" ht="409.5" customHeight="1" thickBot="1" x14ac:dyDescent="0.3">
      <c r="B44" s="182"/>
      <c r="C44" s="185"/>
      <c r="D44" s="185"/>
      <c r="E44" s="224"/>
      <c r="F44" s="185"/>
      <c r="G44" s="196"/>
      <c r="H44" s="199"/>
      <c r="I44" s="196"/>
      <c r="J44" s="185"/>
      <c r="K44" s="221"/>
      <c r="L44" s="185"/>
      <c r="M44" s="185"/>
      <c r="N44" s="185"/>
      <c r="O44" s="185"/>
      <c r="P44" s="196"/>
      <c r="Q44" s="185"/>
      <c r="R44" s="155"/>
      <c r="S44" s="204"/>
      <c r="T44" s="155"/>
      <c r="U44" s="202"/>
      <c r="V44" s="155"/>
      <c r="W44" s="206"/>
      <c r="X44" s="208"/>
      <c r="Y44" s="211"/>
      <c r="Z44" s="214"/>
      <c r="AA44" s="20">
        <f>MATCH(P43,$AR$2:$AR$6,0)</f>
        <v>2</v>
      </c>
      <c r="AB44" s="25">
        <f>MATCH(T43,$AS$1:$AW$1,0)</f>
        <v>4</v>
      </c>
      <c r="AC44" s="136" t="s">
        <v>259</v>
      </c>
      <c r="AD44" s="72" t="s">
        <v>92</v>
      </c>
      <c r="AE44" s="72">
        <v>15</v>
      </c>
      <c r="AF44" s="72" t="s">
        <v>193</v>
      </c>
      <c r="AG44" s="72">
        <v>15</v>
      </c>
      <c r="AH44" s="72" t="s">
        <v>195</v>
      </c>
      <c r="AI44" s="72">
        <v>30</v>
      </c>
      <c r="AJ44" s="72" t="s">
        <v>95</v>
      </c>
      <c r="AK44" s="72">
        <v>15</v>
      </c>
      <c r="AL44" s="72" t="s">
        <v>196</v>
      </c>
      <c r="AM44" s="74">
        <v>25</v>
      </c>
      <c r="AN44" s="74">
        <f>AE44+AG44+AI44+AK44+AM44</f>
        <v>100</v>
      </c>
      <c r="AO44" s="217"/>
      <c r="AP44" s="219"/>
      <c r="AQ44" s="176"/>
      <c r="AR44" s="178"/>
      <c r="AS44" s="160"/>
      <c r="AT44" s="162"/>
      <c r="AU44" s="164"/>
      <c r="AV44" s="166"/>
      <c r="AW44" s="168"/>
      <c r="AX44" s="170"/>
      <c r="AY44" s="172"/>
      <c r="AZ44" s="173"/>
      <c r="BA44" s="78" t="e">
        <f>MATCH(AT43,$AR$2:$AR$6,0)</f>
        <v>#N/A</v>
      </c>
      <c r="BB44" s="79">
        <f>MATCH(AX43,$AS$1:$AW$1,0)</f>
        <v>4</v>
      </c>
      <c r="BC44" s="158"/>
      <c r="BD44" s="158"/>
      <c r="BE44" s="268"/>
      <c r="BF44" s="269"/>
      <c r="BG44" s="203"/>
      <c r="BH44" s="173"/>
      <c r="BI44" s="155"/>
      <c r="BJ44" s="156"/>
      <c r="BK44" s="279"/>
      <c r="BL44" s="280"/>
      <c r="BM44" s="145" t="s">
        <v>262</v>
      </c>
      <c r="BN44" s="141"/>
      <c r="BO44" s="141"/>
      <c r="BP44" s="142"/>
    </row>
    <row r="45" spans="2:68" ht="74.25" customHeight="1" thickBot="1" x14ac:dyDescent="0.3">
      <c r="B45" s="182"/>
      <c r="C45" s="185"/>
      <c r="D45" s="185"/>
      <c r="E45" s="224"/>
      <c r="F45" s="185"/>
      <c r="G45" s="196"/>
      <c r="H45" s="199"/>
      <c r="I45" s="196"/>
      <c r="J45" s="185"/>
      <c r="K45" s="221"/>
      <c r="L45" s="185"/>
      <c r="M45" s="185"/>
      <c r="N45" s="185"/>
      <c r="O45" s="185"/>
      <c r="P45" s="196"/>
      <c r="Q45" s="185"/>
      <c r="R45" s="155"/>
      <c r="S45" s="204"/>
      <c r="T45" s="155"/>
      <c r="U45" s="202"/>
      <c r="V45" s="155"/>
      <c r="W45" s="206"/>
      <c r="X45" s="208"/>
      <c r="Y45" s="211"/>
      <c r="Z45" s="214"/>
      <c r="AA45" s="1"/>
      <c r="AB45" s="1"/>
      <c r="AC45" s="91" t="s">
        <v>204</v>
      </c>
      <c r="AD45" s="179" t="s">
        <v>200</v>
      </c>
      <c r="AE45" s="179"/>
      <c r="AF45" s="179"/>
      <c r="AG45" s="179"/>
      <c r="AH45" s="179"/>
      <c r="AI45" s="179"/>
      <c r="AJ45" s="179"/>
      <c r="AK45" s="179"/>
      <c r="AL45" s="179"/>
      <c r="AM45" s="180"/>
      <c r="AN45" s="75" t="s">
        <v>201</v>
      </c>
      <c r="AO45" s="80"/>
      <c r="AP45" s="81"/>
      <c r="AQ45" s="81"/>
      <c r="AR45" s="81"/>
      <c r="AS45" s="81"/>
      <c r="AT45" s="81"/>
      <c r="AU45" s="81"/>
      <c r="AV45" s="81"/>
      <c r="AW45" s="81"/>
      <c r="AX45" s="81"/>
      <c r="AY45" s="81"/>
      <c r="AZ45" s="81"/>
      <c r="BA45" s="81"/>
      <c r="BB45" s="81"/>
      <c r="BC45" s="81"/>
      <c r="BD45" s="81"/>
      <c r="BE45" s="81"/>
      <c r="BF45" s="81"/>
      <c r="BG45" s="81"/>
      <c r="BH45" s="81"/>
      <c r="BI45" s="81"/>
      <c r="BJ45" s="81"/>
      <c r="BK45" s="81"/>
      <c r="BL45" s="82"/>
    </row>
    <row r="46" spans="2:68" ht="123" customHeight="1" thickBot="1" x14ac:dyDescent="0.3">
      <c r="B46" s="183"/>
      <c r="C46" s="162"/>
      <c r="D46" s="162"/>
      <c r="E46" s="224"/>
      <c r="F46" s="162"/>
      <c r="G46" s="197"/>
      <c r="H46" s="200"/>
      <c r="I46" s="197"/>
      <c r="J46" s="162"/>
      <c r="K46" s="222"/>
      <c r="L46" s="162"/>
      <c r="M46" s="162"/>
      <c r="N46" s="162"/>
      <c r="O46" s="162"/>
      <c r="P46" s="197"/>
      <c r="Q46" s="162"/>
      <c r="R46" s="174"/>
      <c r="S46" s="160"/>
      <c r="T46" s="174"/>
      <c r="U46" s="203"/>
      <c r="V46" s="174"/>
      <c r="W46" s="207"/>
      <c r="X46" s="209"/>
      <c r="Y46" s="212"/>
      <c r="Z46" s="215"/>
      <c r="AA46" s="35"/>
      <c r="AB46" s="35"/>
      <c r="AC46" s="90" t="s">
        <v>260</v>
      </c>
      <c r="AD46" s="73" t="s">
        <v>92</v>
      </c>
      <c r="AE46" s="73">
        <v>15</v>
      </c>
      <c r="AF46" s="73" t="s">
        <v>193</v>
      </c>
      <c r="AG46" s="73">
        <v>15</v>
      </c>
      <c r="AH46" s="73" t="s">
        <v>195</v>
      </c>
      <c r="AI46" s="73">
        <v>0</v>
      </c>
      <c r="AJ46" s="73" t="s">
        <v>95</v>
      </c>
      <c r="AK46" s="73">
        <v>15</v>
      </c>
      <c r="AL46" s="73" t="s">
        <v>196</v>
      </c>
      <c r="AM46" s="76">
        <v>0</v>
      </c>
      <c r="AN46" s="77">
        <f>AE46+AG46+AI46+AK46+AM46</f>
        <v>45</v>
      </c>
      <c r="AO46" s="83"/>
      <c r="AP46" s="84"/>
      <c r="AQ46" s="84"/>
      <c r="AR46" s="84"/>
      <c r="AS46" s="84"/>
      <c r="AT46" s="84"/>
      <c r="AU46" s="84"/>
      <c r="AV46" s="84"/>
      <c r="AW46" s="84"/>
      <c r="AX46" s="84"/>
      <c r="AY46" s="84"/>
      <c r="AZ46" s="84"/>
      <c r="BA46" s="84"/>
      <c r="BB46" s="84"/>
      <c r="BC46" s="84"/>
      <c r="BD46" s="84"/>
      <c r="BE46" s="84"/>
      <c r="BF46" s="84"/>
      <c r="BG46" s="84"/>
      <c r="BH46" s="84"/>
      <c r="BI46" s="84"/>
      <c r="BJ46" s="84"/>
      <c r="BK46" s="84"/>
      <c r="BL46" s="85"/>
      <c r="BM46" s="270" t="s">
        <v>247</v>
      </c>
      <c r="BN46" s="255"/>
      <c r="BO46" s="255"/>
      <c r="BP46" s="271"/>
    </row>
    <row r="47" spans="2:68" ht="38.25" customHeight="1" thickBot="1" x14ac:dyDescent="0.3">
      <c r="B47" s="181">
        <v>3</v>
      </c>
      <c r="C47" s="184" t="s">
        <v>261</v>
      </c>
      <c r="D47" s="186">
        <v>43584</v>
      </c>
      <c r="E47" s="189" t="s">
        <v>141</v>
      </c>
      <c r="F47" s="192" t="s">
        <v>213</v>
      </c>
      <c r="G47" s="195" t="s">
        <v>224</v>
      </c>
      <c r="H47" s="198" t="s">
        <v>244</v>
      </c>
      <c r="I47" s="195" t="s">
        <v>104</v>
      </c>
      <c r="J47" s="161" t="s">
        <v>221</v>
      </c>
      <c r="K47" s="161" t="s">
        <v>111</v>
      </c>
      <c r="L47" s="161" t="s">
        <v>232</v>
      </c>
      <c r="M47" s="161" t="s">
        <v>231</v>
      </c>
      <c r="N47" s="161" t="s">
        <v>210</v>
      </c>
      <c r="O47" s="161">
        <v>2</v>
      </c>
      <c r="P47" s="195" t="str">
        <f>VLOOKUP(O47,$O$1:$P$5,2,FALSE)</f>
        <v xml:space="preserve">IMPROBABLE </v>
      </c>
      <c r="Q47" s="161" t="str">
        <f>VLOOKUP(P47,$P$1:$Q$5,2,FALSE)</f>
        <v xml:space="preserve">El evento puede ocurrir  en algún momento </v>
      </c>
      <c r="R47" s="153" t="str">
        <f>VLOOKUP(Q47,$Q$1:$R$5,2,FALSE)</f>
        <v>Al menos de 1 vez en los últimos 5 años</v>
      </c>
      <c r="S47" s="159">
        <v>4</v>
      </c>
      <c r="T47" s="153" t="str">
        <f>VLOOKUP(S47,$U$1:$V$5,2,FALSE)</f>
        <v>Mayor</v>
      </c>
      <c r="U47" s="201" t="str">
        <f>VLOOKUP(T47,$V$1:$W$5,2,FALSE)</f>
        <v>Si el hecho llegara a presentarse, tendría altas consecuencias o efectos sobre la entidad</v>
      </c>
      <c r="V47" s="153"/>
      <c r="W47" s="205" t="s">
        <v>55</v>
      </c>
      <c r="X47" s="208" t="s">
        <v>206</v>
      </c>
      <c r="Y47" s="210">
        <v>5</v>
      </c>
      <c r="Z47" s="213" t="str">
        <f>INDEX($AS$2:$AW$6,AA48,AB48)</f>
        <v xml:space="preserve">A: Zona de riesgo alta: Reducir el riesgo, Evitar, compartir  o transferir </v>
      </c>
      <c r="AA47" s="89"/>
      <c r="AB47" s="89"/>
      <c r="AC47" s="91" t="s">
        <v>203</v>
      </c>
      <c r="AD47" s="179" t="s">
        <v>194</v>
      </c>
      <c r="AE47" s="179"/>
      <c r="AF47" s="179"/>
      <c r="AG47" s="179"/>
      <c r="AH47" s="179"/>
      <c r="AI47" s="179"/>
      <c r="AJ47" s="179"/>
      <c r="AK47" s="179"/>
      <c r="AL47" s="179"/>
      <c r="AM47" s="180"/>
      <c r="AN47" s="100" t="s">
        <v>197</v>
      </c>
      <c r="AO47" s="216" t="s">
        <v>99</v>
      </c>
      <c r="AP47" s="218" t="s">
        <v>97</v>
      </c>
      <c r="AQ47" s="175">
        <f>VLOOKUP(AO47,$AN$9:$AO$11,2,FALSE)</f>
        <v>2</v>
      </c>
      <c r="AR47" s="177">
        <f>VLOOKUP(AP47,$AN$9:$AO$11,2,FALSE)</f>
        <v>0</v>
      </c>
      <c r="AS47" s="159">
        <f>O47-AQ47</f>
        <v>0</v>
      </c>
      <c r="AT47" s="161" t="e">
        <f>VLOOKUP(AS47,$O$1:$P$5,2,FALSE)</f>
        <v>#N/A</v>
      </c>
      <c r="AU47" s="163" t="e">
        <f>VLOOKUP(AT47,$P$1:$Q$5,2,FALSE)</f>
        <v>#N/A</v>
      </c>
      <c r="AV47" s="165" t="e">
        <f>VLOOKUP(AU47,$Q$1:$R$5,2,FALSE)</f>
        <v>#N/A</v>
      </c>
      <c r="AW47" s="167">
        <f>S47-AR47</f>
        <v>4</v>
      </c>
      <c r="AX47" s="169" t="str">
        <f>VLOOKUP(AW47,$U$1:$V$5,2,FALSE)</f>
        <v>Mayor</v>
      </c>
      <c r="AY47" s="171" t="str">
        <f>VLOOKUP(AX47,$V$1:$W$5,2,FALSE)</f>
        <v>Si el hecho llegara a presentarse, tendría altas consecuencias o efectos sobre la entidad</v>
      </c>
      <c r="AZ47" s="154"/>
      <c r="BA47" s="40"/>
      <c r="BB47" s="3"/>
      <c r="BC47" s="157" t="e">
        <f>INDEX($AS$2:$AW$6,BA48,BB48)</f>
        <v>#N/A</v>
      </c>
      <c r="BD47" s="157" t="s">
        <v>234</v>
      </c>
      <c r="BE47" s="149" t="s">
        <v>241</v>
      </c>
      <c r="BF47" s="150"/>
      <c r="BG47" s="201"/>
      <c r="BH47" s="154"/>
      <c r="BI47" s="153" t="s">
        <v>245</v>
      </c>
      <c r="BJ47" s="154"/>
      <c r="BK47" s="277" t="s">
        <v>242</v>
      </c>
      <c r="BL47" s="278"/>
      <c r="BM47" s="148">
        <v>1</v>
      </c>
      <c r="BN47" s="143">
        <v>2</v>
      </c>
      <c r="BO47" s="143">
        <v>3</v>
      </c>
      <c r="BP47" s="144">
        <v>4</v>
      </c>
    </row>
    <row r="48" spans="2:68" ht="256.5" customHeight="1" thickBot="1" x14ac:dyDescent="0.3">
      <c r="B48" s="182"/>
      <c r="C48" s="185"/>
      <c r="D48" s="187"/>
      <c r="E48" s="190"/>
      <c r="F48" s="193"/>
      <c r="G48" s="196"/>
      <c r="H48" s="199"/>
      <c r="I48" s="196"/>
      <c r="J48" s="185"/>
      <c r="K48" s="185"/>
      <c r="L48" s="185"/>
      <c r="M48" s="185"/>
      <c r="N48" s="185"/>
      <c r="O48" s="185"/>
      <c r="P48" s="196"/>
      <c r="Q48" s="185"/>
      <c r="R48" s="155"/>
      <c r="S48" s="204"/>
      <c r="T48" s="155"/>
      <c r="U48" s="202"/>
      <c r="V48" s="155"/>
      <c r="W48" s="206"/>
      <c r="X48" s="208"/>
      <c r="Y48" s="211"/>
      <c r="Z48" s="214"/>
      <c r="AA48" s="20">
        <f>MATCH(P47,$AR$2:$AR$6,0)</f>
        <v>2</v>
      </c>
      <c r="AB48" s="25">
        <f>MATCH(T47,$AS$1:$AW$1,0)</f>
        <v>4</v>
      </c>
      <c r="AC48" s="136" t="s">
        <v>228</v>
      </c>
      <c r="AD48" s="72" t="s">
        <v>92</v>
      </c>
      <c r="AE48" s="72">
        <v>15</v>
      </c>
      <c r="AF48" s="72" t="s">
        <v>193</v>
      </c>
      <c r="AG48" s="72">
        <v>15</v>
      </c>
      <c r="AH48" s="72" t="s">
        <v>195</v>
      </c>
      <c r="AI48" s="72">
        <v>30</v>
      </c>
      <c r="AJ48" s="72" t="s">
        <v>95</v>
      </c>
      <c r="AK48" s="72">
        <v>15</v>
      </c>
      <c r="AL48" s="72" t="s">
        <v>196</v>
      </c>
      <c r="AM48" s="74">
        <v>25</v>
      </c>
      <c r="AN48" s="74">
        <f>AE48+AG48+AI48+AK48+AM48</f>
        <v>100</v>
      </c>
      <c r="AO48" s="217"/>
      <c r="AP48" s="219"/>
      <c r="AQ48" s="176"/>
      <c r="AR48" s="178"/>
      <c r="AS48" s="160"/>
      <c r="AT48" s="162"/>
      <c r="AU48" s="164"/>
      <c r="AV48" s="166"/>
      <c r="AW48" s="168"/>
      <c r="AX48" s="170"/>
      <c r="AY48" s="172"/>
      <c r="AZ48" s="173"/>
      <c r="BA48" s="78" t="e">
        <f>MATCH(AT47,$AR$2:$AR$6,0)</f>
        <v>#N/A</v>
      </c>
      <c r="BB48" s="79">
        <f>MATCH(AX47,$AS$1:$AW$1,0)</f>
        <v>4</v>
      </c>
      <c r="BC48" s="158"/>
      <c r="BD48" s="158"/>
      <c r="BE48" s="151"/>
      <c r="BF48" s="152"/>
      <c r="BG48" s="203"/>
      <c r="BH48" s="173"/>
      <c r="BI48" s="155"/>
      <c r="BJ48" s="156"/>
      <c r="BK48" s="279"/>
      <c r="BL48" s="280"/>
      <c r="BM48" s="145" t="s">
        <v>256</v>
      </c>
      <c r="BN48" s="141"/>
      <c r="BO48" s="141"/>
      <c r="BP48" s="142"/>
    </row>
    <row r="49" spans="2:68" ht="68.25" customHeight="1" thickBot="1" x14ac:dyDescent="0.3">
      <c r="B49" s="182"/>
      <c r="C49" s="185"/>
      <c r="D49" s="187"/>
      <c r="E49" s="190"/>
      <c r="F49" s="193"/>
      <c r="G49" s="196"/>
      <c r="H49" s="199"/>
      <c r="I49" s="196"/>
      <c r="J49" s="185"/>
      <c r="K49" s="185"/>
      <c r="L49" s="185"/>
      <c r="M49" s="185"/>
      <c r="N49" s="185"/>
      <c r="O49" s="185"/>
      <c r="P49" s="196"/>
      <c r="Q49" s="185"/>
      <c r="R49" s="155"/>
      <c r="S49" s="204"/>
      <c r="T49" s="155"/>
      <c r="U49" s="202"/>
      <c r="V49" s="155"/>
      <c r="W49" s="206"/>
      <c r="X49" s="208"/>
      <c r="Y49" s="211"/>
      <c r="Z49" s="214"/>
      <c r="AA49" s="1"/>
      <c r="AB49" s="1"/>
      <c r="AC49" s="91" t="s">
        <v>204</v>
      </c>
      <c r="AD49" s="179" t="s">
        <v>200</v>
      </c>
      <c r="AE49" s="179"/>
      <c r="AF49" s="179"/>
      <c r="AG49" s="179"/>
      <c r="AH49" s="179"/>
      <c r="AI49" s="179"/>
      <c r="AJ49" s="179"/>
      <c r="AK49" s="179"/>
      <c r="AL49" s="179"/>
      <c r="AM49" s="180"/>
      <c r="AN49" s="75" t="s">
        <v>201</v>
      </c>
      <c r="AO49" s="80"/>
      <c r="AP49" s="81"/>
      <c r="AQ49" s="81"/>
      <c r="AR49" s="81"/>
      <c r="AS49" s="81"/>
      <c r="AT49" s="81"/>
      <c r="AU49" s="81"/>
      <c r="AV49" s="81"/>
      <c r="AW49" s="81"/>
      <c r="AX49" s="81"/>
      <c r="AY49" s="81"/>
      <c r="AZ49" s="81"/>
      <c r="BA49" s="81"/>
      <c r="BB49" s="81"/>
      <c r="BC49" s="81"/>
      <c r="BD49" s="81"/>
      <c r="BE49" s="81"/>
      <c r="BF49" s="81"/>
      <c r="BG49" s="81"/>
      <c r="BH49" s="81"/>
      <c r="BI49" s="81"/>
      <c r="BJ49" s="81"/>
      <c r="BK49" s="81"/>
      <c r="BL49" s="82"/>
    </row>
    <row r="50" spans="2:68" ht="163.5" customHeight="1" thickBot="1" x14ac:dyDescent="0.3">
      <c r="B50" s="183"/>
      <c r="C50" s="162"/>
      <c r="D50" s="188"/>
      <c r="E50" s="191"/>
      <c r="F50" s="194"/>
      <c r="G50" s="197"/>
      <c r="H50" s="200"/>
      <c r="I50" s="197"/>
      <c r="J50" s="162"/>
      <c r="K50" s="162"/>
      <c r="L50" s="162"/>
      <c r="M50" s="162"/>
      <c r="N50" s="162"/>
      <c r="O50" s="162"/>
      <c r="P50" s="197"/>
      <c r="Q50" s="162"/>
      <c r="R50" s="174"/>
      <c r="S50" s="160"/>
      <c r="T50" s="174"/>
      <c r="U50" s="203"/>
      <c r="V50" s="174"/>
      <c r="W50" s="207"/>
      <c r="X50" s="209"/>
      <c r="Y50" s="212"/>
      <c r="Z50" s="215"/>
      <c r="AA50" s="35"/>
      <c r="AB50" s="35"/>
      <c r="AC50" s="90"/>
      <c r="AD50" s="73" t="s">
        <v>92</v>
      </c>
      <c r="AE50" s="73">
        <v>0</v>
      </c>
      <c r="AF50" s="73" t="s">
        <v>193</v>
      </c>
      <c r="AG50" s="73">
        <v>0</v>
      </c>
      <c r="AH50" s="73" t="s">
        <v>195</v>
      </c>
      <c r="AI50" s="73">
        <v>0</v>
      </c>
      <c r="AJ50" s="73" t="s">
        <v>95</v>
      </c>
      <c r="AK50" s="73">
        <v>0</v>
      </c>
      <c r="AL50" s="73" t="s">
        <v>196</v>
      </c>
      <c r="AM50" s="76">
        <v>0</v>
      </c>
      <c r="AN50" s="77">
        <f>AE50+AG50+AI50+AK50+AM50</f>
        <v>0</v>
      </c>
      <c r="AO50" s="83"/>
      <c r="AP50" s="84"/>
      <c r="AQ50" s="84"/>
      <c r="AR50" s="84"/>
      <c r="AS50" s="84"/>
      <c r="AT50" s="84"/>
      <c r="AU50" s="84"/>
      <c r="AV50" s="84"/>
      <c r="AW50" s="84"/>
      <c r="AX50" s="84"/>
      <c r="AY50" s="84"/>
      <c r="AZ50" s="84"/>
      <c r="BA50" s="84"/>
      <c r="BB50" s="84"/>
      <c r="BC50" s="84"/>
      <c r="BD50" s="84"/>
      <c r="BE50" s="84"/>
      <c r="BF50" s="84"/>
      <c r="BG50" s="84"/>
      <c r="BH50" s="84"/>
      <c r="BI50" s="84"/>
      <c r="BJ50" s="84"/>
      <c r="BK50" s="84"/>
      <c r="BL50" s="85"/>
      <c r="BM50" s="272"/>
      <c r="BN50" s="273"/>
      <c r="BO50" s="273"/>
      <c r="BP50" s="274"/>
    </row>
  </sheetData>
  <autoFilter ref="C38:E50"/>
  <mergeCells count="157">
    <mergeCell ref="BM46:BP46"/>
    <mergeCell ref="BM50:BP50"/>
    <mergeCell ref="BG39:BH40"/>
    <mergeCell ref="BG43:BH44"/>
    <mergeCell ref="BG47:BH48"/>
    <mergeCell ref="BI43:BJ44"/>
    <mergeCell ref="BK38:BL38"/>
    <mergeCell ref="BK39:BL40"/>
    <mergeCell ref="BK43:BL44"/>
    <mergeCell ref="BK47:BL48"/>
    <mergeCell ref="Z36:AN36"/>
    <mergeCell ref="BC43:BC44"/>
    <mergeCell ref="BE43:BF44"/>
    <mergeCell ref="BE39:BF40"/>
    <mergeCell ref="BD39:BD40"/>
    <mergeCell ref="BD43:BD44"/>
    <mergeCell ref="AX39:AX40"/>
    <mergeCell ref="BM38:BP38"/>
    <mergeCell ref="BM42:BP42"/>
    <mergeCell ref="AY39:AZ40"/>
    <mergeCell ref="AY43:AZ44"/>
    <mergeCell ref="BI39:BJ40"/>
    <mergeCell ref="AD38:AN38"/>
    <mergeCell ref="Z37:AR37"/>
    <mergeCell ref="BE36:BL37"/>
    <mergeCell ref="BE38:BF38"/>
    <mergeCell ref="BI38:BJ38"/>
    <mergeCell ref="AY38:AZ38"/>
    <mergeCell ref="AS37:BC37"/>
    <mergeCell ref="BG38:BH38"/>
    <mergeCell ref="AQ43:AQ44"/>
    <mergeCell ref="AR43:AR44"/>
    <mergeCell ref="AO43:AO44"/>
    <mergeCell ref="AP43:AP44"/>
    <mergeCell ref="AX43:AX44"/>
    <mergeCell ref="BC39:BC40"/>
    <mergeCell ref="AW39:AW40"/>
    <mergeCell ref="AV39:AV40"/>
    <mergeCell ref="AU39:AU40"/>
    <mergeCell ref="AT39:AT40"/>
    <mergeCell ref="AQ39:AQ40"/>
    <mergeCell ref="AR39:AR40"/>
    <mergeCell ref="AO36:BC36"/>
    <mergeCell ref="J39:J42"/>
    <mergeCell ref="K39:K42"/>
    <mergeCell ref="L39:L42"/>
    <mergeCell ref="N39:N42"/>
    <mergeCell ref="P39:P42"/>
    <mergeCell ref="Q39:Q42"/>
    <mergeCell ref="R39:R42"/>
    <mergeCell ref="T39:T42"/>
    <mergeCell ref="U39:V42"/>
    <mergeCell ref="AS39:AS40"/>
    <mergeCell ref="M39:M42"/>
    <mergeCell ref="K34:M34"/>
    <mergeCell ref="O37:R37"/>
    <mergeCell ref="O36:W36"/>
    <mergeCell ref="S37:W37"/>
    <mergeCell ref="C34:G34"/>
    <mergeCell ref="V7:V11"/>
    <mergeCell ref="V12:V16"/>
    <mergeCell ref="V17:V21"/>
    <mergeCell ref="V22:V26"/>
    <mergeCell ref="H34:J34"/>
    <mergeCell ref="B36:M37"/>
    <mergeCell ref="C28:U33"/>
    <mergeCell ref="U38:V38"/>
    <mergeCell ref="S39:S42"/>
    <mergeCell ref="B39:B42"/>
    <mergeCell ref="C39:C42"/>
    <mergeCell ref="D39:D42"/>
    <mergeCell ref="E39:E42"/>
    <mergeCell ref="F39:F42"/>
    <mergeCell ref="G39:G42"/>
    <mergeCell ref="H39:H42"/>
    <mergeCell ref="I39:I42"/>
    <mergeCell ref="B43:B46"/>
    <mergeCell ref="C43:C46"/>
    <mergeCell ref="D43:D46"/>
    <mergeCell ref="E43:E46"/>
    <mergeCell ref="F43:F46"/>
    <mergeCell ref="G43:G46"/>
    <mergeCell ref="H43:H46"/>
    <mergeCell ref="I43:I46"/>
    <mergeCell ref="J43:J46"/>
    <mergeCell ref="AO39:AO40"/>
    <mergeCell ref="AP39:AP40"/>
    <mergeCell ref="T43:T46"/>
    <mergeCell ref="U43:V46"/>
    <mergeCell ref="W43:W46"/>
    <mergeCell ref="X43:X46"/>
    <mergeCell ref="Y43:Y46"/>
    <mergeCell ref="Z43:Z46"/>
    <mergeCell ref="AD43:AM43"/>
    <mergeCell ref="AD41:AM41"/>
    <mergeCell ref="AD45:AM45"/>
    <mergeCell ref="W39:W42"/>
    <mergeCell ref="X39:X42"/>
    <mergeCell ref="Y39:Y42"/>
    <mergeCell ref="Z39:Z42"/>
    <mergeCell ref="AD39:AM39"/>
    <mergeCell ref="R43:R46"/>
    <mergeCell ref="S43:S46"/>
    <mergeCell ref="Q43:Q46"/>
    <mergeCell ref="K43:K46"/>
    <mergeCell ref="L43:L46"/>
    <mergeCell ref="M43:M46"/>
    <mergeCell ref="N43:N46"/>
    <mergeCell ref="O43:O46"/>
    <mergeCell ref="O39:O42"/>
    <mergeCell ref="P43:P46"/>
    <mergeCell ref="X47:X50"/>
    <mergeCell ref="Y47:Y50"/>
    <mergeCell ref="Z47:Z50"/>
    <mergeCell ref="AD47:AM47"/>
    <mergeCell ref="AO47:AO48"/>
    <mergeCell ref="AP47:AP48"/>
    <mergeCell ref="AW43:AW44"/>
    <mergeCell ref="AV43:AV44"/>
    <mergeCell ref="AU43:AU44"/>
    <mergeCell ref="AT43:AT44"/>
    <mergeCell ref="AS43:AS44"/>
    <mergeCell ref="T47:T50"/>
    <mergeCell ref="AQ47:AQ48"/>
    <mergeCell ref="AR47:AR48"/>
    <mergeCell ref="AD49:AM49"/>
    <mergeCell ref="B47:B50"/>
    <mergeCell ref="C47:C50"/>
    <mergeCell ref="D47:D50"/>
    <mergeCell ref="E47:E50"/>
    <mergeCell ref="F47:F50"/>
    <mergeCell ref="G47:G50"/>
    <mergeCell ref="H47:H50"/>
    <mergeCell ref="I47:I50"/>
    <mergeCell ref="J47:J50"/>
    <mergeCell ref="U47:V50"/>
    <mergeCell ref="K47:K50"/>
    <mergeCell ref="L47:L50"/>
    <mergeCell ref="M47:M50"/>
    <mergeCell ref="N47:N50"/>
    <mergeCell ref="O47:O50"/>
    <mergeCell ref="P47:P50"/>
    <mergeCell ref="Q47:Q50"/>
    <mergeCell ref="R47:R50"/>
    <mergeCell ref="S47:S50"/>
    <mergeCell ref="W47:W50"/>
    <mergeCell ref="BE47:BF48"/>
    <mergeCell ref="BI47:BJ48"/>
    <mergeCell ref="BD47:BD48"/>
    <mergeCell ref="AS47:AS48"/>
    <mergeCell ref="AT47:AT48"/>
    <mergeCell ref="AU47:AU48"/>
    <mergeCell ref="AV47:AV48"/>
    <mergeCell ref="AW47:AW48"/>
    <mergeCell ref="AX47:AX48"/>
    <mergeCell ref="AY47:AZ48"/>
    <mergeCell ref="BC47:BC48"/>
  </mergeCells>
  <phoneticPr fontId="35" type="noConversion"/>
  <conditionalFormatting sqref="Z47:Z50">
    <cfRule type="cellIs" dxfId="58" priority="786" operator="equal">
      <formula>$AU$6</formula>
    </cfRule>
    <cfRule type="cellIs" dxfId="57" priority="787" operator="equal">
      <formula>$AV$2</formula>
    </cfRule>
    <cfRule type="cellIs" dxfId="56" priority="788" operator="equal">
      <formula>$AU$2</formula>
    </cfRule>
    <cfRule type="cellIs" dxfId="55" priority="789" operator="equal">
      <formula>$AS$2</formula>
    </cfRule>
  </conditionalFormatting>
  <conditionalFormatting sqref="X47:X50">
    <cfRule type="cellIs" dxfId="54" priority="771" operator="equal">
      <formula>$T$14</formula>
    </cfRule>
  </conditionalFormatting>
  <conditionalFormatting sqref="X39:X42">
    <cfRule type="cellIs" dxfId="53" priority="347" operator="equal">
      <formula>$T$14</formula>
    </cfRule>
  </conditionalFormatting>
  <conditionalFormatting sqref="Z39:Z42">
    <cfRule type="cellIs" dxfId="52" priority="352" operator="equal">
      <formula>$AU$6</formula>
    </cfRule>
    <cfRule type="cellIs" dxfId="51" priority="353" operator="equal">
      <formula>$AV$2</formula>
    </cfRule>
    <cfRule type="cellIs" dxfId="50" priority="354" operator="equal">
      <formula>$AU$2</formula>
    </cfRule>
    <cfRule type="cellIs" dxfId="49" priority="355" operator="equal">
      <formula>$AS$2</formula>
    </cfRule>
  </conditionalFormatting>
  <conditionalFormatting sqref="BC39:BC40">
    <cfRule type="cellIs" dxfId="48" priority="348" operator="equal">
      <formula>$AV$4</formula>
    </cfRule>
    <cfRule type="cellIs" dxfId="47" priority="349" operator="equal">
      <formula>$AV$2</formula>
    </cfRule>
    <cfRule type="cellIs" dxfId="46" priority="350" operator="equal">
      <formula>$AU$2</formula>
    </cfRule>
    <cfRule type="cellIs" dxfId="45" priority="351" operator="equal">
      <formula>$AS$2</formula>
    </cfRule>
  </conditionalFormatting>
  <conditionalFormatting sqref="X43:X46">
    <cfRule type="cellIs" dxfId="44" priority="338" operator="equal">
      <formula>$T$14</formula>
    </cfRule>
  </conditionalFormatting>
  <conditionalFormatting sqref="Z43:Z46">
    <cfRule type="cellIs" dxfId="43" priority="343" operator="equal">
      <formula>$AU$6</formula>
    </cfRule>
    <cfRule type="cellIs" dxfId="42" priority="344" operator="equal">
      <formula>$AV$2</formula>
    </cfRule>
    <cfRule type="cellIs" dxfId="41" priority="345" operator="equal">
      <formula>$AU$2</formula>
    </cfRule>
    <cfRule type="cellIs" dxfId="40" priority="346" operator="equal">
      <formula>$AS$2</formula>
    </cfRule>
  </conditionalFormatting>
  <conditionalFormatting sqref="BC43:BC44">
    <cfRule type="cellIs" dxfId="39" priority="339" operator="equal">
      <formula>$AV$4</formula>
    </cfRule>
    <cfRule type="cellIs" dxfId="38" priority="340" operator="equal">
      <formula>$AV$2</formula>
    </cfRule>
    <cfRule type="cellIs" dxfId="37" priority="341" operator="equal">
      <formula>$AU$2</formula>
    </cfRule>
    <cfRule type="cellIs" dxfId="36" priority="342" operator="equal">
      <formula>$AS$2</formula>
    </cfRule>
  </conditionalFormatting>
  <conditionalFormatting sqref="BC47:BC48">
    <cfRule type="cellIs" dxfId="35" priority="43" operator="equal">
      <formula>$AV$4</formula>
    </cfRule>
    <cfRule type="cellIs" dxfId="34" priority="44" operator="equal">
      <formula>$AV$2</formula>
    </cfRule>
    <cfRule type="cellIs" dxfId="33" priority="45" operator="equal">
      <formula>$AU$2</formula>
    </cfRule>
    <cfRule type="cellIs" dxfId="32" priority="46" operator="equal">
      <formula>$AS$2</formula>
    </cfRule>
  </conditionalFormatting>
  <conditionalFormatting sqref="BD39">
    <cfRule type="cellIs" dxfId="31" priority="25" operator="equal">
      <formula>$AV$4</formula>
    </cfRule>
    <cfRule type="cellIs" dxfId="30" priority="26" operator="equal">
      <formula>$AV$2</formula>
    </cfRule>
    <cfRule type="cellIs" dxfId="29" priority="27" operator="equal">
      <formula>$AU$2</formula>
    </cfRule>
    <cfRule type="cellIs" dxfId="28" priority="28" operator="equal">
      <formula>$AS$2</formula>
    </cfRule>
  </conditionalFormatting>
  <conditionalFormatting sqref="BD43">
    <cfRule type="cellIs" dxfId="27" priority="21" operator="equal">
      <formula>$AV$4</formula>
    </cfRule>
    <cfRule type="cellIs" dxfId="26" priority="22" operator="equal">
      <formula>$AV$2</formula>
    </cfRule>
    <cfRule type="cellIs" dxfId="25" priority="23" operator="equal">
      <formula>$AU$2</formula>
    </cfRule>
    <cfRule type="cellIs" dxfId="24" priority="24" operator="equal">
      <formula>$AS$2</formula>
    </cfRule>
  </conditionalFormatting>
  <conditionalFormatting sqref="BD47">
    <cfRule type="cellIs" dxfId="23" priority="5" operator="equal">
      <formula>$AV$4</formula>
    </cfRule>
    <cfRule type="cellIs" dxfId="22" priority="6" operator="equal">
      <formula>$AV$2</formula>
    </cfRule>
    <cfRule type="cellIs" dxfId="21" priority="7" operator="equal">
      <formula>$AU$2</formula>
    </cfRule>
    <cfRule type="cellIs" dxfId="20" priority="8" operator="equal">
      <formula>$AS$2</formula>
    </cfRule>
  </conditionalFormatting>
  <dataValidations count="16">
    <dataValidation type="list" allowBlank="1" showInputMessage="1" showErrorMessage="1" sqref="O39:O40 O43:O44 O47:O48">
      <formula1>$O$1:$O$5</formula1>
    </dataValidation>
    <dataValidation type="list" allowBlank="1" showInputMessage="1" showErrorMessage="1" sqref="S39 S43 S47">
      <formula1>$U$1:$U$5</formula1>
    </dataValidation>
    <dataValidation type="list" allowBlank="1" showInputMessage="1" showErrorMessage="1" sqref="I39:I40 I43:I44 I47:I48">
      <formula1>$G$1:$G$5</formula1>
    </dataValidation>
    <dataValidation type="list" allowBlank="1" showInputMessage="1" showErrorMessage="1" sqref="K39:K40 K43:K44 K47:K48">
      <formula1>$J$1:$J$6</formula1>
    </dataValidation>
    <dataValidation type="list" allowBlank="1" showInputMessage="1" showErrorMessage="1" sqref="F39:F40 F43:F44 F47:F48">
      <formula1>$E$2:$E$13</formula1>
    </dataValidation>
    <dataValidation type="list" allowBlank="1" showInputMessage="1" showErrorMessage="1" sqref="Y39 Y43 Y47">
      <formula1>$W$22:$W$26</formula1>
    </dataValidation>
    <dataValidation type="list" allowBlank="1" showInputMessage="1" showErrorMessage="1" sqref="E39:E40 E47:E48">
      <formula1>$C$2:$C$24</formula1>
    </dataValidation>
    <dataValidation type="list" allowBlank="1" showInputMessage="1" showErrorMessage="1" sqref="AE40 AE42 AE44 AE46 AE50 AE48">
      <formula1>$AD$15:$AD$16</formula1>
    </dataValidation>
    <dataValidation type="list" allowBlank="1" showInputMessage="1" showErrorMessage="1" sqref="AG40 AG42 AG44 AG46 AG50 AG48">
      <formula1>$AE$15:$AE$16</formula1>
    </dataValidation>
    <dataValidation type="list" allowBlank="1" showInputMessage="1" showErrorMessage="1" sqref="AI40 AI42 AI44 AI46 AI50 AI48">
      <formula1>$AF$15:$AF$16</formula1>
    </dataValidation>
    <dataValidation type="list" allowBlank="1" showInputMessage="1" showErrorMessage="1" sqref="AK40 AK42 AK44 AK46 AK50 AK48">
      <formula1>$AG$15:$AG$16</formula1>
    </dataValidation>
    <dataValidation type="list" allowBlank="1" showInputMessage="1" showErrorMessage="1" sqref="AM40 AM42 AM44 AM46 AM50 AM48">
      <formula1>$AH$15:$AH$16</formula1>
    </dataValidation>
    <dataValidation type="list" allowBlank="1" showInputMessage="1" showErrorMessage="1" sqref="AO39:AP40 AO43:AP44 AO47:AP48">
      <formula1>$AN$9:$AN$11</formula1>
    </dataValidation>
    <dataValidation type="list" allowBlank="1" showInputMessage="1" showErrorMessage="1" sqref="W39 W43 W47">
      <formula1>$AN$1:$AN$4</formula1>
    </dataValidation>
    <dataValidation type="list" allowBlank="1" showInputMessage="1" showErrorMessage="1" sqref="X39 X43 X47">
      <formula1>$T$14:$T$15</formula1>
    </dataValidation>
    <dataValidation type="list" allowBlank="1" showInputMessage="1" showErrorMessage="1" sqref="N39:N50">
      <formula1>$N$15:$N$16</formula1>
    </dataValidation>
  </dataValidations>
  <pageMargins left="0.7" right="0.7" top="0.75" bottom="0.75" header="0.3" footer="0.3"/>
  <pageSetup paperSize="9" orientation="portrait" r:id="rId1"/>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topLeftCell="B1" workbookViewId="0">
      <selection activeCell="D7" sqref="D7"/>
    </sheetView>
  </sheetViews>
  <sheetFormatPr baseColWidth="10" defaultRowHeight="15" x14ac:dyDescent="0.25"/>
  <cols>
    <col min="2" max="2" width="26.85546875" customWidth="1"/>
    <col min="3" max="3" width="28.7109375" customWidth="1"/>
    <col min="4" max="4" width="27" customWidth="1"/>
    <col min="5" max="5" width="27.7109375" customWidth="1"/>
    <col min="6" max="6" width="21.140625" customWidth="1"/>
    <col min="7" max="7" width="31.85546875" customWidth="1"/>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283" t="s">
        <v>4</v>
      </c>
      <c r="D3" s="284"/>
      <c r="E3" s="284"/>
      <c r="F3" s="284"/>
      <c r="G3" s="285"/>
      <c r="H3" s="33"/>
    </row>
    <row r="4" spans="1:8" ht="53.25" customHeight="1" thickBot="1" x14ac:dyDescent="0.3">
      <c r="A4" s="32"/>
      <c r="B4" s="41" t="s">
        <v>57</v>
      </c>
      <c r="C4" s="45" t="s">
        <v>58</v>
      </c>
      <c r="D4" s="46" t="s">
        <v>59</v>
      </c>
      <c r="E4" s="46" t="s">
        <v>60</v>
      </c>
      <c r="F4" s="46" t="s">
        <v>61</v>
      </c>
      <c r="G4" s="47" t="s">
        <v>62</v>
      </c>
      <c r="H4" s="33"/>
    </row>
    <row r="5" spans="1:8" ht="48" customHeight="1" x14ac:dyDescent="0.25">
      <c r="A5" s="32"/>
      <c r="B5" s="42" t="s">
        <v>63</v>
      </c>
      <c r="C5" s="48" t="s">
        <v>68</v>
      </c>
      <c r="D5" s="49" t="s">
        <v>68</v>
      </c>
      <c r="E5" s="50" t="s">
        <v>69</v>
      </c>
      <c r="F5" s="51" t="s">
        <v>70</v>
      </c>
      <c r="G5" s="52" t="s">
        <v>70</v>
      </c>
      <c r="H5" s="33"/>
    </row>
    <row r="6" spans="1:8" ht="48" customHeight="1" x14ac:dyDescent="0.25">
      <c r="A6" s="32"/>
      <c r="B6" s="43" t="s">
        <v>64</v>
      </c>
      <c r="C6" s="53" t="s">
        <v>68</v>
      </c>
      <c r="D6" s="4" t="s">
        <v>68</v>
      </c>
      <c r="E6" s="5" t="s">
        <v>69</v>
      </c>
      <c r="F6" s="7" t="s">
        <v>70</v>
      </c>
      <c r="G6" s="54" t="s">
        <v>71</v>
      </c>
      <c r="H6" s="33"/>
    </row>
    <row r="7" spans="1:8" ht="48" customHeight="1" x14ac:dyDescent="0.25">
      <c r="A7" s="32"/>
      <c r="B7" s="43" t="s">
        <v>65</v>
      </c>
      <c r="C7" s="53" t="s">
        <v>68</v>
      </c>
      <c r="D7" s="5" t="s">
        <v>69</v>
      </c>
      <c r="E7" s="7" t="s">
        <v>70</v>
      </c>
      <c r="F7" s="6" t="s">
        <v>71</v>
      </c>
      <c r="G7" s="54" t="s">
        <v>71</v>
      </c>
      <c r="H7" s="33"/>
    </row>
    <row r="8" spans="1:8" ht="48" customHeight="1" x14ac:dyDescent="0.25">
      <c r="A8" s="32"/>
      <c r="B8" s="43" t="s">
        <v>66</v>
      </c>
      <c r="C8" s="55" t="s">
        <v>69</v>
      </c>
      <c r="D8" s="7" t="s">
        <v>70</v>
      </c>
      <c r="E8" s="7" t="s">
        <v>70</v>
      </c>
      <c r="F8" s="6" t="s">
        <v>71</v>
      </c>
      <c r="G8" s="54" t="s">
        <v>71</v>
      </c>
      <c r="H8" s="33"/>
    </row>
    <row r="9" spans="1:8" ht="48" customHeight="1" thickBot="1" x14ac:dyDescent="0.3">
      <c r="A9" s="32"/>
      <c r="B9" s="44" t="s">
        <v>67</v>
      </c>
      <c r="C9" s="56" t="s">
        <v>70</v>
      </c>
      <c r="D9" s="57" t="s">
        <v>70</v>
      </c>
      <c r="E9" s="58" t="s">
        <v>71</v>
      </c>
      <c r="F9" s="58" t="s">
        <v>71</v>
      </c>
      <c r="G9" s="59" t="s">
        <v>71</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8" t="s">
        <v>72</v>
      </c>
      <c r="C12" s="9" t="s">
        <v>74</v>
      </c>
      <c r="D12" s="286" t="s">
        <v>75</v>
      </c>
      <c r="E12" s="287"/>
      <c r="F12" s="1"/>
      <c r="G12" s="1"/>
      <c r="H12" s="33"/>
    </row>
    <row r="13" spans="1:8" ht="18.75" customHeight="1" thickBot="1" x14ac:dyDescent="0.3">
      <c r="A13" s="32"/>
      <c r="B13" s="11" t="s">
        <v>73</v>
      </c>
      <c r="C13" s="14" t="s">
        <v>76</v>
      </c>
      <c r="D13" s="288" t="s">
        <v>77</v>
      </c>
      <c r="E13" s="289"/>
      <c r="F13" s="1"/>
      <c r="G13" s="1"/>
      <c r="H13" s="33"/>
    </row>
    <row r="14" spans="1:8" ht="15.75" thickBot="1" x14ac:dyDescent="0.3">
      <c r="A14" s="32"/>
      <c r="B14" s="12" t="s">
        <v>78</v>
      </c>
      <c r="C14" s="15" t="s">
        <v>79</v>
      </c>
      <c r="D14" s="290" t="s">
        <v>80</v>
      </c>
      <c r="E14" s="291"/>
      <c r="F14" s="1"/>
      <c r="G14" s="1"/>
      <c r="H14" s="33"/>
    </row>
    <row r="15" spans="1:8" ht="15.75" thickBot="1" x14ac:dyDescent="0.3">
      <c r="A15" s="32"/>
      <c r="B15" s="13" t="s">
        <v>81</v>
      </c>
      <c r="C15" s="16" t="s">
        <v>82</v>
      </c>
      <c r="D15" s="292" t="s">
        <v>83</v>
      </c>
      <c r="E15" s="293"/>
      <c r="F15" s="1"/>
      <c r="G15" s="1"/>
      <c r="H15" s="33"/>
    </row>
    <row r="16" spans="1:8" ht="15.75" thickBot="1" x14ac:dyDescent="0.3">
      <c r="A16" s="32"/>
      <c r="B16" s="10" t="s">
        <v>84</v>
      </c>
      <c r="C16" s="17" t="s">
        <v>85</v>
      </c>
      <c r="D16" s="281" t="s">
        <v>83</v>
      </c>
      <c r="E16" s="282"/>
      <c r="F16" s="1"/>
      <c r="G16" s="1"/>
      <c r="H16" s="33"/>
    </row>
    <row r="17" spans="1:8" x14ac:dyDescent="0.25">
      <c r="A17" s="32"/>
      <c r="B17" s="1"/>
      <c r="C17" s="1"/>
      <c r="D17" s="1"/>
      <c r="E17" s="1"/>
      <c r="F17" s="1"/>
      <c r="G17" s="1"/>
      <c r="H17" s="33"/>
    </row>
    <row r="18" spans="1:8" x14ac:dyDescent="0.25">
      <c r="A18" s="32"/>
      <c r="B18" s="1"/>
      <c r="C18" s="1"/>
      <c r="D18" s="1"/>
      <c r="E18" s="1"/>
      <c r="F18" s="1"/>
      <c r="G18" s="1"/>
      <c r="H18" s="33"/>
    </row>
    <row r="19" spans="1:8" ht="15.75" thickBot="1" x14ac:dyDescent="0.3">
      <c r="A19" s="34"/>
      <c r="B19" s="35"/>
      <c r="C19" s="35"/>
      <c r="D19" s="35"/>
      <c r="E19" s="35"/>
      <c r="F19" s="35"/>
      <c r="G19" s="35"/>
      <c r="H19" s="36"/>
    </row>
  </sheetData>
  <mergeCells count="6">
    <mergeCell ref="D16:E16"/>
    <mergeCell ref="C3:G3"/>
    <mergeCell ref="D12:E12"/>
    <mergeCell ref="D13:E13"/>
    <mergeCell ref="D14:E14"/>
    <mergeCell ref="D15:E15"/>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O46"/>
  <sheetViews>
    <sheetView workbookViewId="0">
      <selection activeCell="K6" sqref="K6"/>
    </sheetView>
  </sheetViews>
  <sheetFormatPr baseColWidth="10" defaultRowHeight="15" x14ac:dyDescent="0.25"/>
  <cols>
    <col min="4" max="4" width="48.42578125" customWidth="1"/>
    <col min="6" max="6" width="15.28515625" customWidth="1"/>
  </cols>
  <sheetData>
    <row r="1" spans="2:15" ht="15.75" thickBot="1" x14ac:dyDescent="0.3"/>
    <row r="2" spans="2:15" ht="15.75" thickBot="1" x14ac:dyDescent="0.3">
      <c r="B2" s="29"/>
      <c r="C2" s="30"/>
      <c r="D2" s="30"/>
      <c r="E2" s="30"/>
      <c r="F2" s="30"/>
      <c r="G2" s="31"/>
    </row>
    <row r="3" spans="2:15" ht="15.75" thickBot="1" x14ac:dyDescent="0.3">
      <c r="B3" s="32"/>
      <c r="C3" s="294" t="s">
        <v>144</v>
      </c>
      <c r="D3" s="295"/>
      <c r="E3" s="295"/>
      <c r="F3" s="296"/>
      <c r="G3" s="33"/>
    </row>
    <row r="4" spans="2:15" x14ac:dyDescent="0.25">
      <c r="B4" s="32"/>
      <c r="C4" s="1"/>
      <c r="D4" s="1"/>
      <c r="E4" s="1"/>
      <c r="F4" s="1"/>
      <c r="G4" s="33"/>
    </row>
    <row r="5" spans="2:15" x14ac:dyDescent="0.25">
      <c r="B5" s="32"/>
      <c r="C5" s="66" t="s">
        <v>145</v>
      </c>
      <c r="D5" s="66" t="s">
        <v>146</v>
      </c>
      <c r="E5" s="1"/>
      <c r="F5" s="1"/>
      <c r="G5" s="33"/>
    </row>
    <row r="6" spans="2:15" x14ac:dyDescent="0.25">
      <c r="B6" s="32"/>
      <c r="C6" s="67">
        <v>1</v>
      </c>
      <c r="D6" s="65" t="s">
        <v>147</v>
      </c>
      <c r="E6" s="1"/>
      <c r="F6" s="1"/>
      <c r="G6" s="33"/>
    </row>
    <row r="7" spans="2:15" x14ac:dyDescent="0.25">
      <c r="B7" s="32"/>
      <c r="C7" s="67">
        <v>2</v>
      </c>
      <c r="D7" s="65" t="s">
        <v>148</v>
      </c>
      <c r="E7" s="1"/>
      <c r="F7" s="1"/>
      <c r="G7" s="33"/>
    </row>
    <row r="8" spans="2:15" x14ac:dyDescent="0.25">
      <c r="B8" s="32"/>
      <c r="C8" s="67">
        <v>3</v>
      </c>
      <c r="D8" s="65" t="s">
        <v>149</v>
      </c>
      <c r="E8" s="1"/>
      <c r="F8" s="1"/>
      <c r="G8" s="33"/>
    </row>
    <row r="9" spans="2:15" x14ac:dyDescent="0.25">
      <c r="B9" s="32"/>
      <c r="C9" s="67">
        <v>4</v>
      </c>
      <c r="D9" s="65" t="s">
        <v>150</v>
      </c>
      <c r="E9" s="1"/>
      <c r="F9" s="1"/>
      <c r="G9" s="33"/>
    </row>
    <row r="10" spans="2:15" x14ac:dyDescent="0.25">
      <c r="B10" s="32"/>
      <c r="C10" s="67">
        <v>5</v>
      </c>
      <c r="D10" s="65" t="s">
        <v>151</v>
      </c>
      <c r="E10" s="1"/>
      <c r="F10" s="1"/>
      <c r="G10" s="33"/>
    </row>
    <row r="11" spans="2:15" ht="15.75" thickBot="1" x14ac:dyDescent="0.3">
      <c r="B11" s="32"/>
      <c r="C11" s="1"/>
      <c r="D11" s="1"/>
      <c r="E11" s="1"/>
      <c r="F11" s="1"/>
      <c r="G11" s="33"/>
      <c r="O11" s="68"/>
    </row>
    <row r="12" spans="2:15" ht="15.75" thickBot="1" x14ac:dyDescent="0.3">
      <c r="B12" s="32"/>
      <c r="C12" s="294" t="s">
        <v>152</v>
      </c>
      <c r="D12" s="295"/>
      <c r="E12" s="295"/>
      <c r="F12" s="296"/>
      <c r="G12" s="33"/>
    </row>
    <row r="13" spans="2:15" x14ac:dyDescent="0.25">
      <c r="B13" s="32"/>
      <c r="C13" s="1"/>
      <c r="D13" s="1"/>
      <c r="E13" s="1"/>
      <c r="F13" s="1"/>
      <c r="G13" s="33"/>
    </row>
    <row r="14" spans="2:15" x14ac:dyDescent="0.25">
      <c r="B14" s="32"/>
      <c r="C14" s="66" t="s">
        <v>145</v>
      </c>
      <c r="D14" s="66" t="s">
        <v>146</v>
      </c>
      <c r="E14" s="1"/>
      <c r="F14" s="1"/>
      <c r="G14" s="33"/>
    </row>
    <row r="15" spans="2:15" x14ac:dyDescent="0.25">
      <c r="B15" s="32"/>
      <c r="C15" s="67">
        <v>1</v>
      </c>
      <c r="D15" s="65" t="s">
        <v>153</v>
      </c>
      <c r="E15" s="1"/>
      <c r="F15" s="1"/>
      <c r="G15" s="33"/>
    </row>
    <row r="16" spans="2:15" x14ac:dyDescent="0.25">
      <c r="B16" s="32"/>
      <c r="C16" s="67">
        <v>2</v>
      </c>
      <c r="D16" s="65" t="s">
        <v>154</v>
      </c>
      <c r="E16" s="1"/>
      <c r="F16" s="1"/>
      <c r="G16" s="33"/>
    </row>
    <row r="17" spans="2:7" x14ac:dyDescent="0.25">
      <c r="B17" s="32"/>
      <c r="C17" s="67">
        <v>3</v>
      </c>
      <c r="D17" s="65" t="s">
        <v>155</v>
      </c>
      <c r="E17" s="1"/>
      <c r="F17" s="1"/>
      <c r="G17" s="33"/>
    </row>
    <row r="18" spans="2:7" x14ac:dyDescent="0.25">
      <c r="B18" s="32"/>
      <c r="C18" s="67">
        <v>4</v>
      </c>
      <c r="D18" s="65" t="s">
        <v>156</v>
      </c>
      <c r="E18" s="1"/>
      <c r="F18" s="1"/>
      <c r="G18" s="33"/>
    </row>
    <row r="19" spans="2:7" x14ac:dyDescent="0.25">
      <c r="B19" s="32"/>
      <c r="C19" s="67">
        <v>5</v>
      </c>
      <c r="D19" s="65" t="s">
        <v>157</v>
      </c>
      <c r="E19" s="1"/>
      <c r="F19" s="1"/>
      <c r="G19" s="33"/>
    </row>
    <row r="20" spans="2:7" ht="15.75" thickBot="1" x14ac:dyDescent="0.3">
      <c r="B20" s="32"/>
      <c r="C20" s="1"/>
      <c r="D20" s="1"/>
      <c r="E20" s="1"/>
      <c r="F20" s="1"/>
      <c r="G20" s="33"/>
    </row>
    <row r="21" spans="2:7" ht="15.75" thickBot="1" x14ac:dyDescent="0.3">
      <c r="B21" s="32"/>
      <c r="C21" s="294" t="s">
        <v>158</v>
      </c>
      <c r="D21" s="295"/>
      <c r="E21" s="295"/>
      <c r="F21" s="296"/>
      <c r="G21" s="33"/>
    </row>
    <row r="22" spans="2:7" x14ac:dyDescent="0.25">
      <c r="B22" s="32"/>
      <c r="C22" s="1"/>
      <c r="D22" s="1"/>
      <c r="E22" s="1"/>
      <c r="F22" s="1"/>
      <c r="G22" s="33"/>
    </row>
    <row r="23" spans="2:7" x14ac:dyDescent="0.25">
      <c r="B23" s="32"/>
      <c r="C23" s="66" t="s">
        <v>145</v>
      </c>
      <c r="D23" s="66" t="s">
        <v>146</v>
      </c>
      <c r="E23" s="1"/>
      <c r="F23" s="1"/>
      <c r="G23" s="33"/>
    </row>
    <row r="24" spans="2:7" x14ac:dyDescent="0.25">
      <c r="B24" s="32"/>
      <c r="C24" s="67">
        <v>1</v>
      </c>
      <c r="D24" s="65" t="s">
        <v>159</v>
      </c>
      <c r="E24" s="1"/>
      <c r="F24" s="1"/>
      <c r="G24" s="33"/>
    </row>
    <row r="25" spans="2:7" x14ac:dyDescent="0.25">
      <c r="B25" s="32"/>
      <c r="C25" s="67">
        <v>2</v>
      </c>
      <c r="D25" s="65" t="s">
        <v>160</v>
      </c>
      <c r="E25" s="1"/>
      <c r="F25" s="1"/>
      <c r="G25" s="33"/>
    </row>
    <row r="26" spans="2:7" x14ac:dyDescent="0.25">
      <c r="B26" s="32"/>
      <c r="C26" s="67">
        <v>3</v>
      </c>
      <c r="D26" s="65" t="s">
        <v>161</v>
      </c>
      <c r="E26" s="1"/>
      <c r="F26" s="1"/>
      <c r="G26" s="33"/>
    </row>
    <row r="27" spans="2:7" x14ac:dyDescent="0.25">
      <c r="B27" s="32"/>
      <c r="C27" s="67">
        <v>4</v>
      </c>
      <c r="D27" s="65" t="s">
        <v>162</v>
      </c>
      <c r="E27" s="1"/>
      <c r="F27" s="1"/>
      <c r="G27" s="33"/>
    </row>
    <row r="28" spans="2:7" x14ac:dyDescent="0.25">
      <c r="B28" s="32"/>
      <c r="C28" s="67">
        <v>5</v>
      </c>
      <c r="D28" s="65" t="s">
        <v>163</v>
      </c>
      <c r="E28" s="1"/>
      <c r="F28" s="1"/>
      <c r="G28" s="33"/>
    </row>
    <row r="29" spans="2:7" ht="15.75" thickBot="1" x14ac:dyDescent="0.3">
      <c r="B29" s="32"/>
      <c r="C29" s="1"/>
      <c r="D29" s="1"/>
      <c r="E29" s="1"/>
      <c r="F29" s="1"/>
      <c r="G29" s="33"/>
    </row>
    <row r="30" spans="2:7" ht="15.75" thickBot="1" x14ac:dyDescent="0.3">
      <c r="B30" s="32"/>
      <c r="C30" s="294" t="s">
        <v>164</v>
      </c>
      <c r="D30" s="295"/>
      <c r="E30" s="295"/>
      <c r="F30" s="296"/>
      <c r="G30" s="33"/>
    </row>
    <row r="31" spans="2:7" x14ac:dyDescent="0.25">
      <c r="B31" s="32"/>
      <c r="C31" s="1"/>
      <c r="D31" s="1"/>
      <c r="E31" s="1"/>
      <c r="F31" s="1"/>
      <c r="G31" s="33"/>
    </row>
    <row r="32" spans="2:7" x14ac:dyDescent="0.25">
      <c r="B32" s="32"/>
      <c r="C32" s="66" t="s">
        <v>145</v>
      </c>
      <c r="D32" s="66" t="s">
        <v>146</v>
      </c>
      <c r="E32" s="1"/>
      <c r="F32" s="1"/>
      <c r="G32" s="33"/>
    </row>
    <row r="33" spans="2:7" x14ac:dyDescent="0.25">
      <c r="B33" s="32"/>
      <c r="C33" s="67">
        <v>1</v>
      </c>
      <c r="D33" s="65" t="s">
        <v>165</v>
      </c>
      <c r="E33" s="1"/>
      <c r="F33" s="1"/>
      <c r="G33" s="33"/>
    </row>
    <row r="34" spans="2:7" x14ac:dyDescent="0.25">
      <c r="B34" s="32"/>
      <c r="C34" s="67">
        <v>2</v>
      </c>
      <c r="D34" s="65" t="s">
        <v>166</v>
      </c>
      <c r="E34" s="1"/>
      <c r="F34" s="1"/>
      <c r="G34" s="33"/>
    </row>
    <row r="35" spans="2:7" x14ac:dyDescent="0.25">
      <c r="B35" s="32"/>
      <c r="C35" s="67">
        <v>3</v>
      </c>
      <c r="D35" s="65" t="s">
        <v>167</v>
      </c>
      <c r="E35" s="1"/>
      <c r="F35" s="1"/>
      <c r="G35" s="33"/>
    </row>
    <row r="36" spans="2:7" x14ac:dyDescent="0.25">
      <c r="B36" s="32"/>
      <c r="C36" s="67">
        <v>4</v>
      </c>
      <c r="D36" s="65" t="s">
        <v>168</v>
      </c>
      <c r="E36" s="1"/>
      <c r="F36" s="1"/>
      <c r="G36" s="33"/>
    </row>
    <row r="37" spans="2:7" x14ac:dyDescent="0.25">
      <c r="B37" s="32"/>
      <c r="C37" s="67">
        <v>5</v>
      </c>
      <c r="D37" s="65" t="s">
        <v>169</v>
      </c>
      <c r="E37" s="1"/>
      <c r="F37" s="1"/>
      <c r="G37" s="33"/>
    </row>
    <row r="38" spans="2:7" x14ac:dyDescent="0.25">
      <c r="B38" s="32"/>
      <c r="C38" s="1"/>
      <c r="D38" s="1"/>
      <c r="E38" s="1"/>
      <c r="F38" s="1"/>
      <c r="G38" s="33"/>
    </row>
    <row r="39" spans="2:7" s="3" customFormat="1" x14ac:dyDescent="0.25">
      <c r="B39" s="32"/>
      <c r="C39" s="1"/>
      <c r="D39" s="1"/>
      <c r="E39" s="1"/>
      <c r="F39" s="1"/>
      <c r="G39" s="33"/>
    </row>
    <row r="40" spans="2:7" s="3" customFormat="1" x14ac:dyDescent="0.25">
      <c r="B40" s="32"/>
      <c r="C40" s="1"/>
      <c r="D40" s="1"/>
      <c r="E40" s="1"/>
      <c r="F40" s="1"/>
      <c r="G40" s="33"/>
    </row>
    <row r="41" spans="2:7" s="3" customFormat="1" x14ac:dyDescent="0.25">
      <c r="B41" s="32"/>
      <c r="C41" s="1"/>
      <c r="D41" s="1"/>
      <c r="E41" s="1"/>
      <c r="F41" s="1"/>
      <c r="G41" s="33"/>
    </row>
    <row r="42" spans="2:7" s="3" customFormat="1" x14ac:dyDescent="0.25">
      <c r="B42" s="32"/>
      <c r="C42" s="1"/>
      <c r="D42" s="1"/>
      <c r="E42" s="1"/>
      <c r="F42" s="1"/>
      <c r="G42" s="33"/>
    </row>
    <row r="43" spans="2:7" s="3" customFormat="1" x14ac:dyDescent="0.25">
      <c r="B43" s="32"/>
      <c r="C43" s="1"/>
      <c r="D43" s="1"/>
      <c r="E43" s="1"/>
      <c r="F43" s="1"/>
      <c r="G43" s="33"/>
    </row>
    <row r="44" spans="2:7" s="3" customFormat="1" x14ac:dyDescent="0.25">
      <c r="B44" s="32"/>
      <c r="C44" s="1"/>
      <c r="D44" s="1"/>
      <c r="E44" s="1"/>
      <c r="F44" s="1"/>
      <c r="G44" s="33"/>
    </row>
    <row r="45" spans="2:7" s="3" customFormat="1" x14ac:dyDescent="0.25">
      <c r="B45" s="32"/>
      <c r="C45" s="1"/>
      <c r="D45" s="1"/>
      <c r="E45" s="1"/>
      <c r="F45" s="1"/>
      <c r="G45" s="33"/>
    </row>
    <row r="46" spans="2:7" ht="15.75" thickBot="1" x14ac:dyDescent="0.3">
      <c r="B46" s="34"/>
      <c r="C46" s="35"/>
      <c r="D46" s="35"/>
      <c r="E46" s="35"/>
      <c r="F46" s="35"/>
      <c r="G46" s="36"/>
    </row>
  </sheetData>
  <mergeCells count="4">
    <mergeCell ref="C3:F3"/>
    <mergeCell ref="C12:F12"/>
    <mergeCell ref="C21:F21"/>
    <mergeCell ref="C30:F30"/>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view="pageLayout" workbookViewId="0">
      <selection activeCell="G27" sqref="G27"/>
    </sheetView>
  </sheetViews>
  <sheetFormatPr baseColWidth="10" defaultRowHeight="15" x14ac:dyDescent="0.25"/>
  <cols>
    <col min="1" max="1" width="7.7109375" customWidth="1"/>
    <col min="3" max="3" width="15.28515625" customWidth="1"/>
    <col min="4" max="4" width="14.42578125" customWidth="1"/>
    <col min="5" max="5" width="14.140625" customWidth="1"/>
    <col min="6" max="6" width="23.42578125" customWidth="1"/>
    <col min="7" max="7" width="18.7109375" customWidth="1"/>
  </cols>
  <sheetData>
    <row r="1" spans="1:9" x14ac:dyDescent="0.25">
      <c r="A1" s="110"/>
      <c r="B1" s="111"/>
      <c r="C1" s="111"/>
      <c r="D1" s="300"/>
      <c r="E1" s="300"/>
      <c r="F1" s="300"/>
      <c r="G1" s="300"/>
      <c r="H1" s="101"/>
      <c r="I1" s="102"/>
    </row>
    <row r="2" spans="1:9" x14ac:dyDescent="0.25">
      <c r="A2" s="112"/>
      <c r="B2" s="106"/>
      <c r="C2" s="106"/>
      <c r="D2" s="301"/>
      <c r="E2" s="301"/>
      <c r="F2" s="301"/>
      <c r="G2" s="301"/>
      <c r="H2" s="1"/>
      <c r="I2" s="103"/>
    </row>
    <row r="3" spans="1:9" x14ac:dyDescent="0.25">
      <c r="A3" s="112"/>
      <c r="B3" s="106"/>
      <c r="C3" s="106"/>
      <c r="D3" s="107"/>
      <c r="E3" s="302"/>
      <c r="F3" s="302"/>
      <c r="G3" s="302"/>
      <c r="H3" s="1"/>
      <c r="I3" s="103"/>
    </row>
    <row r="4" spans="1:9" x14ac:dyDescent="0.25">
      <c r="A4" s="112"/>
      <c r="B4" s="106"/>
      <c r="C4" s="106"/>
      <c r="D4" s="303"/>
      <c r="E4" s="303"/>
      <c r="F4" s="303"/>
      <c r="G4" s="303"/>
      <c r="H4" s="1"/>
      <c r="I4" s="103"/>
    </row>
    <row r="5" spans="1:9" x14ac:dyDescent="0.25">
      <c r="A5" s="112"/>
      <c r="B5" s="106"/>
      <c r="C5" s="106"/>
      <c r="D5" s="106"/>
      <c r="E5" s="106"/>
      <c r="F5" s="106"/>
      <c r="G5" s="106"/>
      <c r="H5" s="1"/>
      <c r="I5" s="103"/>
    </row>
    <row r="6" spans="1:9" x14ac:dyDescent="0.25">
      <c r="A6" s="112"/>
      <c r="B6" s="106"/>
      <c r="C6" s="108"/>
      <c r="D6" s="108"/>
      <c r="E6" s="108"/>
      <c r="F6" s="108"/>
      <c r="G6" s="109"/>
      <c r="H6" s="1"/>
      <c r="I6" s="103"/>
    </row>
    <row r="7" spans="1:9" x14ac:dyDescent="0.25">
      <c r="A7" s="112"/>
      <c r="B7" s="106"/>
      <c r="C7" s="106"/>
      <c r="D7" s="106"/>
      <c r="E7" s="106"/>
      <c r="F7" s="106"/>
      <c r="G7" s="106"/>
      <c r="H7" s="1"/>
      <c r="I7" s="103"/>
    </row>
    <row r="8" spans="1:9" ht="15.75" thickBot="1" x14ac:dyDescent="0.3">
      <c r="A8" s="113"/>
      <c r="B8" s="304"/>
      <c r="C8" s="304"/>
      <c r="D8" s="304"/>
      <c r="E8" s="304"/>
      <c r="F8" s="304"/>
      <c r="G8" s="304"/>
      <c r="H8" s="104"/>
      <c r="I8" s="105"/>
    </row>
    <row r="9" spans="1:9" x14ac:dyDescent="0.25">
      <c r="A9" s="244"/>
      <c r="B9" s="245"/>
      <c r="C9" s="245"/>
      <c r="D9" s="245"/>
      <c r="E9" s="245"/>
      <c r="F9" s="245"/>
      <c r="G9" s="245"/>
      <c r="H9" s="101"/>
      <c r="I9" s="102"/>
    </row>
    <row r="10" spans="1:9" x14ac:dyDescent="0.25">
      <c r="A10" s="247"/>
      <c r="B10" s="248"/>
      <c r="C10" s="248"/>
      <c r="D10" s="248"/>
      <c r="E10" s="248"/>
      <c r="F10" s="248"/>
      <c r="G10" s="248"/>
      <c r="H10" s="1"/>
      <c r="I10" s="103"/>
    </row>
    <row r="11" spans="1:9" x14ac:dyDescent="0.25">
      <c r="A11" s="247"/>
      <c r="B11" s="248"/>
      <c r="C11" s="248"/>
      <c r="D11" s="248"/>
      <c r="E11" s="248"/>
      <c r="F11" s="248"/>
      <c r="G11" s="248"/>
      <c r="H11" s="1"/>
      <c r="I11" s="103"/>
    </row>
    <row r="12" spans="1:9" x14ac:dyDescent="0.25">
      <c r="A12" s="247"/>
      <c r="B12" s="248"/>
      <c r="C12" s="248"/>
      <c r="D12" s="248"/>
      <c r="E12" s="248"/>
      <c r="F12" s="248"/>
      <c r="G12" s="248"/>
      <c r="H12" s="1"/>
      <c r="I12" s="103"/>
    </row>
    <row r="13" spans="1:9" x14ac:dyDescent="0.25">
      <c r="A13" s="247"/>
      <c r="B13" s="248"/>
      <c r="C13" s="248"/>
      <c r="D13" s="248"/>
      <c r="E13" s="248"/>
      <c r="F13" s="248"/>
      <c r="G13" s="248"/>
      <c r="H13" s="1"/>
      <c r="I13" s="103"/>
    </row>
    <row r="14" spans="1:9" x14ac:dyDescent="0.25">
      <c r="A14" s="247"/>
      <c r="B14" s="248"/>
      <c r="C14" s="248"/>
      <c r="D14" s="248"/>
      <c r="E14" s="248"/>
      <c r="F14" s="248"/>
      <c r="G14" s="248"/>
      <c r="H14" s="1"/>
      <c r="I14" s="103"/>
    </row>
    <row r="15" spans="1:9" x14ac:dyDescent="0.25">
      <c r="A15" s="247"/>
      <c r="B15" s="248"/>
      <c r="C15" s="248"/>
      <c r="D15" s="248"/>
      <c r="E15" s="248"/>
      <c r="F15" s="248"/>
      <c r="G15" s="248"/>
      <c r="H15" s="1"/>
      <c r="I15" s="103"/>
    </row>
    <row r="16" spans="1:9" x14ac:dyDescent="0.25">
      <c r="A16" s="247"/>
      <c r="B16" s="248"/>
      <c r="C16" s="248"/>
      <c r="D16" s="248"/>
      <c r="E16" s="248"/>
      <c r="F16" s="248"/>
      <c r="G16" s="248"/>
      <c r="H16" s="1"/>
      <c r="I16" s="103"/>
    </row>
    <row r="17" spans="1:9" x14ac:dyDescent="0.25">
      <c r="A17" s="247"/>
      <c r="B17" s="248"/>
      <c r="C17" s="248"/>
      <c r="D17" s="248"/>
      <c r="E17" s="248"/>
      <c r="F17" s="248"/>
      <c r="G17" s="248"/>
      <c r="H17" s="1"/>
      <c r="I17" s="103"/>
    </row>
    <row r="18" spans="1:9" x14ac:dyDescent="0.25">
      <c r="A18" s="247"/>
      <c r="B18" s="248"/>
      <c r="C18" s="248"/>
      <c r="D18" s="248"/>
      <c r="E18" s="248"/>
      <c r="F18" s="248"/>
      <c r="G18" s="248"/>
      <c r="H18" s="1"/>
      <c r="I18" s="103"/>
    </row>
    <row r="19" spans="1:9" x14ac:dyDescent="0.25">
      <c r="A19" s="247"/>
      <c r="B19" s="248"/>
      <c r="C19" s="248"/>
      <c r="D19" s="248"/>
      <c r="E19" s="248"/>
      <c r="F19" s="248"/>
      <c r="G19" s="248"/>
      <c r="H19" s="1"/>
      <c r="I19" s="103"/>
    </row>
    <row r="20" spans="1:9" x14ac:dyDescent="0.25">
      <c r="A20" s="247"/>
      <c r="B20" s="248"/>
      <c r="C20" s="248"/>
      <c r="D20" s="248"/>
      <c r="E20" s="248"/>
      <c r="F20" s="248"/>
      <c r="G20" s="248"/>
      <c r="H20" s="1"/>
      <c r="I20" s="103"/>
    </row>
    <row r="21" spans="1:9" x14ac:dyDescent="0.25">
      <c r="A21" s="247"/>
      <c r="B21" s="248"/>
      <c r="C21" s="248"/>
      <c r="D21" s="248"/>
      <c r="E21" s="248"/>
      <c r="F21" s="248"/>
      <c r="G21" s="248"/>
      <c r="H21" s="1"/>
      <c r="I21" s="103"/>
    </row>
    <row r="22" spans="1:9" x14ac:dyDescent="0.25">
      <c r="A22" s="247"/>
      <c r="B22" s="248"/>
      <c r="C22" s="248"/>
      <c r="D22" s="248"/>
      <c r="E22" s="248"/>
      <c r="F22" s="248"/>
      <c r="G22" s="248"/>
      <c r="H22" s="1"/>
      <c r="I22" s="103"/>
    </row>
    <row r="23" spans="1:9" x14ac:dyDescent="0.25">
      <c r="A23" s="247"/>
      <c r="B23" s="248"/>
      <c r="C23" s="248"/>
      <c r="D23" s="248"/>
      <c r="E23" s="248"/>
      <c r="F23" s="248"/>
      <c r="G23" s="248"/>
      <c r="H23" s="1"/>
      <c r="I23" s="103"/>
    </row>
    <row r="24" spans="1:9" x14ac:dyDescent="0.25">
      <c r="A24" s="247"/>
      <c r="B24" s="248"/>
      <c r="C24" s="248"/>
      <c r="D24" s="248"/>
      <c r="E24" s="248"/>
      <c r="F24" s="248"/>
      <c r="G24" s="248"/>
      <c r="H24" s="1"/>
      <c r="I24" s="103"/>
    </row>
    <row r="25" spans="1:9" x14ac:dyDescent="0.25">
      <c r="A25" s="247"/>
      <c r="B25" s="248"/>
      <c r="C25" s="248"/>
      <c r="D25" s="248"/>
      <c r="E25" s="248"/>
      <c r="F25" s="248"/>
      <c r="G25" s="248"/>
      <c r="H25" s="1"/>
      <c r="I25" s="103"/>
    </row>
    <row r="26" spans="1:9" ht="75" customHeight="1" thickBot="1" x14ac:dyDescent="0.3">
      <c r="A26" s="250"/>
      <c r="B26" s="251"/>
      <c r="C26" s="251"/>
      <c r="D26" s="251"/>
      <c r="E26" s="251"/>
      <c r="F26" s="251"/>
      <c r="G26" s="251"/>
      <c r="H26" s="104"/>
      <c r="I26" s="105"/>
    </row>
    <row r="27" spans="1:9" ht="105" customHeight="1" thickBot="1" x14ac:dyDescent="0.3">
      <c r="A27" s="130" t="s">
        <v>7</v>
      </c>
      <c r="B27" s="131" t="s">
        <v>215</v>
      </c>
      <c r="C27" s="132" t="s">
        <v>216</v>
      </c>
      <c r="D27" s="133" t="s">
        <v>217</v>
      </c>
      <c r="E27" s="134" t="s">
        <v>218</v>
      </c>
      <c r="F27" s="131" t="s">
        <v>219</v>
      </c>
      <c r="G27" s="135" t="s">
        <v>220</v>
      </c>
    </row>
    <row r="28" spans="1:9" ht="57" customHeight="1" x14ac:dyDescent="0.25">
      <c r="A28" s="123">
        <v>1</v>
      </c>
      <c r="B28" s="124" t="e">
        <f>matriz_riesgos_macroprocesos!#REF!</f>
        <v>#REF!</v>
      </c>
      <c r="C28" s="125" t="e">
        <f>matriz_riesgos_macroprocesos!#REF!</f>
        <v>#REF!</v>
      </c>
      <c r="D28" s="126" t="e">
        <f>matriz_riesgos_macroprocesos!#REF!</f>
        <v>#REF!</v>
      </c>
      <c r="E28" s="127" t="e">
        <f>C28*D28</f>
        <v>#REF!</v>
      </c>
      <c r="F28" s="128" t="e">
        <f>matriz_riesgos_macroprocesos!#REF!</f>
        <v>#REF!</v>
      </c>
      <c r="G28" s="129"/>
    </row>
    <row r="29" spans="1:9" ht="57" customHeight="1" x14ac:dyDescent="0.25">
      <c r="A29" s="114">
        <v>2</v>
      </c>
      <c r="B29" s="115">
        <f>matriz_riesgos_macroprocesos!D39</f>
        <v>43585</v>
      </c>
      <c r="C29" s="120">
        <f>matriz_riesgos_macroprocesos!AS39</f>
        <v>-1</v>
      </c>
      <c r="D29" s="116">
        <f>matriz_riesgos_macroprocesos!AW39</f>
        <v>4</v>
      </c>
      <c r="E29" s="117">
        <f t="shared" ref="E29:E32" si="0">C29*D29</f>
        <v>-4</v>
      </c>
      <c r="F29" s="118" t="e">
        <f>matriz_riesgos_macroprocesos!BC39</f>
        <v>#N/A</v>
      </c>
      <c r="G29" s="119"/>
    </row>
    <row r="30" spans="1:9" ht="48" customHeight="1" x14ac:dyDescent="0.25">
      <c r="A30" s="114">
        <v>3</v>
      </c>
      <c r="B30" s="115">
        <f>matriz_riesgos_macroprocesos!D43</f>
        <v>43584</v>
      </c>
      <c r="C30" s="120">
        <f>matriz_riesgos_macroprocesos!AS43</f>
        <v>0</v>
      </c>
      <c r="D30" s="116">
        <f>matriz_riesgos_macroprocesos!AW43</f>
        <v>4</v>
      </c>
      <c r="E30" s="117">
        <f t="shared" si="0"/>
        <v>0</v>
      </c>
      <c r="F30" s="118" t="e">
        <f>matriz_riesgos_macroprocesos!BC43</f>
        <v>#N/A</v>
      </c>
      <c r="G30" s="119"/>
    </row>
    <row r="31" spans="1:9" ht="53.25" customHeight="1" x14ac:dyDescent="0.25">
      <c r="A31" s="114">
        <v>4</v>
      </c>
      <c r="B31" s="115" t="e">
        <f>matriz_riesgos_macroprocesos!#REF!</f>
        <v>#REF!</v>
      </c>
      <c r="C31" s="120" t="e">
        <f>matriz_riesgos_macroprocesos!#REF!</f>
        <v>#REF!</v>
      </c>
      <c r="D31" s="116" t="e">
        <f>matriz_riesgos_macroprocesos!#REF!</f>
        <v>#REF!</v>
      </c>
      <c r="E31" s="117" t="e">
        <f t="shared" si="0"/>
        <v>#REF!</v>
      </c>
      <c r="F31" s="118" t="e">
        <f>matriz_riesgos_macroprocesos!#REF!</f>
        <v>#REF!</v>
      </c>
      <c r="G31" s="119"/>
    </row>
    <row r="32" spans="1:9" s="3" customFormat="1" ht="75.75" customHeight="1" x14ac:dyDescent="0.25">
      <c r="A32" s="114">
        <v>5</v>
      </c>
      <c r="B32" s="115" t="e">
        <f>matriz_riesgos_macroprocesos!#REF!</f>
        <v>#REF!</v>
      </c>
      <c r="C32" s="120" t="e">
        <f>matriz_riesgos_macroprocesos!#REF!</f>
        <v>#REF!</v>
      </c>
      <c r="D32" s="116" t="e">
        <f>matriz_riesgos_macroprocesos!#REF!</f>
        <v>#REF!</v>
      </c>
      <c r="E32" s="117" t="e">
        <f t="shared" si="0"/>
        <v>#REF!</v>
      </c>
      <c r="F32" s="118" t="e">
        <f>matriz_riesgos_macroprocesos!#REF!</f>
        <v>#REF!</v>
      </c>
      <c r="G32" s="119"/>
    </row>
    <row r="33" spans="1:7" s="3" customFormat="1" ht="73.5" customHeight="1" x14ac:dyDescent="0.25">
      <c r="A33" s="114">
        <v>6</v>
      </c>
      <c r="B33" s="115" t="e">
        <f>matriz_riesgos_macroprocesos!#REF!</f>
        <v>#REF!</v>
      </c>
      <c r="C33" s="120" t="e">
        <f>matriz_riesgos_macroprocesos!#REF!</f>
        <v>#REF!</v>
      </c>
      <c r="D33" s="116" t="e">
        <f>matriz_riesgos_macroprocesos!#REF!</f>
        <v>#REF!</v>
      </c>
      <c r="E33" s="117" t="e">
        <f>C33*D33</f>
        <v>#REF!</v>
      </c>
      <c r="F33" s="118" t="e">
        <f>matriz_riesgos_macroprocesos!#REF!</f>
        <v>#REF!</v>
      </c>
      <c r="G33" s="119"/>
    </row>
    <row r="34" spans="1:7" ht="55.5" customHeight="1" x14ac:dyDescent="0.25">
      <c r="A34" s="121">
        <v>7</v>
      </c>
      <c r="B34" s="115">
        <f>matriz_riesgos_macroprocesos!D47</f>
        <v>43584</v>
      </c>
      <c r="C34" s="120">
        <f>matriz_riesgos_macroprocesos!AS47</f>
        <v>0</v>
      </c>
      <c r="D34" s="116">
        <f>matriz_riesgos_macroprocesos!AW47</f>
        <v>4</v>
      </c>
      <c r="E34" s="117">
        <f>C34*D34</f>
        <v>0</v>
      </c>
      <c r="F34" s="118" t="e">
        <f>matriz_riesgos_macroprocesos!BC47</f>
        <v>#N/A</v>
      </c>
      <c r="G34" s="122"/>
    </row>
    <row r="37" spans="1:7" x14ac:dyDescent="0.25">
      <c r="A37" s="298" t="s">
        <v>86</v>
      </c>
      <c r="B37" s="298"/>
      <c r="C37" s="298"/>
      <c r="D37" s="298"/>
      <c r="E37" s="298"/>
    </row>
    <row r="38" spans="1:7" x14ac:dyDescent="0.25">
      <c r="A38" s="299" t="s">
        <v>87</v>
      </c>
      <c r="B38" s="299"/>
      <c r="C38" s="299"/>
      <c r="D38" s="299"/>
      <c r="E38" s="299"/>
    </row>
    <row r="39" spans="1:7" x14ac:dyDescent="0.25">
      <c r="A39" s="305" t="s">
        <v>88</v>
      </c>
      <c r="B39" s="305"/>
      <c r="C39" s="305"/>
      <c r="D39" s="305"/>
      <c r="E39" s="305"/>
    </row>
    <row r="40" spans="1:7" x14ac:dyDescent="0.25">
      <c r="A40" s="297" t="s">
        <v>89</v>
      </c>
      <c r="B40" s="297"/>
      <c r="C40" s="297"/>
      <c r="D40" s="297"/>
      <c r="E40" s="297"/>
    </row>
  </sheetData>
  <mergeCells count="9">
    <mergeCell ref="A40:E40"/>
    <mergeCell ref="A9:G26"/>
    <mergeCell ref="A37:E37"/>
    <mergeCell ref="A38:E38"/>
    <mergeCell ref="D1:G2"/>
    <mergeCell ref="E3:G3"/>
    <mergeCell ref="D4:G4"/>
    <mergeCell ref="B8:G8"/>
    <mergeCell ref="A39:E39"/>
  </mergeCells>
  <phoneticPr fontId="35" type="noConversion"/>
  <conditionalFormatting sqref="F28">
    <cfRule type="cellIs" dxfId="19" priority="30" operator="equal">
      <formula>$Z$7</formula>
    </cfRule>
    <cfRule type="cellIs" dxfId="18" priority="31" operator="equal">
      <formula>$AA$3</formula>
    </cfRule>
    <cfRule type="cellIs" dxfId="17" priority="32" operator="equal">
      <formula>$Z$3</formula>
    </cfRule>
    <cfRule type="cellIs" dxfId="16" priority="33" operator="equal">
      <formula>$X$3</formula>
    </cfRule>
  </conditionalFormatting>
  <conditionalFormatting sqref="F28">
    <cfRule type="cellIs" dxfId="15" priority="11" operator="equal">
      <formula>$A$40</formula>
    </cfRule>
    <cfRule type="cellIs" dxfId="14" priority="12" operator="equal">
      <formula>$A$39</formula>
    </cfRule>
    <cfRule type="cellIs" dxfId="13" priority="13" operator="equal">
      <formula>$A$38</formula>
    </cfRule>
    <cfRule type="cellIs" dxfId="12" priority="14" operator="equal">
      <formula>$A$37</formula>
    </cfRule>
    <cfRule type="cellIs" dxfId="11" priority="18" operator="equal">
      <formula>$F$28</formula>
    </cfRule>
    <cfRule type="cellIs" dxfId="10" priority="19" operator="equal">
      <formula>$F$28</formula>
    </cfRule>
  </conditionalFormatting>
  <conditionalFormatting sqref="F29:F34">
    <cfRule type="cellIs" dxfId="9" priority="7" operator="equal">
      <formula>$Z$7</formula>
    </cfRule>
    <cfRule type="cellIs" dxfId="8" priority="8" operator="equal">
      <formula>$AA$3</formula>
    </cfRule>
    <cfRule type="cellIs" dxfId="7" priority="9" operator="equal">
      <formula>$Z$3</formula>
    </cfRule>
    <cfRule type="cellIs" dxfId="6" priority="10" operator="equal">
      <formula>$X$3</formula>
    </cfRule>
  </conditionalFormatting>
  <conditionalFormatting sqref="F29:F34">
    <cfRule type="cellIs" dxfId="5" priority="1" operator="equal">
      <formula>$A$40</formula>
    </cfRule>
    <cfRule type="cellIs" dxfId="4" priority="2" operator="equal">
      <formula>$A$39</formula>
    </cfRule>
    <cfRule type="cellIs" dxfId="3" priority="3" operator="equal">
      <formula>$A$38</formula>
    </cfRule>
    <cfRule type="cellIs" dxfId="2" priority="4" operator="equal">
      <formula>$A$37</formula>
    </cfRule>
    <cfRule type="cellIs" dxfId="1" priority="5" operator="equal">
      <formula>$F$28</formula>
    </cfRule>
    <cfRule type="cellIs" dxfId="0" priority="6" operator="equal">
      <formula>$F$28</formula>
    </cfRule>
  </conditionalFormatting>
  <pageMargins left="0.7" right="0.7" top="0.75" bottom="0.75" header="0.3" footer="0.3"/>
  <pageSetup paperSize="9" orientation="landscape" r:id="rId1"/>
  <drawing r:id="rId2"/>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matriz_riesgos_macroprocesos</vt:lpstr>
      <vt:lpstr>Evaluación_Respuesta.</vt:lpstr>
      <vt:lpstr>Tipo_impacto </vt:lpstr>
      <vt:lpstr>GRAFICA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Marietta Velasquez Rodriguez</cp:lastModifiedBy>
  <cp:lastPrinted>2015-01-30T14:26:49Z</cp:lastPrinted>
  <dcterms:created xsi:type="dcterms:W3CDTF">2012-10-08T19:48:14Z</dcterms:created>
  <dcterms:modified xsi:type="dcterms:W3CDTF">2019-05-10T14:53:52Z</dcterms:modified>
</cp:coreProperties>
</file>