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4.xml" ContentType="application/vnd.openxmlformats-officedocument.drawing+xml"/>
  <Override PartName="/xl/ctrlProps/ctrlProp12.xml" ContentType="application/vnd.ms-excel.controlproperties+xml"/>
  <Override PartName="/xl/drawings/drawing5.xml" ContentType="application/vnd.openxmlformats-officedocument.drawing+xml"/>
  <Override PartName="/xl/ctrlProps/ctrlProp13.xml" ContentType="application/vnd.ms-excel.controlproperties+xml"/>
  <Override PartName="/xl/drawings/drawing6.xml" ContentType="application/vnd.openxmlformats-officedocument.drawing+xml"/>
  <Override PartName="/xl/ctrlProps/ctrlProp14.xml" ContentType="application/vnd.ms-excel.controlproperties+xml"/>
  <Override PartName="/xl/drawings/drawing7.xml" ContentType="application/vnd.openxmlformats-officedocument.drawing+xml"/>
  <Override PartName="/xl/ctrlProps/ctrlProp15.xml" ContentType="application/vnd.ms-excel.controlproperties+xml"/>
  <Override PartName="/xl/drawings/drawing8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9.xml" ContentType="application/vnd.openxmlformats-officedocument.drawing+xml"/>
  <Override PartName="/xl/ctrlProps/ctrlProp31.xml" ContentType="application/vnd.ms-excel.controlproperties+xml"/>
  <Override PartName="/xl/drawings/drawing10.xml" ContentType="application/vnd.openxmlformats-officedocument.drawing+xml"/>
  <Override PartName="/xl/ctrlProps/ctrlProp32.xml" ContentType="application/vnd.ms-excel.controlproperties+xml"/>
  <Override PartName="/xl/drawings/drawing11.xml" ContentType="application/vnd.openxmlformats-officedocument.drawing+xml"/>
  <Override PartName="/xl/ctrlProps/ctrlProp33.xml" ContentType="application/vnd.ms-excel.controlproperties+xml"/>
  <Override PartName="/xl/drawings/drawing12.xml" ContentType="application/vnd.openxmlformats-officedocument.drawing+xml"/>
  <Override PartName="/xl/ctrlProps/ctrlProp34.xml" ContentType="application/vnd.ms-excel.controlproperties+xml"/>
  <Override PartName="/xl/drawings/drawing13.xml" ContentType="application/vnd.openxmlformats-officedocument.drawing+xml"/>
  <Override PartName="/xl/ctrlProps/ctrlProp35.xml" ContentType="application/vnd.ms-excel.controlproperties+xml"/>
  <Override PartName="/xl/drawings/drawing14.xml" ContentType="application/vnd.openxmlformats-officedocument.drawing+xml"/>
  <Override PartName="/xl/ctrlProps/ctrlProp36.xml" ContentType="application/vnd.ms-excel.controlproperties+xml"/>
  <Override PartName="/xl/drawings/drawing15.xml" ContentType="application/vnd.openxmlformats-officedocument.drawing+xml"/>
  <Override PartName="/xl/ctrlProps/ctrlProp37.xml" ContentType="application/vnd.ms-excel.controlproperties+xml"/>
  <Override PartName="/xl/drawings/drawing16.xml" ContentType="application/vnd.openxmlformats-officedocument.drawing+xml"/>
  <Override PartName="/xl/ctrlProps/ctrlProp38.xml" ContentType="application/vnd.ms-excel.controlproperties+xml"/>
  <Override PartName="/xl/drawings/drawing17.xml" ContentType="application/vnd.openxmlformats-officedocument.drawing+xml"/>
  <Override PartName="/xl/ctrlProps/ctrlProp39.xml" ContentType="application/vnd.ms-excel.controlproperties+xml"/>
  <Override PartName="/xl/drawings/drawing18.xml" ContentType="application/vnd.openxmlformats-officedocument.drawing+xml"/>
  <Override PartName="/xl/ctrlProps/ctrlProp40.xml" ContentType="application/vnd.ms-excel.controlproperties+xml"/>
  <Override PartName="/xl/drawings/drawing19.xml" ContentType="application/vnd.openxmlformats-officedocument.drawing+xml"/>
  <Override PartName="/xl/ctrlProps/ctrlProp41.xml" ContentType="application/vnd.ms-excel.controlproperties+xml"/>
  <Override PartName="/xl/drawings/drawing20.xml" ContentType="application/vnd.openxmlformats-officedocument.drawing+xml"/>
  <Override PartName="/xl/ctrlProps/ctrlProp42.xml" ContentType="application/vnd.ms-excel.controlproperties+xml"/>
  <Override PartName="/xl/drawings/drawing21.xml" ContentType="application/vnd.openxmlformats-officedocument.drawing+xml"/>
  <Override PartName="/xl/ctrlProps/ctrlProp43.xml" ContentType="application/vnd.ms-excel.controlproperties+xml"/>
  <Override PartName="/xl/drawings/drawing22.xml" ContentType="application/vnd.openxmlformats-officedocument.drawing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23.xml" ContentType="application/vnd.openxmlformats-officedocument.drawing+xml"/>
  <Override PartName="/xl/ctrlProps/ctrlProp49.xml" ContentType="application/vnd.ms-excel.controlproperties+xml"/>
  <Override PartName="/xl/drawings/drawing24.xml" ContentType="application/vnd.openxmlformats-officedocument.drawing+xml"/>
  <Override PartName="/xl/ctrlProps/ctrlProp50.xml" ContentType="application/vnd.ms-excel.controlproperties+xml"/>
  <Override PartName="/xl/drawings/drawing25.xml" ContentType="application/vnd.openxmlformats-officedocument.drawing+xml"/>
  <Override PartName="/xl/ctrlProps/ctrlProp51.xml" ContentType="application/vnd.ms-excel.controlproperties+xml"/>
  <Override PartName="/xl/drawings/drawing26.xml" ContentType="application/vnd.openxmlformats-officedocument.drawing+xml"/>
  <Override PartName="/xl/ctrlProps/ctrlProp52.xml" ContentType="application/vnd.ms-excel.controlproperties+xml"/>
  <Override PartName="/xl/drawings/drawing27.xml" ContentType="application/vnd.openxmlformats-officedocument.drawing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drawings/drawing28.xml" ContentType="application/vnd.openxmlformats-officedocument.drawing+xml"/>
  <Override PartName="/xl/ctrlProps/ctrlProp57.xml" ContentType="application/vnd.ms-excel.controlproperties+xml"/>
  <Override PartName="/xl/drawings/drawing29.xml" ContentType="application/vnd.openxmlformats-officedocument.drawing+xml"/>
  <Override PartName="/xl/ctrlProps/ctrlProp58.xml" ContentType="application/vnd.ms-excel.controlproperties+xml"/>
  <Override PartName="/xl/drawings/drawing30.xml" ContentType="application/vnd.openxmlformats-officedocument.drawing+xml"/>
  <Override PartName="/xl/ctrlProps/ctrlProp5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9615" windowHeight="10125"/>
  </bookViews>
  <sheets>
    <sheet name="PORTADA" sheetId="1" r:id="rId1"/>
    <sheet name="MENU PRINCIPAL" sheetId="7" r:id="rId2"/>
    <sheet name="DATOS INSTITUCIONALES" sheetId="2" r:id="rId3"/>
    <sheet name="MISIÓN-VISIÓN Y OTROS" sheetId="3" r:id="rId4"/>
    <sheet name="OBJETIVOS_INSTITUCIONALES" sheetId="4" r:id="rId5"/>
    <sheet name="ESTRUCTURA ORGANIZACIONAL" sheetId="5" r:id="rId6"/>
    <sheet name="PROGRAMAS ACTIVOS (UQ)" sheetId="6" r:id="rId7"/>
    <sheet name="DATOS ACADEMICOS" sheetId="24" r:id="rId8"/>
    <sheet name="INSCRITOS" sheetId="8" r:id="rId9"/>
    <sheet name="INSCRITOS POR CENTRO DE TUTORIA" sheetId="9" r:id="rId10"/>
    <sheet name="ADMITIDOS " sheetId="10" r:id="rId11"/>
    <sheet name="ADMITIDOS-CENTROS DE TUTORIAS" sheetId="11" r:id="rId12"/>
    <sheet name="MATRICULADOS PRIMERA VEZ" sheetId="12" r:id="rId13"/>
    <sheet name="MA-PRIMERA VEZ-CENTROS TUTORIAS" sheetId="13" r:id="rId14"/>
    <sheet name="MATRICULADOS TOTAL" sheetId="14" r:id="rId15"/>
    <sheet name="MATR-TOTAL-CENTROS DE TUTORIAS" sheetId="15" r:id="rId16"/>
    <sheet name="DATOS POSTGRADOS PROPIOS" sheetId="16" r:id="rId17"/>
    <sheet name="MATRI GRUPOS ETNICOS Y ESTRATO " sheetId="18" r:id="rId18"/>
    <sheet name="ESTUDIANTES EN CONTINUIDAD" sheetId="20" r:id="rId19"/>
    <sheet name="ESTUDIANTES GRADUADOS" sheetId="21" r:id="rId20"/>
    <sheet name="DATOS DE ENCUESTA" sheetId="22" r:id="rId21"/>
    <sheet name="DATOS DOCENTES" sheetId="23" r:id="rId22"/>
    <sheet name="DOCENTES DE PLANTA" sheetId="25" r:id="rId23"/>
    <sheet name="DOCENTES OCASIONALES" sheetId="28" r:id="rId24"/>
    <sheet name="DOCENTES CATEDRATICOS" sheetId="31" r:id="rId25"/>
    <sheet name="DOCENTES Y ADMINISTRATIVOS" sheetId="32" r:id="rId26"/>
    <sheet name="PROCESOS DE ACOMPAÑAMIENTO" sheetId="33" r:id="rId27"/>
    <sheet name="APOYOS BIENESTAR" sheetId="36" r:id="rId28"/>
    <sheet name="DESCUENTOS E INCENTIVOS" sheetId="35" r:id="rId29"/>
    <sheet name="DESERCION HERRAMIENTA SPADIES" sheetId="34" r:id="rId30"/>
  </sheets>
  <definedNames>
    <definedName name="_xlnm._FilterDatabase" localSheetId="10" hidden="1">'ADMITIDOS '!$F$6:$G$41</definedName>
    <definedName name="_xlnm._FilterDatabase" localSheetId="11" hidden="1">'ADMITIDOS-CENTROS DE TUTORIAS'!$F$6:$H$43</definedName>
    <definedName name="_xlnm._FilterDatabase" localSheetId="27" hidden="1">'APOYOS BIENESTAR'!#REF!</definedName>
    <definedName name="_xlnm._FilterDatabase" localSheetId="28" hidden="1">'DESCUENTOS E INCENTIVOS'!$F$383:$I$427</definedName>
    <definedName name="_xlnm._FilterDatabase" localSheetId="24" hidden="1">'DOCENTES CATEDRATICOS'!$F$4:$T$47</definedName>
    <definedName name="_xlnm._FilterDatabase" localSheetId="22" hidden="1">'DOCENTES DE PLANTA'!$F$4:$T$44</definedName>
    <definedName name="_xlnm._FilterDatabase" localSheetId="23" hidden="1">'DOCENTES OCASIONALES'!$F$4:$T$40</definedName>
    <definedName name="_xlnm._FilterDatabase" localSheetId="19" hidden="1">'ESTUDIANTES GRADUADOS'!$F$51:$J$92</definedName>
    <definedName name="_xlnm._FilterDatabase" localSheetId="9" hidden="1">'INSCRITOS POR CENTRO DE TUTORIA'!$F$6:$H$59</definedName>
    <definedName name="_xlnm._FilterDatabase" localSheetId="13" hidden="1">'MA-PRIMERA VEZ-CENTROS TUTORIAS'!$F$7:$H$40</definedName>
    <definedName name="_xlnm._FilterDatabase" localSheetId="12" hidden="1">'MATRICULADOS PRIMERA VEZ'!$F$7:$I$45</definedName>
    <definedName name="_xlnm._FilterDatabase" localSheetId="14" hidden="1">'MATRICULADOS TOTAL'!$F$6:$I$47</definedName>
    <definedName name="_xlnm._FilterDatabase" localSheetId="15" hidden="1">'MATR-TOTAL-CENTROS DE TUTORIAS'!$F$7:$J$75</definedName>
    <definedName name="_xlnm.Print_Area" localSheetId="27">'APOYOS BIENESTAR'!#REF!</definedName>
    <definedName name="_xlnm.Print_Area" localSheetId="28">'DESCUENTOS E INCENTIVOS'!$G$431:$I$453</definedName>
    <definedName name="_xlnm.Print_Area" localSheetId="24">'DOCENTES CATEDRATICOS'!$F$4:$T$46</definedName>
    <definedName name="_xlnm.Print_Area" localSheetId="22">'DOCENTES DE PLANTA'!$F$4:$T$5</definedName>
    <definedName name="_xlnm.Print_Area" localSheetId="23">'DOCENTES OCASIONALES'!$F$4:$T$5</definedName>
    <definedName name="_xlnm.Print_Area" localSheetId="17">'MATRI GRUPOS ETNICOS Y ESTRATO '!$L$4:$P$30</definedName>
  </definedNames>
  <calcPr calcId="145621"/>
</workbook>
</file>

<file path=xl/calcChain.xml><?xml version="1.0" encoding="utf-8"?>
<calcChain xmlns="http://schemas.openxmlformats.org/spreadsheetml/2006/main">
  <c r="H43" i="16" l="1"/>
  <c r="G43" i="16"/>
  <c r="H25" i="16"/>
  <c r="G25" i="16"/>
  <c r="G15" i="16"/>
  <c r="H15" i="16"/>
  <c r="G21" i="32" l="1"/>
  <c r="H21" i="32"/>
  <c r="H8" i="32"/>
  <c r="G8" i="32"/>
  <c r="J7" i="31" l="1"/>
  <c r="J8" i="31"/>
  <c r="J9" i="31"/>
  <c r="J10" i="31"/>
  <c r="J11" i="31"/>
  <c r="J12" i="31"/>
  <c r="J13" i="31"/>
  <c r="J14" i="31"/>
  <c r="J15" i="31"/>
  <c r="J16" i="31"/>
  <c r="J17" i="31"/>
  <c r="J18" i="31"/>
  <c r="J19" i="31"/>
  <c r="J20" i="31"/>
  <c r="J21" i="31"/>
  <c r="J22" i="31"/>
  <c r="J23" i="31"/>
  <c r="J24" i="31"/>
  <c r="J25" i="31"/>
  <c r="J26" i="31"/>
  <c r="J27" i="31"/>
  <c r="J28" i="31"/>
  <c r="J29" i="31"/>
  <c r="J30" i="31"/>
  <c r="J31" i="31"/>
  <c r="J32" i="31"/>
  <c r="J33" i="31"/>
  <c r="J34" i="31"/>
  <c r="J35" i="31"/>
  <c r="J36" i="31"/>
  <c r="J37" i="31"/>
  <c r="J38" i="31"/>
  <c r="J39" i="31"/>
  <c r="J40" i="31"/>
  <c r="J41" i="31"/>
  <c r="J42" i="31"/>
  <c r="J43" i="31"/>
  <c r="J44" i="31"/>
  <c r="J45" i="31"/>
  <c r="J46" i="31"/>
  <c r="J47" i="31"/>
  <c r="J6" i="31"/>
  <c r="J13" i="28"/>
  <c r="J14" i="28"/>
  <c r="J15" i="28"/>
  <c r="J16" i="28"/>
  <c r="J17" i="28"/>
  <c r="J18" i="28"/>
  <c r="J19" i="28"/>
  <c r="J20" i="28"/>
  <c r="J21" i="28"/>
  <c r="J22" i="28"/>
  <c r="J23" i="28"/>
  <c r="J24" i="28"/>
  <c r="J25" i="28"/>
  <c r="J26" i="28"/>
  <c r="J27" i="28"/>
  <c r="J28" i="28"/>
  <c r="J29" i="28"/>
  <c r="J30" i="28"/>
  <c r="J31" i="28"/>
  <c r="J32" i="28"/>
  <c r="J33" i="28"/>
  <c r="J34" i="28"/>
  <c r="J35" i="28"/>
  <c r="J36" i="28"/>
  <c r="J37" i="28"/>
  <c r="J38" i="28"/>
  <c r="J39" i="28"/>
  <c r="J40" i="28"/>
  <c r="J7" i="28"/>
  <c r="J8" i="28"/>
  <c r="J9" i="28"/>
  <c r="J10" i="28"/>
  <c r="J11" i="28"/>
  <c r="J12" i="28"/>
  <c r="J6" i="28"/>
  <c r="J21" i="25"/>
  <c r="J22" i="25"/>
  <c r="J23" i="25"/>
  <c r="J24" i="25"/>
  <c r="J25" i="25"/>
  <c r="J26" i="25"/>
  <c r="J27" i="25"/>
  <c r="J28" i="25"/>
  <c r="J29" i="25"/>
  <c r="J30" i="25"/>
  <c r="J31" i="25"/>
  <c r="J32" i="25"/>
  <c r="J33" i="25"/>
  <c r="J34" i="25"/>
  <c r="J35" i="25"/>
  <c r="J36" i="25"/>
  <c r="J37" i="25"/>
  <c r="J38" i="25"/>
  <c r="J39" i="25"/>
  <c r="J40" i="25"/>
  <c r="J41" i="25"/>
  <c r="J42" i="25"/>
  <c r="J43" i="25"/>
  <c r="J44" i="25"/>
  <c r="J15" i="25"/>
  <c r="J16" i="25"/>
  <c r="J17" i="25"/>
  <c r="J18" i="25"/>
  <c r="J19" i="25"/>
  <c r="J20" i="25"/>
  <c r="J7" i="25"/>
  <c r="J8" i="25"/>
  <c r="J9" i="25"/>
  <c r="J10" i="25"/>
  <c r="J11" i="25"/>
  <c r="J12" i="25"/>
  <c r="J13" i="25"/>
  <c r="J14" i="25"/>
  <c r="J6" i="25"/>
  <c r="J75" i="15" l="1"/>
  <c r="K75" i="15"/>
  <c r="L75" i="15"/>
  <c r="M75" i="15"/>
  <c r="N75" i="15"/>
  <c r="I75" i="15"/>
  <c r="J74" i="15"/>
  <c r="K74" i="15"/>
  <c r="L74" i="15"/>
  <c r="M74" i="15"/>
  <c r="N74" i="15"/>
  <c r="I74" i="15"/>
  <c r="L71" i="15"/>
  <c r="M71" i="15"/>
  <c r="N71" i="15"/>
  <c r="J71" i="15"/>
  <c r="K71" i="15"/>
  <c r="I71" i="15"/>
  <c r="J70" i="15"/>
  <c r="K70" i="15"/>
  <c r="L70" i="15"/>
  <c r="M70" i="15"/>
  <c r="N70" i="15"/>
  <c r="I70" i="15"/>
  <c r="J64" i="15"/>
  <c r="K64" i="15"/>
  <c r="L64" i="15"/>
  <c r="M64" i="15"/>
  <c r="N64" i="15"/>
  <c r="I64" i="15"/>
  <c r="J60" i="15"/>
  <c r="K60" i="15"/>
  <c r="L60" i="15"/>
  <c r="M60" i="15"/>
  <c r="N60" i="15"/>
  <c r="I60" i="15"/>
  <c r="J56" i="15"/>
  <c r="K56" i="15"/>
  <c r="L56" i="15"/>
  <c r="M56" i="15"/>
  <c r="N56" i="15"/>
  <c r="I56" i="15"/>
  <c r="J53" i="15"/>
  <c r="K53" i="15"/>
  <c r="L53" i="15"/>
  <c r="M53" i="15"/>
  <c r="N53" i="15"/>
  <c r="I53" i="15"/>
  <c r="J48" i="15"/>
  <c r="K48" i="15"/>
  <c r="L48" i="15"/>
  <c r="M48" i="15"/>
  <c r="N48" i="15"/>
  <c r="I48" i="15"/>
  <c r="J40" i="15"/>
  <c r="K40" i="15"/>
  <c r="L40" i="15"/>
  <c r="M40" i="15"/>
  <c r="N40" i="15"/>
  <c r="I40" i="15"/>
  <c r="J32" i="15"/>
  <c r="K32" i="15"/>
  <c r="L32" i="15"/>
  <c r="M32" i="15"/>
  <c r="N32" i="15"/>
  <c r="I32" i="15"/>
  <c r="J21" i="15"/>
  <c r="K21" i="15"/>
  <c r="L21" i="15"/>
  <c r="M21" i="15"/>
  <c r="N21" i="15"/>
  <c r="I21" i="15"/>
  <c r="J14" i="15"/>
  <c r="K14" i="15"/>
  <c r="L14" i="15"/>
  <c r="M14" i="15"/>
  <c r="N14" i="15"/>
  <c r="I14" i="15"/>
  <c r="J10" i="15"/>
  <c r="K10" i="15"/>
  <c r="L10" i="15"/>
  <c r="M10" i="15"/>
  <c r="N10" i="15"/>
  <c r="I10" i="15"/>
  <c r="O62" i="15"/>
  <c r="O68" i="15"/>
  <c r="O69" i="15"/>
  <c r="O50" i="15"/>
  <c r="N21" i="14" l="1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N37" i="14"/>
  <c r="N38" i="14"/>
  <c r="N39" i="14"/>
  <c r="N40" i="14"/>
  <c r="N41" i="14"/>
  <c r="N42" i="14"/>
  <c r="N43" i="14"/>
  <c r="N19" i="14"/>
  <c r="N20" i="14"/>
  <c r="I47" i="14"/>
  <c r="J47" i="14"/>
  <c r="K47" i="14"/>
  <c r="L47" i="14"/>
  <c r="M47" i="14"/>
  <c r="I46" i="14"/>
  <c r="J46" i="14"/>
  <c r="K46" i="14"/>
  <c r="L46" i="14"/>
  <c r="M46" i="14"/>
  <c r="H46" i="14"/>
  <c r="I44" i="14"/>
  <c r="J44" i="14"/>
  <c r="K44" i="14"/>
  <c r="L44" i="14"/>
  <c r="M44" i="14"/>
  <c r="H44" i="14"/>
  <c r="H47" i="14" s="1"/>
  <c r="N7" i="14"/>
  <c r="I17" i="14"/>
  <c r="J17" i="14"/>
  <c r="K17" i="14"/>
  <c r="L17" i="14"/>
  <c r="M17" i="14"/>
  <c r="H17" i="14"/>
  <c r="K16" i="12" l="1"/>
  <c r="N9" i="12"/>
  <c r="N10" i="12"/>
  <c r="N11" i="12"/>
  <c r="N12" i="12"/>
  <c r="N13" i="12"/>
  <c r="N14" i="12"/>
  <c r="N15" i="12"/>
  <c r="N17" i="12"/>
  <c r="N18" i="12"/>
  <c r="N19" i="12"/>
  <c r="N20" i="12"/>
  <c r="N21" i="12"/>
  <c r="N22" i="12"/>
  <c r="N23" i="12"/>
  <c r="N24" i="12"/>
  <c r="N25" i="12"/>
  <c r="N26" i="12"/>
  <c r="N27" i="12"/>
  <c r="N29" i="12"/>
  <c r="N30" i="12"/>
  <c r="N31" i="12"/>
  <c r="N32" i="12"/>
  <c r="N33" i="12"/>
  <c r="N34" i="12"/>
  <c r="N35" i="12"/>
  <c r="N36" i="12"/>
  <c r="N37" i="12"/>
  <c r="N38" i="12"/>
  <c r="N39" i="12"/>
  <c r="N40" i="12"/>
  <c r="N41" i="12"/>
  <c r="N43" i="12"/>
  <c r="I44" i="12"/>
  <c r="J44" i="12"/>
  <c r="K44" i="12"/>
  <c r="L44" i="12"/>
  <c r="M44" i="12"/>
  <c r="H44" i="12"/>
  <c r="I42" i="12"/>
  <c r="J42" i="12"/>
  <c r="K42" i="12"/>
  <c r="L42" i="12"/>
  <c r="M42" i="12"/>
  <c r="H42" i="12"/>
  <c r="I16" i="12"/>
  <c r="J16" i="12"/>
  <c r="L16" i="12"/>
  <c r="M16" i="12"/>
  <c r="H16" i="12"/>
  <c r="I41" i="10"/>
  <c r="J41" i="10"/>
  <c r="K41" i="10"/>
  <c r="L41" i="10"/>
  <c r="M41" i="10"/>
  <c r="H41" i="10"/>
  <c r="I38" i="10"/>
  <c r="J38" i="10"/>
  <c r="K38" i="10"/>
  <c r="L38" i="10"/>
  <c r="M38" i="10"/>
  <c r="H38" i="10"/>
  <c r="K16" i="10"/>
  <c r="L16" i="10"/>
  <c r="M16" i="10"/>
  <c r="I16" i="10"/>
  <c r="J16" i="10"/>
  <c r="H16" i="10"/>
  <c r="N20" i="10"/>
  <c r="N19" i="10"/>
  <c r="I45" i="12" l="1"/>
  <c r="N42" i="12"/>
  <c r="H45" i="12"/>
  <c r="N44" i="12"/>
  <c r="N16" i="12"/>
  <c r="L45" i="12"/>
  <c r="M45" i="12"/>
  <c r="K45" i="12"/>
  <c r="J45" i="12"/>
  <c r="N7" i="10"/>
  <c r="N38" i="10"/>
  <c r="N37" i="10"/>
  <c r="N36" i="10"/>
  <c r="N35" i="10"/>
  <c r="N33" i="10"/>
  <c r="N32" i="10"/>
  <c r="N31" i="10"/>
  <c r="N30" i="10"/>
  <c r="N29" i="10"/>
  <c r="N28" i="10"/>
  <c r="N27" i="10"/>
  <c r="N26" i="10"/>
  <c r="N25" i="10"/>
  <c r="N24" i="10"/>
  <c r="N23" i="10"/>
  <c r="N22" i="10"/>
  <c r="N21" i="10"/>
  <c r="N16" i="10"/>
  <c r="N15" i="10"/>
  <c r="N14" i="10"/>
  <c r="N13" i="10"/>
  <c r="N11" i="10"/>
  <c r="N10" i="10"/>
  <c r="N9" i="10"/>
  <c r="N8" i="10"/>
  <c r="N45" i="12" l="1"/>
  <c r="I59" i="9"/>
  <c r="K59" i="9"/>
  <c r="J59" i="9"/>
  <c r="H47" i="8"/>
  <c r="I47" i="8"/>
  <c r="J47" i="8"/>
  <c r="N8" i="8"/>
  <c r="L47" i="8"/>
  <c r="M47" i="8"/>
  <c r="K47" i="8"/>
  <c r="N44" i="8"/>
  <c r="N20" i="8"/>
  <c r="N21" i="8"/>
  <c r="N22" i="8"/>
  <c r="N23" i="8"/>
  <c r="N24" i="8"/>
  <c r="N25" i="8"/>
  <c r="N26" i="8"/>
  <c r="N28" i="8"/>
  <c r="N29" i="8"/>
  <c r="N30" i="8"/>
  <c r="N31" i="8"/>
  <c r="N32" i="8"/>
  <c r="N33" i="8"/>
  <c r="N34" i="8"/>
  <c r="N35" i="8"/>
  <c r="N36" i="8"/>
  <c r="N37" i="8"/>
  <c r="N38" i="8"/>
  <c r="N39" i="8"/>
  <c r="N42" i="8"/>
  <c r="N43" i="8"/>
  <c r="N18" i="8"/>
  <c r="M17" i="8"/>
  <c r="L17" i="8" l="1"/>
  <c r="K17" i="8"/>
  <c r="Y148" i="34" l="1"/>
  <c r="Y127" i="34"/>
  <c r="Y114" i="34"/>
  <c r="Y93" i="34"/>
  <c r="Y72" i="34"/>
  <c r="Y55" i="34"/>
  <c r="Y42" i="34"/>
  <c r="O9" i="15" l="1"/>
  <c r="O10" i="15"/>
  <c r="O11" i="15"/>
  <c r="O12" i="15"/>
  <c r="O13" i="15"/>
  <c r="O14" i="15"/>
  <c r="O15" i="15"/>
  <c r="O16" i="15"/>
  <c r="O17" i="15"/>
  <c r="O18" i="15"/>
  <c r="O19" i="15"/>
  <c r="O20" i="15"/>
  <c r="O21" i="15"/>
  <c r="O22" i="15"/>
  <c r="O23" i="15"/>
  <c r="O24" i="15"/>
  <c r="O25" i="15"/>
  <c r="O26" i="15"/>
  <c r="O27" i="15"/>
  <c r="O28" i="15"/>
  <c r="O29" i="15"/>
  <c r="O30" i="15"/>
  <c r="O31" i="15"/>
  <c r="O32" i="15"/>
  <c r="O33" i="15"/>
  <c r="O34" i="15"/>
  <c r="O35" i="15"/>
  <c r="O36" i="15"/>
  <c r="O37" i="15"/>
  <c r="O38" i="15"/>
  <c r="O39" i="15"/>
  <c r="O40" i="15"/>
  <c r="O41" i="15"/>
  <c r="O42" i="15"/>
  <c r="O44" i="15"/>
  <c r="O45" i="15"/>
  <c r="O46" i="15"/>
  <c r="O47" i="15"/>
  <c r="O48" i="15"/>
  <c r="O49" i="15"/>
  <c r="O51" i="15"/>
  <c r="O52" i="15"/>
  <c r="O53" i="15"/>
  <c r="O54" i="15"/>
  <c r="O55" i="15"/>
  <c r="O56" i="15"/>
  <c r="O57" i="15"/>
  <c r="O58" i="15"/>
  <c r="O59" i="15"/>
  <c r="O60" i="15"/>
  <c r="O61" i="15"/>
  <c r="O63" i="15"/>
  <c r="O64" i="15"/>
  <c r="O65" i="15"/>
  <c r="O66" i="15"/>
  <c r="O70" i="15"/>
  <c r="O71" i="15"/>
  <c r="O72" i="15"/>
  <c r="O73" i="15"/>
  <c r="O74" i="15"/>
  <c r="O75" i="15"/>
  <c r="O8" i="15"/>
  <c r="N47" i="14"/>
  <c r="N8" i="14"/>
  <c r="N9" i="14"/>
  <c r="N10" i="14"/>
  <c r="N11" i="14"/>
  <c r="N12" i="14"/>
  <c r="N13" i="14"/>
  <c r="N14" i="14"/>
  <c r="N15" i="14"/>
  <c r="N16" i="14"/>
  <c r="N17" i="14"/>
  <c r="N18" i="14"/>
  <c r="N44" i="14"/>
  <c r="N45" i="14"/>
  <c r="N46" i="14"/>
  <c r="N41" i="10"/>
  <c r="N9" i="8"/>
  <c r="N10" i="8"/>
  <c r="N11" i="8"/>
  <c r="N12" i="8"/>
  <c r="N13" i="8"/>
  <c r="N14" i="8"/>
  <c r="N15" i="8"/>
  <c r="N16" i="8"/>
  <c r="N17" i="8"/>
  <c r="N46" i="8"/>
  <c r="N47" i="8"/>
</calcChain>
</file>

<file path=xl/sharedStrings.xml><?xml version="1.0" encoding="utf-8"?>
<sst xmlns="http://schemas.openxmlformats.org/spreadsheetml/2006/main" count="2569" uniqueCount="714">
  <si>
    <t>Jefe Oficina</t>
  </si>
  <si>
    <t>LUÍS ENRIQUE MEDINA LÓPEZ</t>
  </si>
  <si>
    <t>Profesional Especializado</t>
  </si>
  <si>
    <t>Técnico Administrativo</t>
  </si>
  <si>
    <t>Ingeniero Sistemas de Información</t>
  </si>
  <si>
    <t>JUAN JOSÉ SIERRA ALZATE</t>
  </si>
  <si>
    <t>LAURA GIRALDO MARIN</t>
  </si>
  <si>
    <t>CARLOS ARTURO CÓRDOBA MARTÍNEZ</t>
  </si>
  <si>
    <t>ANA MARIA HERNANDEZ ARENAS</t>
  </si>
  <si>
    <t>JUAN CARLOS LONDOÑO LONDOÑO</t>
  </si>
  <si>
    <t>MARGARITA MARÍA BUITRAGO SALAZAR</t>
  </si>
  <si>
    <t>Auxiliar Administrativa</t>
  </si>
  <si>
    <t>Áreas responsables:</t>
  </si>
  <si>
    <t xml:space="preserve">GUSTAVO ADOLFO RINCÓN BOTERO </t>
  </si>
  <si>
    <t>OFICINA DE PLANEACIÓN Y DESARROLLO</t>
  </si>
  <si>
    <t>Planeación y Desarrollo (Sistemas de Información), 
con apoyo de las herramientas Administradaspor el Centro de Sistemas y Nuevas Tecnologías</t>
  </si>
  <si>
    <r>
      <rPr>
        <sz val="11"/>
        <color indexed="17"/>
        <rFont val="Calibri"/>
        <family val="2"/>
      </rPr>
      <t>EN FORMACION:</t>
    </r>
    <r>
      <rPr>
        <sz val="11"/>
        <color theme="1"/>
        <rFont val="Calibri"/>
        <family val="2"/>
        <scheme val="minor"/>
      </rPr>
      <t xml:space="preserve">  La Universidad del Quindío  garantiza la formación de personas integras.</t>
    </r>
  </si>
  <si>
    <r>
      <rPr>
        <sz val="11"/>
        <color indexed="17"/>
        <rFont val="Calibri"/>
        <family val="2"/>
      </rPr>
      <t>EN INVESTIGACION:</t>
    </r>
    <r>
      <rPr>
        <sz val="11"/>
        <color theme="1"/>
        <rFont val="Calibri"/>
        <family val="2"/>
        <scheme val="minor"/>
      </rPr>
      <t xml:space="preserve"> La Universidad del Quindío consolida grupos de investigación y redes de cooperación científica.</t>
    </r>
  </si>
  <si>
    <r>
      <t xml:space="preserve">EN EXTENSIÓN: </t>
    </r>
    <r>
      <rPr>
        <sz val="11"/>
        <rFont val="Calibri"/>
        <family val="2"/>
      </rPr>
      <t>La Universidad del Quindío explora las necesidades y posibilidades del territorio e interactúa con los actores del desarrollo social.</t>
    </r>
  </si>
  <si>
    <t xml:space="preserve"> </t>
  </si>
  <si>
    <r>
      <rPr>
        <sz val="11"/>
        <color indexed="17"/>
        <rFont val="Calibri"/>
        <family val="2"/>
      </rPr>
      <t>EN COMPROMISO SOCIAL:</t>
    </r>
    <r>
      <rPr>
        <sz val="11"/>
        <color theme="1"/>
        <rFont val="Calibri"/>
        <family val="2"/>
        <scheme val="minor"/>
      </rPr>
      <t xml:space="preserve"> La Universidad del Quindío  es equitativa y maximiza la cobertura, en un proceso constante de mejoramiento de la calidad.</t>
    </r>
  </si>
  <si>
    <t xml:space="preserve">En el año 2015 la Universidad del Quindío estará acreditada institucionalmente y será reconocida como una institución de alta calidad académica, con proyección internacional, en sus procesos educativos, investigativos y de extensión,  para responder a los desafíos, sueños y compromisos con la sociedad. </t>
  </si>
  <si>
    <t>MISIÓN</t>
  </si>
  <si>
    <t>VISIÓN</t>
  </si>
  <si>
    <t>PRINCIPIOS</t>
  </si>
  <si>
    <t>VALORES</t>
  </si>
  <si>
    <t>Educamos con calidad, investigamos y trasladamos el conocimiento a la Sociedad, prestando servicios efectivos, integrales y confiables de acuerdo a requerimientos del entorno, para satisfacer oportunamente a la comunidad educativa , optimizando los recursos del Estado, con recurso humano competente y respetuoso de sus compromisos, un clima organizacional óptimo y proveedores comprometidos con nuestras Políticas, en constante comunicación con la sociedad y contribuyendo al desarrollo socioeconómico del Departamento, en un proceso de mejoramiento continuo.</t>
  </si>
  <si>
    <t>* Liderazgo
* Respeto por la dignidad humana y los derechos humanos
* Ética, honestidad y transparencia
* Justicia y solidaridad
* Amor y autoestima
* Compromiso y vocación
* Creatividad y disciplina
El ejercicio de los principios y valores se expresa en el acto pedagógico, en construcción de conocimiento y en la extensión a la comunidad que la Universidad realiza para el desarrollo de las capacidades del ser humano y su superación, afincando en todos los miembros de la comunidad un sentimiento de certeza individual y colectiva, que posibilita el cambio y el cumplimiento de la misión institucional.
Bajo la práctica consiente y deliberada de los principios y valores, la comunidad universitaria ganará liderazgo, capacidad de cambio y estará a la altura de su responsabilidad social.</t>
  </si>
  <si>
    <t>* Autonomía universitaria.                                                  * Planeación.
* Responsabilidad social.                                                     * Sostenibilidad ambiental.
* Cooperación.                                                                          * Democracia, participación y comunicación.
* Excelencia académica y calidad.                                     * Libertad de conciencia e ideologías.
* Internacionalización.                                                          * Libertad de cátedra, de elección y aprendizaje.</t>
  </si>
  <si>
    <r>
      <t>Pilar 1</t>
    </r>
    <r>
      <rPr>
        <sz val="10"/>
        <color indexed="8"/>
        <rFont val="Calibri"/>
        <family val="2"/>
      </rPr>
      <t xml:space="preserve">: Gestión de la alta calidad de la educación.
*Objetivo Estratégico 1: Mejorar la capacidad en cantidad y calidad de la planta de profesores.
*Objetivo Estratégico 2: Acreditar con alta calidad de la educación los programas académicos y la institución.
</t>
    </r>
    <r>
      <rPr>
        <b/>
        <sz val="10"/>
        <color indexed="8"/>
        <rFont val="Calibri"/>
        <family val="2"/>
      </rPr>
      <t>Pilar 2</t>
    </r>
    <r>
      <rPr>
        <sz val="10"/>
        <color indexed="8"/>
        <rFont val="Calibri"/>
        <family val="2"/>
      </rPr>
      <t xml:space="preserve">: Fomento a la investigación. 
*Objetivo Estratégico 3: Enfocar la investigación a las necesidades y potencialidades de la sociedad y la región. 
*Objetivo Estratégico 4: Formar y capacitar el recurso humano con énfasis en la investigación. 
</t>
    </r>
    <r>
      <rPr>
        <b/>
        <sz val="10"/>
        <color indexed="8"/>
        <rFont val="Calibri"/>
        <family val="2"/>
      </rPr>
      <t>Pilar 3</t>
    </r>
    <r>
      <rPr>
        <sz val="10"/>
        <color indexed="8"/>
        <rFont val="Calibri"/>
        <family val="2"/>
      </rPr>
      <t xml:space="preserve">: Extensión y relaciones con el medio.
*Objetivo Estratégico 5: Satisfacer las necesidades y expectativas de la sociedad a través de la identificación de sus necesidades, requisitos y construcción de soluciones que aporten al desarrollo de la región. 
*Objetivo Estratégico 6: Comunicar eficientemente los logros institucionales y mejorar el posicionamiento de la Universidad.
</t>
    </r>
    <r>
      <rPr>
        <b/>
        <sz val="10"/>
        <color indexed="8"/>
        <rFont val="Calibri"/>
        <family val="2"/>
      </rPr>
      <t>Pilar 4</t>
    </r>
    <r>
      <rPr>
        <sz val="10"/>
        <color indexed="8"/>
        <rFont val="Calibri"/>
        <family val="2"/>
      </rPr>
      <t xml:space="preserve">: Internacionalización. 
*Objetivo Estratégico 7: Intercambiar servicios y productos académicos en el nivel internacional. Pilar 5: Bienestar Uniquindiano. 
*Objetivo Estratégico 8: Mejorar la retención de estudiantes y la cobertura de servicios de bienestar institucional.
</t>
    </r>
    <r>
      <rPr>
        <b/>
        <sz val="10"/>
        <color indexed="8"/>
        <rFont val="Calibri"/>
        <family val="2"/>
      </rPr>
      <t>Pilar 6</t>
    </r>
    <r>
      <rPr>
        <sz val="10"/>
        <color indexed="8"/>
        <rFont val="Calibri"/>
        <family val="2"/>
      </rPr>
      <t xml:space="preserve">: Gestión y Desarrollo Institucional.
*Objetivo Estratégico 9: Mejorar el desempeño institucional a través de la gestión eficaz, eficiente y efectiva de los procesos internos para alcanzar la acreditación institucional.
</t>
    </r>
    <r>
      <rPr>
        <b/>
        <sz val="10"/>
        <color indexed="8"/>
        <rFont val="Calibri"/>
        <family val="2"/>
      </rPr>
      <t>Pilar 7</t>
    </r>
    <r>
      <rPr>
        <sz val="10"/>
        <color indexed="8"/>
        <rFont val="Calibri"/>
        <family val="2"/>
      </rPr>
      <t xml:space="preserve">: Desarrollo Tecnológico.
*Objetivo Estratégico 10: Incrementar la disponibilidad de recursos tecnológicos para el cumplimiento de los procesos misionales y de apoyo.
</t>
    </r>
    <r>
      <rPr>
        <b/>
        <sz val="10"/>
        <color indexed="8"/>
        <rFont val="Calibri"/>
        <family val="2"/>
      </rPr>
      <t>Pilar 8</t>
    </r>
    <r>
      <rPr>
        <sz val="10"/>
        <color indexed="8"/>
        <rFont val="Calibri"/>
        <family val="2"/>
      </rPr>
      <t xml:space="preserve">: Infraestructura Física y Dotación.
*Objetivo Estratégico 11: Mejorar la calidad de los espacios físicos y optimizar su funcionamiento. 
*Objetivo Estratégico 12: Dotar a la Institución de los equipos y elementos necesarios para el cumplimiento de su misión. </t>
    </r>
  </si>
  <si>
    <t>*ESTRUCTURA ORGANIZACIONAL*        (UNIVERSIDAD DEL QUINDIO)</t>
  </si>
  <si>
    <t>No.</t>
  </si>
  <si>
    <t>Pregrado</t>
  </si>
  <si>
    <t>Reg. Calificado</t>
  </si>
  <si>
    <t>Acred. Alta Calidad</t>
  </si>
  <si>
    <t>Metodología</t>
  </si>
  <si>
    <t>Sede</t>
  </si>
  <si>
    <t xml:space="preserve">Jornada </t>
  </si>
  <si>
    <t>No.Créditos Académicos</t>
  </si>
  <si>
    <t>No. De                    Resoluc.</t>
  </si>
  <si>
    <t>Fecha Resolución</t>
  </si>
  <si>
    <t>Período Autorizado</t>
  </si>
  <si>
    <t>No.Registro SNIES</t>
  </si>
  <si>
    <t>Cod.  Institucional</t>
  </si>
  <si>
    <t>FACULTAD DE INGENIERÍA</t>
  </si>
  <si>
    <t>Tecnología en Topografia</t>
  </si>
  <si>
    <t>X</t>
  </si>
  <si>
    <t>Presencial</t>
  </si>
  <si>
    <t>Armenia</t>
  </si>
  <si>
    <t>Diurna</t>
  </si>
  <si>
    <t>Julio 5 de 2012</t>
  </si>
  <si>
    <t>7 años</t>
  </si>
  <si>
    <t>Tecnología en Obras Civiles</t>
  </si>
  <si>
    <t>Distancia</t>
  </si>
  <si>
    <t>Armenia, Pereira, Buga, Manizales, Buenaventura</t>
  </si>
  <si>
    <t>OBR</t>
  </si>
  <si>
    <t>Ingenieria Civil</t>
  </si>
  <si>
    <t>Diciembre 02 de 2011</t>
  </si>
  <si>
    <t>febrero 21 del 2011</t>
  </si>
  <si>
    <t>4 años</t>
  </si>
  <si>
    <t>Ingeniería de Sistemas y Computación</t>
  </si>
  <si>
    <t>Diurna y Nocturna</t>
  </si>
  <si>
    <t>Junio 1 de 2012</t>
  </si>
  <si>
    <t>D:63 N:67</t>
  </si>
  <si>
    <t>Mayo 07 de 2012</t>
  </si>
  <si>
    <t>Ingeniería Electrónica</t>
  </si>
  <si>
    <t>Mayo 18 de 2012</t>
  </si>
  <si>
    <t>FACULTAD DE CIENCIAS ECONÓMICAS Y ADMINISTRATIVAS</t>
  </si>
  <si>
    <t>Tecnología en Gestión Financiera</t>
  </si>
  <si>
    <t>Armenia, Quimbaya, Pereira, Buga, Buenaventura, Candelaria</t>
  </si>
  <si>
    <t>Marzo 16 de 2007</t>
  </si>
  <si>
    <t>Administración de Negocios</t>
  </si>
  <si>
    <t>Armenia, Quimbaya, Pereira, Buga, Buenaventura, Manizales, cali</t>
  </si>
  <si>
    <t>ADN</t>
  </si>
  <si>
    <t>20 de Nov de 2013</t>
  </si>
  <si>
    <t xml:space="preserve">Contaduría Pública </t>
  </si>
  <si>
    <t>Julio15  de 2013</t>
  </si>
  <si>
    <t>D:21 N:22</t>
  </si>
  <si>
    <t>Noviembre 22 de 2010</t>
  </si>
  <si>
    <t>Administración Financiera</t>
  </si>
  <si>
    <t>Armenia, Pereira, Buga, Buenaventura, Manizales, Cali</t>
  </si>
  <si>
    <t>302-313</t>
  </si>
  <si>
    <t>Economía</t>
  </si>
  <si>
    <t>Julio 4 de 2008</t>
  </si>
  <si>
    <t>FACULTAD DE CIENCIAS BÁSICAS Y TECNOLÓGICAS</t>
  </si>
  <si>
    <t xml:space="preserve">Tecnología  Electrónica 
Tecnología en Instrumentacion  Electrónica </t>
  </si>
  <si>
    <t>14 de Marzo de 2013</t>
  </si>
  <si>
    <t>D:25 N:13 D:208 N:209</t>
  </si>
  <si>
    <t>Física</t>
  </si>
  <si>
    <t>Septiembre 11 de 2012</t>
  </si>
  <si>
    <t>Biología</t>
  </si>
  <si>
    <t>11 de Septiembre 2012</t>
  </si>
  <si>
    <t>Química</t>
  </si>
  <si>
    <t>Sept 28 2012</t>
  </si>
  <si>
    <t>FACULTAD DE CIENCIAS HUMANAS Y BELLAS ARTES</t>
  </si>
  <si>
    <t>Gerontologia</t>
  </si>
  <si>
    <t>Diciembre  27 de 2012</t>
  </si>
  <si>
    <t>Filosofía</t>
  </si>
  <si>
    <t>Mixta</t>
  </si>
  <si>
    <t>Diciembre 13 de 2012</t>
  </si>
  <si>
    <t>Trabajo Social</t>
  </si>
  <si>
    <t>Octubre 2 de 2013</t>
  </si>
  <si>
    <t>403-406</t>
  </si>
  <si>
    <t>Comunicación Social - Periodismo</t>
  </si>
  <si>
    <t>Septiembre 25 de 2013</t>
  </si>
  <si>
    <t>Ciencias de la Información y la Documentación, Bibliotecología y Archivistica</t>
  </si>
  <si>
    <t>Virtual</t>
  </si>
  <si>
    <t>CIE</t>
  </si>
  <si>
    <t>Artes Visuales</t>
  </si>
  <si>
    <t>Enero 31 de 2013</t>
  </si>
  <si>
    <t>FACULTAD DE CIENCIAS DE LA SALUD</t>
  </si>
  <si>
    <t>Medicina</t>
  </si>
  <si>
    <t>Junio 8 de 2012</t>
  </si>
  <si>
    <t>16 de Dic del 2011</t>
  </si>
  <si>
    <t>6 años</t>
  </si>
  <si>
    <t>Enfermeria</t>
  </si>
  <si>
    <t>16 Nov de 2012</t>
  </si>
  <si>
    <t>Salud Ocupacional</t>
  </si>
  <si>
    <t>Armenia, Pereira, Buga, Buenaventura, Candelaria, Cali, Manizales</t>
  </si>
  <si>
    <t>SAL</t>
  </si>
  <si>
    <t>FACULTAD DE CIENCIAS AGROINDUSTRIALES</t>
  </si>
  <si>
    <t>Tecnología Agroindustrial</t>
  </si>
  <si>
    <t>Armenia, Manizales, Pereira, Cali, Cartago</t>
  </si>
  <si>
    <t>IND</t>
  </si>
  <si>
    <t>Tecnología Agropecuaria</t>
  </si>
  <si>
    <t>AGR</t>
  </si>
  <si>
    <t>Ingeniería de Alimentos</t>
  </si>
  <si>
    <t>FACULTAD DE EDUCACIÓN</t>
  </si>
  <si>
    <t xml:space="preserve">Licenciatura en Biología y Educación Ambiental </t>
  </si>
  <si>
    <t>Agosto 6 de 2010</t>
  </si>
  <si>
    <t>D:30 N:36</t>
  </si>
  <si>
    <t xml:space="preserve">Licenciatura en Lenguas Modernas </t>
  </si>
  <si>
    <t>D:73 N:53</t>
  </si>
  <si>
    <t>18 Agosto 2011</t>
  </si>
  <si>
    <t>Licenciatura en Español y Literatura</t>
  </si>
  <si>
    <t>Nocturno</t>
  </si>
  <si>
    <t>Mayo 20 de 2010</t>
  </si>
  <si>
    <t>Licenciatura en Educación Física y Deportes</t>
  </si>
  <si>
    <t>Diciembre 16 de 2011</t>
  </si>
  <si>
    <t>Licenciatura en  Matemáticas</t>
  </si>
  <si>
    <t>Marzo 25 de 2010</t>
  </si>
  <si>
    <t>17 Noviembre del 2011</t>
  </si>
  <si>
    <t xml:space="preserve">Licenciatura en Pedagogía Infantil   </t>
  </si>
  <si>
    <t>Armenia, Pereira, Manizales, Cali, Candelaria, Buga Buenaventura</t>
  </si>
  <si>
    <t>Licenciatura en Ciencias Sociales con énfasis en Educación básica</t>
  </si>
  <si>
    <t>Licenciatura en pedagogia social para la rehabilitación</t>
  </si>
  <si>
    <t>x</t>
  </si>
  <si>
    <t>Armenia, Pereira, Manizales, Candelaria, Buga Buenaventura</t>
  </si>
  <si>
    <t>Diciembre 28 del 2010</t>
  </si>
  <si>
    <t>FACULTAD DE INGENIERIA</t>
  </si>
  <si>
    <t>FACULTAD CIENCIAS DE LA SALUD</t>
  </si>
  <si>
    <t>Especialización en Salud Ocupacional e Higiene del Trabajo</t>
  </si>
  <si>
    <t>Febrero 1 de 2010</t>
  </si>
  <si>
    <t>5 años</t>
  </si>
  <si>
    <t>Maestría en Ciencias Biomédicas</t>
  </si>
  <si>
    <t>Doctorado en Ciencias Biomédicas</t>
  </si>
  <si>
    <t>Noviembre 20 de 2008</t>
  </si>
  <si>
    <t>FACULTAD DE CIENCIAS BASICAS Y TECNOLOGICAS</t>
  </si>
  <si>
    <t>Maestría en Ciencias de los Materiales</t>
  </si>
  <si>
    <t>Septiembre 13 de 2013</t>
  </si>
  <si>
    <t>Maestría en Biomatemáticas</t>
  </si>
  <si>
    <t>Maestría en Biología Vegetal</t>
  </si>
  <si>
    <t>Octubre 2 de 2007</t>
  </si>
  <si>
    <t>Maestría en Química</t>
  </si>
  <si>
    <t>Agosto 1 de 2007</t>
  </si>
  <si>
    <t>FACULTAD DE EDUCACION</t>
  </si>
  <si>
    <t>Maestría en Ciencias de la Educación</t>
  </si>
  <si>
    <t>Septiembre 16 de 2009</t>
  </si>
  <si>
    <t xml:space="preserve">Doctorado en ciencias de la Educacion  </t>
  </si>
  <si>
    <t>Febrero 28 del 2011</t>
  </si>
  <si>
    <t>FACULTAD DE CIENCIAS ECONOMICAS Y ADMINISTRATIVAS</t>
  </si>
  <si>
    <t>Maestria en Administracion</t>
  </si>
  <si>
    <t>Ene 23 de 2013</t>
  </si>
  <si>
    <t>POSTGRADOS PROPIOS</t>
  </si>
  <si>
    <t>Total general</t>
  </si>
  <si>
    <t>F</t>
  </si>
  <si>
    <t>M</t>
  </si>
  <si>
    <t>ADMINISTRACION DE NEGOCIOS DISTANCIA</t>
  </si>
  <si>
    <t>ADMINISTRACION FINANCIERA</t>
  </si>
  <si>
    <t>LIC EN CIENCIAS SOCIALES CON ENFASIS EN EDUCACION BASICA</t>
  </si>
  <si>
    <t>LICENCIATURA EN PEDAGOGIA INFANTIL</t>
  </si>
  <si>
    <t>LICENCIATURA EN PEDAGOGIA SOCIAL PARA LA REHABILITACION</t>
  </si>
  <si>
    <t>SALUD OCUPACIONAL</t>
  </si>
  <si>
    <t>TECNOLOGIA AGROINDUSTRIAL</t>
  </si>
  <si>
    <t>TECNOLOGIA AGROPECUARIA</t>
  </si>
  <si>
    <t>TECNOLOGIA EN OBRAS CIVILES</t>
  </si>
  <si>
    <t>Total Distancia</t>
  </si>
  <si>
    <t>ADMINISTRACION DE NEGOCIOS PRESENCIAL</t>
  </si>
  <si>
    <t>ARTES VISUALES</t>
  </si>
  <si>
    <t>BIOLOGIA</t>
  </si>
  <si>
    <t>COMUNICACION SOCIAL  PERIODISMO</t>
  </si>
  <si>
    <t>CONTADURIA PUBLICA</t>
  </si>
  <si>
    <t>ECONOMIA</t>
  </si>
  <si>
    <t>ENFERMERIA</t>
  </si>
  <si>
    <t>FILOSOFIA</t>
  </si>
  <si>
    <t>FISICA</t>
  </si>
  <si>
    <t>GERONTOLOGIA</t>
  </si>
  <si>
    <t>INGENIERIA CIVIL</t>
  </si>
  <si>
    <t>INGENIERIA DE ALIMENTOS</t>
  </si>
  <si>
    <t>INGENIERIA DE SISTEMAS Y COMPUTACION</t>
  </si>
  <si>
    <t>INGENIERIA ELECTRONICA</t>
  </si>
  <si>
    <t>LICENCIATURA EN BIOLOGIA Y EDUCACION AMBIENTAL</t>
  </si>
  <si>
    <t>LICENCIATURA EN EDUCACION FISICA Y DEPORTES</t>
  </si>
  <si>
    <t>LICENCIATURA EN ESPANOL Y LITERATURA</t>
  </si>
  <si>
    <t>LICENCIATURA EN LENGUAS MODERNAS</t>
  </si>
  <si>
    <t>LICENCIATURA EN MATEMATICAS</t>
  </si>
  <si>
    <t>MEDICINA</t>
  </si>
  <si>
    <t>QUIMICA</t>
  </si>
  <si>
    <t>TECNOLOGIA EN ELECTRONICA</t>
  </si>
  <si>
    <t>TECNOLOGIA EN INSTRUMENTACION ELECTRONICA DIURNA</t>
  </si>
  <si>
    <t>TECNOLOGIA EN INSTRUMENTACION ELECTRONICA NOCTURNA</t>
  </si>
  <si>
    <t>TECNOLOGIA EN TOPOGRAFIA</t>
  </si>
  <si>
    <t>TRABAJO SOCIAL</t>
  </si>
  <si>
    <t>Total Presencial</t>
  </si>
  <si>
    <t>CIENCIA DE LA INFORMACION</t>
  </si>
  <si>
    <t>Total Virtual</t>
  </si>
  <si>
    <t>METODOLOGIA</t>
  </si>
  <si>
    <t>NOMBRE DEL PROGRAMA</t>
  </si>
  <si>
    <t>2013-1</t>
  </si>
  <si>
    <t>GENERO</t>
  </si>
  <si>
    <t>2013-2</t>
  </si>
  <si>
    <t>2014-1</t>
  </si>
  <si>
    <t>CERES QUIMBAYA</t>
  </si>
  <si>
    <t>Total CERES QUIMBAYA</t>
  </si>
  <si>
    <t>UNIVERSIDAD DEL QUINDIO PEREIRA SABADOS</t>
  </si>
  <si>
    <t>Total UNIVERSIDAD DEL QUINDIO PEREIRA SABADOS</t>
  </si>
  <si>
    <t>UNIVERSIDAD DEL QUINDIO SEDE ARMENIA</t>
  </si>
  <si>
    <t>Total UNIVERSIDAD DEL QUINDIO SEDE ARMENIA</t>
  </si>
  <si>
    <t>UNIVERSIDAD DEL QUINDIO SEDE BUGA</t>
  </si>
  <si>
    <t>Total UNIVERSIDAD DEL QUINDIO SEDE BUGA</t>
  </si>
  <si>
    <t>UNIVERSIDAD DEL QUINDIO SEDE CANDELARIA - VALLE</t>
  </si>
  <si>
    <t>Total UNIVERSIDAD DEL QUINDIO SEDE CANDELARIA - VALLE</t>
  </si>
  <si>
    <t>UNIVERSIDAD DEL QUINIDO SEDE CALI</t>
  </si>
  <si>
    <t>Total UNIVERSIDAD DEL QUINIDO SEDE CALI</t>
  </si>
  <si>
    <t>INTENALCO PROFESIONALIZACION NEGOCIOS</t>
  </si>
  <si>
    <t>ADMINISTRACION FINANCIERA (CICLO PROFESIONAL)</t>
  </si>
  <si>
    <t>TECNOLOGIA EN GESTION FINANCIERA</t>
  </si>
  <si>
    <t>DOCTORADO EN CIENCIAS BIOMEDICAS</t>
  </si>
  <si>
    <t>MAESTRIA EN BIOLOGIA VEGETAL</t>
  </si>
  <si>
    <t>MAESTRIA EN BIOMATEMATICA</t>
  </si>
  <si>
    <t>MAESTRIA EN CIENCIAS BIOMEDICAS</t>
  </si>
  <si>
    <t>MAESTRIA EN CIENCIAS DE LA EDUCACION</t>
  </si>
  <si>
    <t>MAESTRIA EN QUIMICA</t>
  </si>
  <si>
    <t>UNIVERSIDAD DEL QUINDIO SEDE VILLA MARIA</t>
  </si>
  <si>
    <t>Total UNIVERSIDAD DEL QUINDIO SEDE VILLA MARIA</t>
  </si>
  <si>
    <t>PERIODOS</t>
  </si>
  <si>
    <t>2012-2</t>
  </si>
  <si>
    <t>FACULTAD CIENCIAS BÁSICAS Y TECNOLÓGICAS</t>
  </si>
  <si>
    <t>Maestría en ciencias Biomédicas</t>
  </si>
  <si>
    <t>FACULTAD CIENCIAS ECONOMICAS Y ADMINISTRATIVAS</t>
  </si>
  <si>
    <t>Maestría en Administración</t>
  </si>
  <si>
    <t>Total Postgrados</t>
  </si>
  <si>
    <t>Maestría en ciencias Biomédicas.</t>
  </si>
  <si>
    <t>Doctorado en Ciencias  Biomédicas</t>
  </si>
  <si>
    <t>Especialización En Salud Ocupacional e  Higiene del Trabajo</t>
  </si>
  <si>
    <t>FACULTAD  DE EDUCACIÓN</t>
  </si>
  <si>
    <t>Maestría en Ciencias de Educación</t>
  </si>
  <si>
    <t>Doctorado en Ciencias de la Educación</t>
  </si>
  <si>
    <t>Tabla 1. Inscritos Postgrados</t>
  </si>
  <si>
    <t>Tabla 2. Matriculados primera vez Postgrados</t>
  </si>
  <si>
    <t>Tabla 3. Matriculados total Postgrados</t>
  </si>
  <si>
    <t>Estudiantes inscritos, matriculados primera vez y matriculados total, 
postgrados propios de la universidad del Quindío.</t>
  </si>
  <si>
    <t>COMUNIDADES</t>
  </si>
  <si>
    <t>ACHAGUA</t>
  </si>
  <si>
    <t>ARHUACO (IJKA)</t>
  </si>
  <si>
    <t>AWA (CUAIKER)</t>
  </si>
  <si>
    <t>COCONUCO</t>
  </si>
  <si>
    <t>DESANO</t>
  </si>
  <si>
    <t>EMBERA CATIO O KATiO</t>
  </si>
  <si>
    <t>EMBERA CHAMI</t>
  </si>
  <si>
    <t>GUAMBIANO</t>
  </si>
  <si>
    <t>GUYABERO</t>
  </si>
  <si>
    <t>MUISCA</t>
  </si>
  <si>
    <t>NEGRITUDES</t>
  </si>
  <si>
    <t>PASTOS</t>
  </si>
  <si>
    <t>PIJAOS</t>
  </si>
  <si>
    <t>QUILLACINGAS</t>
  </si>
  <si>
    <t>WAYUU</t>
  </si>
  <si>
    <t>YANACONA</t>
  </si>
  <si>
    <t>YAUNA</t>
  </si>
  <si>
    <t>CUBEO O KUBEO</t>
  </si>
  <si>
    <t>CURRIPACO O KURRIPACO</t>
  </si>
  <si>
    <t>IGNA</t>
  </si>
  <si>
    <t>MUINANE</t>
  </si>
  <si>
    <t>PIAPOCO (DZASE)</t>
  </si>
  <si>
    <t>WANANO</t>
  </si>
  <si>
    <t>(en blanco)</t>
  </si>
  <si>
    <t>TIPO</t>
  </si>
  <si>
    <r>
      <t>NOTA</t>
    </r>
    <r>
      <rPr>
        <sz val="8"/>
        <color indexed="8"/>
        <rFont val="Arial"/>
        <family val="2"/>
      </rPr>
      <t>: Se aclara que en el caso del campo identificado como (en blanco) para las tres metodologías, los valores resultantes se deben a que en el momento de registrar los datos en la encuesta  no son diligenciados por los  estudiantes.</t>
    </r>
  </si>
  <si>
    <t>NOMBREPROGRAMA</t>
  </si>
  <si>
    <t>FACULTAD</t>
  </si>
  <si>
    <t>PROGRAMA</t>
  </si>
  <si>
    <t>TC</t>
  </si>
  <si>
    <t>MT</t>
  </si>
  <si>
    <t>T.C.E</t>
  </si>
  <si>
    <t>Total FACULTAD DE CIENCIAS AGROINDUSTRIALES</t>
  </si>
  <si>
    <t>Total FACULTAD DE CIENCIAS ECONOMICAS Y ADMINISTRATIVAS</t>
  </si>
  <si>
    <t>Total FACULTAD DE CIENCIAS HUMANAS Y BELLAS ARTES</t>
  </si>
  <si>
    <t>Total FACULTAD DE EDUCACION</t>
  </si>
  <si>
    <t>Total FACULTAD DE INGENIERIA</t>
  </si>
  <si>
    <t>DOCTORADO</t>
  </si>
  <si>
    <t>MAESTRIA</t>
  </si>
  <si>
    <t>TOTAL</t>
  </si>
  <si>
    <t>DEDICACION</t>
  </si>
  <si>
    <t>NIVEL DE FORMACION</t>
  </si>
  <si>
    <t>ASISTENTE</t>
  </si>
  <si>
    <t>ASOCIADO</t>
  </si>
  <si>
    <t>AUXILIAR</t>
  </si>
  <si>
    <t>CATEGORIA</t>
  </si>
  <si>
    <t>No. DE DOCENTES</t>
  </si>
  <si>
    <t>HORAS</t>
  </si>
  <si>
    <t>DOCENTES</t>
  </si>
  <si>
    <t>Ocasionales</t>
  </si>
  <si>
    <t>Catedráticos</t>
  </si>
  <si>
    <t>Total</t>
  </si>
  <si>
    <t>Nivel</t>
  </si>
  <si>
    <t>Directivo</t>
  </si>
  <si>
    <t>Asesor</t>
  </si>
  <si>
    <t>Profesional</t>
  </si>
  <si>
    <t>Técnico</t>
  </si>
  <si>
    <t>Asistencial</t>
  </si>
  <si>
    <t>Trabajadores Oficiales</t>
  </si>
  <si>
    <t>Contratos de Trabajo</t>
  </si>
  <si>
    <t>MAESTRIA EN CIENCIAS DE LOS MATERIALES</t>
  </si>
  <si>
    <t>ESTADO_CIVIL</t>
  </si>
  <si>
    <t>Estado civil de los estudiantes Matriculados.</t>
  </si>
  <si>
    <t>VICTIMA COMFLICTO ARMADO</t>
  </si>
  <si>
    <t>Son estudiantes Victimas del conflicto armado.</t>
  </si>
  <si>
    <t>DESPLAZADO</t>
  </si>
  <si>
    <t>DISCAPACITADO</t>
  </si>
  <si>
    <t>Son estudiantes con discapacidad.</t>
  </si>
  <si>
    <t>REGIMEN SEGURIDAD</t>
  </si>
  <si>
    <t>CATEGORÍA SISBEN</t>
  </si>
  <si>
    <t>NUCLEO FAMILIAR</t>
  </si>
  <si>
    <t>APORTAN EN LA FAMILIA</t>
  </si>
  <si>
    <t>LABORA</t>
  </si>
  <si>
    <t>Estudiantes matriculados que están laborando</t>
  </si>
  <si>
    <t>Periodo</t>
  </si>
  <si>
    <t>NO graduados</t>
  </si>
  <si>
    <t>Desertores</t>
  </si>
  <si>
    <t>Deserción</t>
  </si>
  <si>
    <t>Retención</t>
  </si>
  <si>
    <t>1998-2</t>
  </si>
  <si>
    <t>1999-1</t>
  </si>
  <si>
    <t>1999-2</t>
  </si>
  <si>
    <t>2000-1</t>
  </si>
  <si>
    <t>2000-2</t>
  </si>
  <si>
    <t>2001-1</t>
  </si>
  <si>
    <t>2001-2</t>
  </si>
  <si>
    <t>2002-1</t>
  </si>
  <si>
    <t>2002-2</t>
  </si>
  <si>
    <t>2003-1</t>
  </si>
  <si>
    <t>2003-2</t>
  </si>
  <si>
    <t>2004-1</t>
  </si>
  <si>
    <t>2004-2</t>
  </si>
  <si>
    <t>2005-1</t>
  </si>
  <si>
    <t>2005-2</t>
  </si>
  <si>
    <t>2006-1</t>
  </si>
  <si>
    <t>2006-2</t>
  </si>
  <si>
    <t>2007-1</t>
  </si>
  <si>
    <t>2007-2</t>
  </si>
  <si>
    <t>2008-1</t>
  </si>
  <si>
    <t>2008-2</t>
  </si>
  <si>
    <t>2009-1</t>
  </si>
  <si>
    <t>2009-2</t>
  </si>
  <si>
    <t>2010-1</t>
  </si>
  <si>
    <t>2010-2</t>
  </si>
  <si>
    <t>2011-1</t>
  </si>
  <si>
    <t>2011-2</t>
  </si>
  <si>
    <t>2012-1</t>
  </si>
  <si>
    <t>Consolidado histórico sobre la  deserción por periodo de la Universidad del Quindío</t>
  </si>
  <si>
    <t>Enfermería</t>
  </si>
  <si>
    <t>FACULTAD CIENCIAS BÁSICAS Y TECNOLOGICAS</t>
  </si>
  <si>
    <t>Tecnología en Instrumentación  Electrónica</t>
  </si>
  <si>
    <t>FACULTAD CIENCIAS ECONÓMICAS Y ADMINISTRATIVAS</t>
  </si>
  <si>
    <t>Administración de negocios</t>
  </si>
  <si>
    <t>Contaduría publica</t>
  </si>
  <si>
    <t>Tecnología en gestión financiera</t>
  </si>
  <si>
    <t>Tecnología en topografía</t>
  </si>
  <si>
    <t>Tecnología en obras civiles</t>
  </si>
  <si>
    <t>Ingeniería civil</t>
  </si>
  <si>
    <t>Ingeniería de sistemas y computación</t>
  </si>
  <si>
    <t>Ingeniería  electrónica</t>
  </si>
  <si>
    <t>Tecnología agroindustrial</t>
  </si>
  <si>
    <t>Tecnología agropecuaria</t>
  </si>
  <si>
    <t>Ingeniería de alimentos</t>
  </si>
  <si>
    <t>FACULTAD CIENCIAS HUMANAS Y BELLAS ARTES</t>
  </si>
  <si>
    <t>Gerontología</t>
  </si>
  <si>
    <t>Trabajo social</t>
  </si>
  <si>
    <t>Comunicación social - periodismo</t>
  </si>
  <si>
    <t>Ciencia de la información y la documentación, bibliotecología y archivística</t>
  </si>
  <si>
    <t>Licenciatura en Biología y Educación Ambiental</t>
  </si>
  <si>
    <t>Licenciatura en lenguas modernas</t>
  </si>
  <si>
    <t>Licenciatura en español y literatura</t>
  </si>
  <si>
    <t>Licenciatura en educación física y deportes</t>
  </si>
  <si>
    <t>Licenciatura en matemáticas</t>
  </si>
  <si>
    <t>licenciatura en Pedagogía Infantil</t>
  </si>
  <si>
    <t>Licenciatura en Ciencias Sociales</t>
  </si>
  <si>
    <t>licenciatura en Pedagogía Social para la rehabilitacion</t>
  </si>
  <si>
    <t>Cohorte</t>
  </si>
  <si>
    <t>100% DEPORTES BBUD</t>
  </si>
  <si>
    <t>BBUC 100% - CULTURA</t>
  </si>
  <si>
    <t>BBUD 50% - DEPORTES</t>
  </si>
  <si>
    <t>DERECHOS ACADEMICOS INPEC</t>
  </si>
  <si>
    <t>DERECHOS PEDAGOGICOS INPEC</t>
  </si>
  <si>
    <t>DESCUENTO POR VOTACION</t>
  </si>
  <si>
    <t>HIJO DOCENTE/ADMINISTRATIVO UNIVERSIDAD DEL QUINDIO</t>
  </si>
  <si>
    <t>NUCLEO FAMILIAR - DESCUENTO PADRE E HIJO</t>
  </si>
  <si>
    <t>NUCLEO FAMILIAR - DESCUENTO POR ESPOSOS</t>
  </si>
  <si>
    <t>NUCLEO FAMILIAR DESCUENTO POR SEGUNDO HERMANO</t>
  </si>
  <si>
    <t>Total ADMINISTRACION DE NEGOCIOS DISTANCIA</t>
  </si>
  <si>
    <t>MEDALLISTA ORO PLATA BRONCE</t>
  </si>
  <si>
    <t>MEJOR PUNTAJE DE CALIDAD</t>
  </si>
  <si>
    <t>Total ADMINISTRACION FINANCIERA</t>
  </si>
  <si>
    <t>Total INTENALCO PROFESIONALIZACION NEGOCIOS</t>
  </si>
  <si>
    <t>NUCLEO FAMILIAR - DESCUENTO POR TERCER HERMANO</t>
  </si>
  <si>
    <t>REPRESENTANTE A UN CONSEJO</t>
  </si>
  <si>
    <t>Total LIC EN CIENCIAS SOCIALES CON ENFASIS EN EDUCACION BASICA</t>
  </si>
  <si>
    <t>DESCUENTO ESTUDIANTE VISITANTE EN CONVENIO</t>
  </si>
  <si>
    <t>Total LICENCIATURA EN PEDAGOGIA INFANTIL</t>
  </si>
  <si>
    <t>Total LICENCIATURA EN PEDAGOGIA SOCIAL PARA LA REHABILITACION</t>
  </si>
  <si>
    <t>Total SALUD OCUPACIONAL</t>
  </si>
  <si>
    <t>Total TECNOLOGIA AGROINDUSTRIAL</t>
  </si>
  <si>
    <t>Total TECNOLOGIA AGROPECUARIA</t>
  </si>
  <si>
    <t>Total TECNOLOGIA EN GESTION FINANCIERA</t>
  </si>
  <si>
    <t>BECA BIENESTAR UNIVERSITARIO 50% - CULTURA</t>
  </si>
  <si>
    <t>Total TECNOLOGIA EN OBRAS CIVILES</t>
  </si>
  <si>
    <t>Total ADMINISTRACION DE NEGOCIOS PRESENCIAL</t>
  </si>
  <si>
    <t>Total BIOLOGIA</t>
  </si>
  <si>
    <t>DISTINCION NACIONAL E INTERNACIONAL</t>
  </si>
  <si>
    <t>ESTIMULO PARA SERVIDORES PUBLICOS DE CAR.Y DOCENTES (100%)</t>
  </si>
  <si>
    <t>Total COMUNICACION SOCIAL  PERIODISMO</t>
  </si>
  <si>
    <t>Total CONTADURIA PUBLICA</t>
  </si>
  <si>
    <t>Total ECONOMIA</t>
  </si>
  <si>
    <t>Total ENFERMERIA</t>
  </si>
  <si>
    <t>Total FILOSOFIA</t>
  </si>
  <si>
    <t>Total FISICA</t>
  </si>
  <si>
    <t>Total GERONTOLOGIA</t>
  </si>
  <si>
    <t>Total INGENIERIA CIVIL</t>
  </si>
  <si>
    <t>Total INGENIERIA DE ALIMENTOS</t>
  </si>
  <si>
    <t>Total INGENIERIA DE SISTEMAS Y COMPUTACION</t>
  </si>
  <si>
    <t>Total INGENIERIA ELECTRONICA</t>
  </si>
  <si>
    <t>Total LICENCIATURA EN BIOLOGIA Y EDUCACION AMBIENTAL</t>
  </si>
  <si>
    <t>Total LICENCIATURA EN EDUCACION FISICA Y DEPORTES</t>
  </si>
  <si>
    <t>Total LICENCIATURA EN ESPANOL Y LITERATURA</t>
  </si>
  <si>
    <t>Total LICENCIATURA EN LENGUAS MODERNAS</t>
  </si>
  <si>
    <t>Total LICENCIATURA EN MATEMATICAS</t>
  </si>
  <si>
    <t>MAESTRIA EN ADMINISTRACION</t>
  </si>
  <si>
    <t>Total MAESTRIA EN ADMINISTRACION</t>
  </si>
  <si>
    <t>MEJOR PUNTAJE DE CALIDAD - POSTGRADOS 50%</t>
  </si>
  <si>
    <t>Total MAESTRIA EN BIOLOGIA VEGETAL</t>
  </si>
  <si>
    <t>Total MAESTRIA EN BIOMATEMATICA</t>
  </si>
  <si>
    <t>Total MAESTRIA EN CIENCIAS BIOMEDICAS</t>
  </si>
  <si>
    <t>Total MAESTRIA EN CIENCIAS DE LA EDUCACION</t>
  </si>
  <si>
    <t>Total MAESTRIA EN CIENCIAS DE LOS MATERIALES</t>
  </si>
  <si>
    <t>Total MAESTRIA EN QUIMICA</t>
  </si>
  <si>
    <t>Total MEDICINA</t>
  </si>
  <si>
    <t>Total QUIMICA</t>
  </si>
  <si>
    <t>Total TECNOLOGIA EN ELECTRONICA</t>
  </si>
  <si>
    <t>Total TECNOLOGIA EN INSTRUMENTACION ELECTRONICA DIURNA</t>
  </si>
  <si>
    <t>Total TECNOLOGIA EN INSTRUMENTACION ELECTRONICA NOCTURNA</t>
  </si>
  <si>
    <t>Total TECNOLOGIA EN TOPOGRAFIA</t>
  </si>
  <si>
    <t>Total TRABAJO SOCIAL</t>
  </si>
  <si>
    <t>Total CIENCIA DE LA INFORMACION</t>
  </si>
  <si>
    <t xml:space="preserve">DESCRIPCION </t>
  </si>
  <si>
    <t>VALOR</t>
  </si>
  <si>
    <t>TOTAL ESTUDIANTES</t>
  </si>
  <si>
    <t>SALUD</t>
  </si>
  <si>
    <t>CULTURA</t>
  </si>
  <si>
    <t>DESARROLLO HUMANO</t>
  </si>
  <si>
    <t>APOYO ACADEMICO</t>
  </si>
  <si>
    <t>MENU</t>
  </si>
  <si>
    <t>MENU BOTONES,
DATOS INSTITUCIONALES</t>
  </si>
  <si>
    <t>MENU BOTONES, DATOS DE DOCENTES</t>
  </si>
  <si>
    <t>ACREDITACIÓN INSTITUCIONAL, COMPROMISO CON EL ESFUERZO DE TODOS, EN CAMINO HACIA LA NUEVA UNIVERSIDAD</t>
  </si>
  <si>
    <t>OBJETIVOS INSTITUCIONALES Y DE CALIDAD</t>
  </si>
  <si>
    <t>Consolidado datos de deserción por periodo diferenciado por facultad y programa.</t>
  </si>
  <si>
    <t>Consolidado histórico sobre la  deserción por cohorte de la Universidad del Quindío.</t>
  </si>
  <si>
    <t>POLíTICA DE CALIDAD</t>
  </si>
  <si>
    <t>MENU BOTONES, DATOS ESTUDIANTES</t>
  </si>
  <si>
    <t>MENU BOTONES, APOYOS A ESTUDIANTES Y DESERCIÓN</t>
  </si>
  <si>
    <t>PROGRAMAS INSTITUCIONALES MODALIDAD PREGRADO Y POSTGRADO (UQ)</t>
  </si>
  <si>
    <t>En este menú se encuentran los  botones que lo llevaran a los  puntos principales de Informacion.</t>
  </si>
  <si>
    <t>Planta</t>
  </si>
  <si>
    <t>TENDENCIA  DESERCIÓN</t>
  </si>
  <si>
    <t>5 de julio de 2012</t>
  </si>
  <si>
    <t>22 de mayo de 2007</t>
  </si>
  <si>
    <t>10 oct de 2012</t>
  </si>
  <si>
    <t>Septiembre 11 2012</t>
  </si>
  <si>
    <t>30 de marzo de 2010</t>
  </si>
  <si>
    <t>16 de abril de 2010</t>
  </si>
  <si>
    <t>26 de agosto de 2013</t>
  </si>
  <si>
    <t>FACULTAD  DE EDUCACION</t>
  </si>
  <si>
    <t>Maestria en ciencias de la educacion</t>
  </si>
  <si>
    <t>AMORuA</t>
  </si>
  <si>
    <t>BARi (MOTILoN)</t>
  </si>
  <si>
    <t>COFaN O KOFaN</t>
  </si>
  <si>
    <t>NASA (PAeZ)</t>
  </si>
  <si>
    <t>ZENu</t>
  </si>
  <si>
    <t>TAIWANO (TAJUANO)</t>
  </si>
  <si>
    <t>WITOTO</t>
  </si>
  <si>
    <t>Total ARTES VISUALES</t>
  </si>
  <si>
    <t>Total DOCTORADO EN CIENCIAS BIOMEDICAS</t>
  </si>
  <si>
    <t>DOCTORADO EN CIENCIAS DE LA EDUCACION</t>
  </si>
  <si>
    <t>Total DOCTORADO EN CIENCIAS DE LA EDUCACION</t>
  </si>
  <si>
    <t>ESTIMULO PARA HIJOS DE SERV.PUBLICOS DE CARRERA Y LOS DOC.(80%)</t>
  </si>
  <si>
    <t>ESTADO</t>
  </si>
  <si>
    <t>DESERCION</t>
  </si>
  <si>
    <t>NO GRADUADOS</t>
  </si>
  <si>
    <t># DESERTORES</t>
  </si>
  <si>
    <t>RETENCION</t>
  </si>
  <si>
    <t>LICENCIATURA EN CIENCIAS SOCIALES</t>
  </si>
  <si>
    <t>T.C.E  2014-1</t>
  </si>
  <si>
    <t>Administrativa</t>
  </si>
  <si>
    <t>LUZ MARINA ARBELÁEZ ARBELÁEZ</t>
  </si>
  <si>
    <t>ALFONSO BEDOLLA BOORQUEZ</t>
  </si>
  <si>
    <t>Técnico Operativo</t>
  </si>
  <si>
    <t>Mayo 5 del 2014</t>
  </si>
  <si>
    <t>Noviembre 30 de 2012</t>
  </si>
  <si>
    <t>Marzo 20 2014</t>
  </si>
  <si>
    <t>Octubre 8 de 2013</t>
  </si>
  <si>
    <t>Mayo 14 de 2014</t>
  </si>
  <si>
    <t>Total 2014-1</t>
  </si>
  <si>
    <t>ESTUDIANTES INSCRITOS</t>
  </si>
  <si>
    <t>UNIVERSIDAD DEL QUINDIO PEREIRA DOMINGOS</t>
  </si>
  <si>
    <t>Total UNIVERSIDAD DEL QUINDIO PEREIRA DOMINGOS</t>
  </si>
  <si>
    <t>UNIVERSIDAD DEL QUINDIO SEDE BUENAVENTURA</t>
  </si>
  <si>
    <t>Total UNIVERSIDAD DEL QUINDIO SEDE BUENAVENTURA</t>
  </si>
  <si>
    <t>UNIVERSIDAD DEL QUINDIO SEDE CARTAGO</t>
  </si>
  <si>
    <t>Total UNIVERSIDAD DEL QUINDIO SEDE CARTAGO</t>
  </si>
  <si>
    <t>UNIVERSIDAD DEL QUINIDO SEDE MANIZALES</t>
  </si>
  <si>
    <t>Total UNIVERSIDAD DEL QUINIDO SEDE MANIZALES</t>
  </si>
  <si>
    <t>ESTUDIANTES INSCRITOS POR CENTRO DE TUTORIA</t>
  </si>
  <si>
    <t>NOMBRE DEL CENTRO DE TUTORIA</t>
  </si>
  <si>
    <t>Total 2013-2</t>
  </si>
  <si>
    <t>ESTUDIANTES MATRICULADOS  POR CENTRO DE TUTORIA</t>
  </si>
  <si>
    <t>ESTUDIANTES MATRICULADOS PRIMERA VEZ POR CENTRO DE TUTORIA</t>
  </si>
  <si>
    <t>ESTUDIANTES MATRICULADOS PRIMERA VEZ</t>
  </si>
  <si>
    <t>ESTUDIANTES ADMITIDOS</t>
  </si>
  <si>
    <t>ESTUDIANTES ADMITIDOS POR CENTRO DE TUTORIA</t>
  </si>
  <si>
    <t>NONUYA</t>
  </si>
  <si>
    <t>CASADO(A)</t>
  </si>
  <si>
    <t>MADRE SOLTERA</t>
  </si>
  <si>
    <t>RELIGIOSO(A)</t>
  </si>
  <si>
    <t>SEPARADO(A)</t>
  </si>
  <si>
    <t>SOLTERO(A)</t>
  </si>
  <si>
    <t>UNION LIBRE</t>
  </si>
  <si>
    <t>VIUDO(A)</t>
  </si>
  <si>
    <t>NO</t>
  </si>
  <si>
    <t>SI</t>
  </si>
  <si>
    <t>Contributivo (de las E.P.S)</t>
  </si>
  <si>
    <t>Subsidiado (el del SISBEN)</t>
  </si>
  <si>
    <t>CATEGORiA 1</t>
  </si>
  <si>
    <t>CATEGORiA 2</t>
  </si>
  <si>
    <t>CATEGORiA 3</t>
  </si>
  <si>
    <t>CATEGORiA 4</t>
  </si>
  <si>
    <t>CATEGORiA 5</t>
  </si>
  <si>
    <t>CATEGORiA 6</t>
  </si>
  <si>
    <t>NO APLICA</t>
  </si>
  <si>
    <t>BECAS DE LA UNIVERSIDAD</t>
  </si>
  <si>
    <t>BECAS EXTERNAS A LA UNIVERSIDAD</t>
  </si>
  <si>
    <t>ENTIDADES FINANCIERAS</t>
  </si>
  <si>
    <t>ESPOSO(A), COMPAÑERO(A)</t>
  </si>
  <si>
    <t>ICETEX</t>
  </si>
  <si>
    <t>INGRESO DE SUS PADRES Y/O FAMIIARES, EXCEPTO ESPOSO(A) O COMPAÑERO(A)</t>
  </si>
  <si>
    <t>INGRESOS PERSONALES</t>
  </si>
  <si>
    <t>NO RESPONDE</t>
  </si>
  <si>
    <t>OTRAS</t>
  </si>
  <si>
    <t>USTED Y SU ESPOSO(A), COMPAÑERO(A)</t>
  </si>
  <si>
    <t>USTED Y SUS PADRES Y/O FAMIIARES, EXCEPTO ESPOSO(A) O COMPAÑERO(A)</t>
  </si>
  <si>
    <t>FORMA DE FINANCIACION</t>
  </si>
  <si>
    <t>ALGUNO DE SUS PADRES</t>
  </si>
  <si>
    <t>DOS PADRES Y HERMANOS</t>
  </si>
  <si>
    <t>ESPOSA(O) O COMPAÑERA Y/O HIJOS</t>
  </si>
  <si>
    <t>HERMANOS O FAMILIARES</t>
  </si>
  <si>
    <t>OTROS</t>
  </si>
  <si>
    <t>SOLO</t>
  </si>
  <si>
    <t>SOLO SUS DOS PADRES</t>
  </si>
  <si>
    <t>SU(S) HIJO (S)</t>
  </si>
  <si>
    <t>Estudiantes matriculados que aportan en la familia</t>
  </si>
  <si>
    <t xml:space="preserve">Forma de financiacion </t>
  </si>
  <si>
    <t>Estudiantes y la categoria de su sisben</t>
  </si>
  <si>
    <t>Nucleo familiar de los estudiantes</t>
  </si>
  <si>
    <t>Total FACULTAD DE CIENCIAS DE LA SALUD</t>
  </si>
  <si>
    <t>TOTAL GENERAL</t>
  </si>
  <si>
    <t xml:space="preserve">LICENCIATURA EN LENGUAS MODERNAS                                                 </t>
  </si>
  <si>
    <t>Promedio Facultad año 2014-1</t>
  </si>
  <si>
    <t>TIPO_BENEFICIARIO</t>
  </si>
  <si>
    <t>TIPO DE ACTIVIDAD</t>
  </si>
  <si>
    <t>RECREACION SOCIOECONOMICA</t>
  </si>
  <si>
    <t>APOYO ECONOMICO</t>
  </si>
  <si>
    <t>ESTUDIANTE</t>
  </si>
  <si>
    <t>EGRESADO</t>
  </si>
  <si>
    <t>PROFESOR</t>
  </si>
  <si>
    <t>ADMINISTRATIVO</t>
  </si>
  <si>
    <t>Bienestar institucional por tipo de actividad y beneficiarios periodo 2014-1</t>
  </si>
  <si>
    <t>ESPECIALIZACION EN SALUD OCUPACIONAL E  HIGIENE DEL TRABAJO</t>
  </si>
  <si>
    <t>Total ESPECIALIZACION EN SALUD OCUPACIONAL E  HIGIENE DEL TRABAJO</t>
  </si>
  <si>
    <t>ESTUDIANTES MATRICULADOS</t>
  </si>
  <si>
    <t>Intenalco</t>
  </si>
  <si>
    <t>Junio 25 de 2010</t>
  </si>
  <si>
    <t>Meaestria en Ingenieria</t>
  </si>
  <si>
    <t>Agosto 5 de 2014</t>
  </si>
  <si>
    <t>Estudiantes inscritos pregrado,  periodo 2014-2 Vs 2013-2  por metodología,  programa  y  género.</t>
  </si>
  <si>
    <t xml:space="preserve"> % de Aumento o  Disminución del Total general 2014-2 Vs 2013-2</t>
  </si>
  <si>
    <t>2014-2</t>
  </si>
  <si>
    <t>Total 2014-2</t>
  </si>
  <si>
    <t>Estudiantes inscritos pregrado por centros de tutorías,  periodo 2014-2 por programa  y  género.</t>
  </si>
  <si>
    <t>Estudiantes admitidos pregrado por centros de tutorías,  periodo 2014-2 por programa  y  género.</t>
  </si>
  <si>
    <t xml:space="preserve"> % de Aumento o  Disminución del Total general 2014-2 Vs 2014-1</t>
  </si>
  <si>
    <t xml:space="preserve"> Estudiantes matriculados primera vez pregrado,  periodos 2014-2 vs 2014-1 por programa  y  género</t>
  </si>
  <si>
    <t xml:space="preserve"> Estudiantes matriculados primera vez pregrado por centro de tutorías,  periodos 2014-2 por programa  y  género</t>
  </si>
  <si>
    <t>Total estudiantes matriculados,  periodo 2014-2 Vs 2014-1  por programa  y  género.</t>
  </si>
  <si>
    <t xml:space="preserve"> Total estudiantes matriculados pregrado por centro de tutorías,  periodos 2014-2 vs 2014-1 por programa  y  género</t>
  </si>
  <si>
    <t>Total estudiantes matriculados pregrado por grupos étnicos,  estrato socioeconomico, periodo  2014-2 por metodología, programa  y  género.</t>
  </si>
  <si>
    <t>KAMSA O KAMËNTSa</t>
  </si>
  <si>
    <t>CARAPANA</t>
  </si>
  <si>
    <t>COCAMA</t>
  </si>
  <si>
    <t>Total estudiantes en continuidad modalidad pregrado,  periodo  2014-2  por  metodología, programa y  género.</t>
  </si>
  <si>
    <t>CENTROS DE TUTORIA</t>
  </si>
  <si>
    <t>Total estudiantes graduados periodo  2014-2, por programa y género.</t>
  </si>
  <si>
    <t>Información estadística, encuesta diligenciada por lo estudiantes matriculados modalidad pregrado y postgrado periodo 2014-2</t>
  </si>
  <si>
    <r>
      <rPr>
        <b/>
        <sz val="11"/>
        <color indexed="8"/>
        <rFont val="Calibri"/>
        <family val="2"/>
      </rPr>
      <t>NOTA:</t>
    </r>
    <r>
      <rPr>
        <sz val="11"/>
        <color theme="1"/>
        <rFont val="Calibri"/>
        <family val="2"/>
        <scheme val="minor"/>
      </rPr>
      <t xml:space="preserve"> Se aclara que en el caso del campo identificado como (en blanco) o que no concuerde las cifras con el total de matriculados para el 2014-2, para las tres metodologías, los valores resultantes se deben a que en el momento de registrar los datos en la encuesta  no son diligenciados por los  estudiantes.</t>
    </r>
  </si>
  <si>
    <t>PROGRAMA INGENIERIA DE ALIMENTOS</t>
  </si>
  <si>
    <t>PROGRAMA TECNOLOGIA AGROINDUSTRIAL</t>
  </si>
  <si>
    <t>PROGRAMA DE BIOLOGIA</t>
  </si>
  <si>
    <t>PROGRAMA DE FISICA</t>
  </si>
  <si>
    <t>PROGRAMA DE QUIMICA</t>
  </si>
  <si>
    <t>PROGRAMA DE TECNOLOGIA EN INSTRUMENTACION ELECTRONICA</t>
  </si>
  <si>
    <t>Total FACULTAD DE CIENCIAS BÁSICAS Y TECNOLÓGICAS</t>
  </si>
  <si>
    <t>PROGRAMA DE ENFERMERIA</t>
  </si>
  <si>
    <t>PROGRAMA DE MEDICINA</t>
  </si>
  <si>
    <t>PROGRAMA DE SALUD OCUPACIONAL</t>
  </si>
  <si>
    <t>PROGRAMA ADMINISTRACION DE NEGOCIOS PRESENCIAL</t>
  </si>
  <si>
    <t xml:space="preserve">PROGRAMA ADMINISTRACION FINANCIERA                              </t>
  </si>
  <si>
    <t>PROGRAMA DE CONTADURIA</t>
  </si>
  <si>
    <t>PROGRAMA DE ECONOMIA</t>
  </si>
  <si>
    <t>PROGRAMA DE ARTES VISUAL</t>
  </si>
  <si>
    <t>PROGRAMA DE CIENCIAS DE LA INFORMACION Y LA DOC</t>
  </si>
  <si>
    <t>PROGRAMA DE COMUNICACION SOCIAL Y PERIODISMO</t>
  </si>
  <si>
    <t>PROGRAMA DE FILOSOFIA</t>
  </si>
  <si>
    <t>PROGRAMA DE GERONTOLOGIA</t>
  </si>
  <si>
    <t>PROGRAMA DE TRABAJO SOCIAL</t>
  </si>
  <si>
    <t>LICENCIATURA DE BIOLOGIA Y EDUCACION AMBIENTAL</t>
  </si>
  <si>
    <t>LICENCIATURA EN ESPAÑOL Y LITERATURA</t>
  </si>
  <si>
    <t>PROGRAMA DE INGENIERIA CIVIL</t>
  </si>
  <si>
    <t>PROGRAMA DE TECNOLOGIA EN OBRAS CIVILES</t>
  </si>
  <si>
    <t>PROGRAMA DE TECNOLOGIA EN TOPOGRAFIA</t>
  </si>
  <si>
    <t>PROGRAMA INGENIERIA ELECTRONICA</t>
  </si>
  <si>
    <t>PROGRAMA INGENIERIA SISTEMAS</t>
  </si>
  <si>
    <t>ESPECIALIZACION</t>
  </si>
  <si>
    <t>PREGRADO</t>
  </si>
  <si>
    <t>TITULAR</t>
  </si>
  <si>
    <t>Total docentes de planta, periodo 2014-2  por facultad, programa, dedicación, nivel formacion y categoria.</t>
  </si>
  <si>
    <t xml:space="preserve">PROGRAMA TECNOLOGIA AGROINDUSTRIAL                                              </t>
  </si>
  <si>
    <t xml:space="preserve">PROGRAMA TECNOLOGIA AGROPECUARIA                                                </t>
  </si>
  <si>
    <t xml:space="preserve">PROGRAMA DE BIOLOGIA                                                            </t>
  </si>
  <si>
    <t xml:space="preserve">PROGRAMA DE FISICA                                                             </t>
  </si>
  <si>
    <t xml:space="preserve">PROGRAMA DE QUIMICA                                                            </t>
  </si>
  <si>
    <t xml:space="preserve">PROGRAMA DE ENFERMERIA                                                         </t>
  </si>
  <si>
    <t xml:space="preserve">PROGRAMA DE MEDICINA                                                           </t>
  </si>
  <si>
    <t xml:space="preserve">PROGRAMA DE CONTADURIA                                                         </t>
  </si>
  <si>
    <t xml:space="preserve">PROGRAMA DE ECONOMIA                                                           </t>
  </si>
  <si>
    <t xml:space="preserve">PROGRAMA DE CIENCIAS DE LA INFORMACION Y LA DOC                                 </t>
  </si>
  <si>
    <t xml:space="preserve">PROGRAMA DE COMUNICACION SOCIAL Y PERIODISMO                                   </t>
  </si>
  <si>
    <t xml:space="preserve">PROGRAMA DE FILOSOFIA                                                           </t>
  </si>
  <si>
    <t xml:space="preserve">PROGRAMA DE GERONTOLOGIA                                                       </t>
  </si>
  <si>
    <t xml:space="preserve">LICENCIATURA EN EDUCACION FISICA Y DEPORTES                                    </t>
  </si>
  <si>
    <t xml:space="preserve">LICENCIATURA EN ESPAÑOL Y LITERATURA                                           </t>
  </si>
  <si>
    <t xml:space="preserve">LICENCIATURA EN MATEMATICAS                                                    </t>
  </si>
  <si>
    <t xml:space="preserve">PROGRAMA DE TECNOLOGIA EN OBRAS CIVILES                                        </t>
  </si>
  <si>
    <t xml:space="preserve">PROGRAMA INGENIERIA ELECTRONICA                                                </t>
  </si>
  <si>
    <t xml:space="preserve">PROGRAMA INGENIERIA SISTEMAS                                                   </t>
  </si>
  <si>
    <r>
      <t xml:space="preserve">Total docentes  ocasionales, periodo 2014-2 </t>
    </r>
    <r>
      <rPr>
        <sz val="9"/>
        <color rgb="FF33CC33"/>
        <rFont val="Arial Rounded MT Bold"/>
        <family val="2"/>
      </rPr>
      <t xml:space="preserve">al 15 de Sept </t>
    </r>
    <r>
      <rPr>
        <sz val="16"/>
        <color rgb="FF33CC33"/>
        <rFont val="Arial Rounded MT Bold"/>
        <family val="2"/>
      </rPr>
      <t>por facultad, programa, dedicación, nivel formacion y categoria.</t>
    </r>
  </si>
  <si>
    <t xml:space="preserve">PROGRAMA INGENIERIA DE ALIMENTOS                                         </t>
  </si>
  <si>
    <t xml:space="preserve">PROGRAMA TECNOLOGIA AGROINDUSTRIAL                                       </t>
  </si>
  <si>
    <t xml:space="preserve">PROGRAMA TECNOLOGIA AGROPECUARIA                                         </t>
  </si>
  <si>
    <t xml:space="preserve">PROGRAMA DE BIOLOGIA                                                     </t>
  </si>
  <si>
    <t xml:space="preserve">PROGRAMA DE FISICA                                                       </t>
  </si>
  <si>
    <t xml:space="preserve">PROGRAMA DE QUIMICA                                                      </t>
  </si>
  <si>
    <t xml:space="preserve">PROGRAMA DE ENFERMERIA                                                   </t>
  </si>
  <si>
    <t xml:space="preserve">PROGRAMA DE MEDICINA                                                     </t>
  </si>
  <si>
    <t xml:space="preserve">PROGRAMA DE SALUD OCUPACIONAL                                            </t>
  </si>
  <si>
    <t xml:space="preserve">PROGRAMA ADMINISTRACION DE NEGOCIOS DISTANCIA                            </t>
  </si>
  <si>
    <t xml:space="preserve">PROGRAMA DE CONTADURIA                                                   </t>
  </si>
  <si>
    <t xml:space="preserve">PROGRAMA DE ECONOMIA                                                     </t>
  </si>
  <si>
    <t xml:space="preserve">PROGRAMA DE ARTES VISUAL                                                 </t>
  </si>
  <si>
    <t xml:space="preserve">PROGRAMA DE CIENCIAS DE LA INFORMACION Y LA DOC                          </t>
  </si>
  <si>
    <t xml:space="preserve">PROGRAMA DE COMUNICACION SOCIAL Y PERIODISMO                             </t>
  </si>
  <si>
    <t xml:space="preserve">PROGRAMA DE FILOSOFIA                                                    </t>
  </si>
  <si>
    <t xml:space="preserve">PROGRAMA DE GERONTOLOGIA                                                 </t>
  </si>
  <si>
    <t xml:space="preserve">LICENCIATURA EN CIENCIAS SOCIALES </t>
  </si>
  <si>
    <t xml:space="preserve">LICENCIATURA EN EDUCACION FISICA Y DEPORTES                              </t>
  </si>
  <si>
    <t xml:space="preserve">LICENCIATURA EN ESPAÑOL Y LITERATURA                                     </t>
  </si>
  <si>
    <t xml:space="preserve">LICENCIATURA EN MATEMATICAS                                              </t>
  </si>
  <si>
    <t>LICENCIATURA EN PEDAGOGIA SOCIAL</t>
  </si>
  <si>
    <t xml:space="preserve">PROGRAMA DE TECNOLOGIA EN OBRAS CIVILES                                  </t>
  </si>
  <si>
    <t xml:space="preserve">PROGRAMA INGENIERIA ELECTRONICA                                          </t>
  </si>
  <si>
    <t xml:space="preserve">PROGRAMA INGENIERIA SISTEMAS                                             </t>
  </si>
  <si>
    <r>
      <t xml:space="preserve">Total docentes catedraticos, periodo 2014-2 </t>
    </r>
    <r>
      <rPr>
        <sz val="9"/>
        <color rgb="FF33CC33"/>
        <rFont val="Arial Rounded MT Bold"/>
        <family val="2"/>
      </rPr>
      <t>al 15 de  Sept</t>
    </r>
    <r>
      <rPr>
        <sz val="16"/>
        <color rgb="FF33CC33"/>
        <rFont val="Arial Rounded MT Bold"/>
        <family val="2"/>
      </rPr>
      <t xml:space="preserve"> por facultad, programa, dedicación, nivel formacion y categoria.</t>
    </r>
  </si>
  <si>
    <t>T.C.E  2014-2</t>
  </si>
  <si>
    <t>Total personal administrativos periodos 2014-1 vs 2014-2.</t>
  </si>
  <si>
    <t xml:space="preserve">Número de apoyos  suministrados como tipo de Actividad,  donde cada uno de los beneficiarios puede recibir uno o más apoyos. Esta informacion se suministra con vigencia del 2014-1 ya que en los procesos internos la fecha de registro para el 2014-2 es al 20 de diciembre </t>
  </si>
  <si>
    <t>Consolidado de estudiantes matriculados pregrado y postgrado,  periodo  2014-2 por metodología, programa, apoyo e incentivo.</t>
  </si>
  <si>
    <t>DESCUENTO 100%(INSTIT.NAL.MEDICINA.LEGAL-CONV. 028-2013))</t>
  </si>
  <si>
    <t>Consolidado  periodo  2014-2  por metodología, apoyo e incentivo.</t>
  </si>
  <si>
    <t>Consolidado  periodo  2014-2  apoyo e incentivo.</t>
  </si>
  <si>
    <t>Doctorado en ciencias Biomédicas.</t>
  </si>
  <si>
    <t>05 de Abril de 2013</t>
  </si>
  <si>
    <t>10 de Mayo 2007</t>
  </si>
  <si>
    <t>Consolidado de docentes  en tiempo completo equivalente periodo 2014-1 vs 2014-2.</t>
  </si>
  <si>
    <t>Doctorado en Ciencias de la Educacion</t>
  </si>
  <si>
    <r>
      <rPr>
        <sz val="26"/>
        <color indexed="17"/>
        <rFont val="Arial Rounded MT Bold"/>
        <family val="2"/>
      </rPr>
      <t>BOLETIN ESTADISTICO Version Dos</t>
    </r>
    <r>
      <rPr>
        <sz val="16"/>
        <color indexed="17"/>
        <rFont val="Arial Rounded MT Bold"/>
        <family val="2"/>
      </rPr>
      <t xml:space="preserve">
 Septiembre 22 de 2014 </t>
    </r>
    <r>
      <rPr>
        <sz val="10"/>
        <color indexed="17"/>
        <rFont val="Arial Rounded MT Bold"/>
        <family val="2"/>
      </rPr>
      <t>Armenia (Q)</t>
    </r>
  </si>
  <si>
    <t>Estudiantes admitidos pregrado,  periodo 2014-2 Vs 2013-2  por metodología,  programa  y  género.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</si>
</sst>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240A]d&quot; de &quot;mmmm&quot; de &quot;yyyy;@"/>
    <numFmt numFmtId="165" formatCode="0.0"/>
    <numFmt numFmtId="166" formatCode="&quot;$&quot;\ #,##0"/>
    <numFmt numFmtId="167" formatCode="0.0%"/>
  </numFmts>
  <fonts count="65" x14ac:knownFonts="1">
    <font>
      <sz val="11"/>
      <color theme="1"/>
      <name val="Calibri"/>
      <family val="2"/>
      <scheme val="minor"/>
    </font>
    <font>
      <sz val="16"/>
      <color indexed="17"/>
      <name val="Arial Rounded MT Bold"/>
      <family val="2"/>
    </font>
    <font>
      <sz val="26"/>
      <color indexed="17"/>
      <name val="Arial Rounded MT Bold"/>
      <family val="2"/>
    </font>
    <font>
      <sz val="11"/>
      <color indexed="17"/>
      <name val="Calibri"/>
      <family val="2"/>
    </font>
    <font>
      <sz val="11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7"/>
      <name val="Arial Rounded MT Bold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6"/>
      <color rgb="FF33CC33"/>
      <name val="Arial Rounded MT Bold"/>
      <family val="2"/>
    </font>
    <font>
      <sz val="12"/>
      <color theme="1"/>
      <name val="Calibri"/>
      <family val="2"/>
      <scheme val="minor"/>
    </font>
    <font>
      <b/>
      <sz val="12"/>
      <color theme="1"/>
      <name val="Verdana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8"/>
      <color rgb="FF00B050"/>
      <name val="Arial Rounded MT Bold"/>
      <family val="2"/>
    </font>
    <font>
      <sz val="12"/>
      <color theme="1"/>
      <name val="Arial Rounded MT Bold"/>
      <family val="2"/>
    </font>
    <font>
      <b/>
      <sz val="14"/>
      <color theme="1"/>
      <name val="Arial Rounded MT Bold"/>
      <family val="2"/>
    </font>
    <font>
      <b/>
      <sz val="11"/>
      <color rgb="FF008000"/>
      <name val="Arial Rounded MT Bold"/>
      <family val="2"/>
    </font>
    <font>
      <sz val="16"/>
      <color theme="5" tint="-0.249977111117893"/>
      <name val="Arial Rounded MT Bold"/>
      <family val="2"/>
    </font>
    <font>
      <sz val="12"/>
      <color theme="1"/>
      <name val="Calibri"/>
      <family val="2"/>
    </font>
    <font>
      <sz val="12"/>
      <color theme="1"/>
      <name val="Verdana"/>
      <family val="2"/>
    </font>
    <font>
      <sz val="10"/>
      <color theme="5" tint="-0.249977111117893"/>
      <name val="Arial Rounded MT Bold"/>
      <family val="2"/>
    </font>
    <font>
      <sz val="14"/>
      <color rgb="FF33CC33"/>
      <name val="Arial Rounded MT Bold"/>
      <family val="2"/>
    </font>
    <font>
      <sz val="11"/>
      <color theme="5" tint="-0.249977111117893"/>
      <name val="Calibri"/>
      <family val="2"/>
      <scheme val="minor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8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8"/>
      <color rgb="FF008000"/>
      <name val="FrankRuehl"/>
      <family val="2"/>
      <charset val="177"/>
    </font>
    <font>
      <sz val="9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4"/>
      <color rgb="FFFF9900"/>
      <name val="Calibri"/>
      <family val="2"/>
    </font>
    <font>
      <b/>
      <sz val="11"/>
      <color rgb="FF339966"/>
      <name val="Calibri"/>
      <family val="2"/>
    </font>
    <font>
      <sz val="11"/>
      <name val="Calibri"/>
      <family val="2"/>
      <scheme val="minor"/>
    </font>
    <font>
      <sz val="9"/>
      <color rgb="FF33CC33"/>
      <name val="Arial Rounded MT Bold"/>
      <family val="2"/>
    </font>
    <font>
      <sz val="8"/>
      <name val="Calibri"/>
      <family val="2"/>
      <scheme val="minor"/>
    </font>
  </fonts>
  <fills count="6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44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5" fillId="20" borderId="0" applyNumberFormat="0" applyBorder="0" applyAlignment="0" applyProtection="0"/>
    <xf numFmtId="0" fontId="16" fillId="21" borderId="13" applyNumberFormat="0" applyAlignment="0" applyProtection="0"/>
    <xf numFmtId="0" fontId="17" fillId="22" borderId="14" applyNumberFormat="0" applyAlignment="0" applyProtection="0"/>
    <xf numFmtId="0" fontId="18" fillId="0" borderId="15" applyNumberFormat="0" applyFill="0" applyAlignment="0" applyProtection="0"/>
    <xf numFmtId="0" fontId="19" fillId="0" borderId="0" applyNumberFormat="0" applyFill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20" fillId="29" borderId="13" applyNumberFormat="0" applyAlignment="0" applyProtection="0"/>
    <xf numFmtId="0" fontId="21" fillId="30" borderId="0" applyNumberFormat="0" applyBorder="0" applyAlignment="0" applyProtection="0"/>
    <xf numFmtId="0" fontId="22" fillId="31" borderId="0" applyNumberFormat="0" applyBorder="0" applyAlignment="0" applyProtection="0"/>
    <xf numFmtId="0" fontId="7" fillId="0" borderId="0"/>
    <xf numFmtId="0" fontId="13" fillId="32" borderId="16" applyNumberFormat="0" applyFont="0" applyAlignment="0" applyProtection="0"/>
    <xf numFmtId="0" fontId="23" fillId="21" borderId="1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8" applyNumberFormat="0" applyFill="0" applyAlignment="0" applyProtection="0"/>
    <xf numFmtId="0" fontId="28" fillId="0" borderId="19" applyNumberFormat="0" applyFill="0" applyAlignment="0" applyProtection="0"/>
    <xf numFmtId="0" fontId="19" fillId="0" borderId="20" applyNumberFormat="0" applyFill="0" applyAlignment="0" applyProtection="0"/>
    <xf numFmtId="0" fontId="29" fillId="0" borderId="21" applyNumberFormat="0" applyFill="0" applyAlignment="0" applyProtection="0"/>
    <xf numFmtId="0" fontId="13" fillId="0" borderId="0"/>
  </cellStyleXfs>
  <cellXfs count="505">
    <xf numFmtId="0" fontId="0" fillId="0" borderId="0" xfId="0"/>
    <xf numFmtId="0" fontId="0" fillId="33" borderId="0" xfId="0" applyFill="1"/>
    <xf numFmtId="0" fontId="0" fillId="0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center" wrapText="1"/>
    </xf>
    <xf numFmtId="0" fontId="30" fillId="0" borderId="0" xfId="0" applyFont="1" applyAlignment="1">
      <alignment horizontal="center" vertical="top" wrapText="1"/>
    </xf>
    <xf numFmtId="0" fontId="31" fillId="0" borderId="0" xfId="0" applyFont="1" applyFill="1" applyAlignment="1"/>
    <xf numFmtId="0" fontId="32" fillId="0" borderId="0" xfId="0" applyFont="1" applyAlignment="1">
      <alignment vertical="center" wrapText="1"/>
    </xf>
    <xf numFmtId="0" fontId="33" fillId="0" borderId="0" xfId="0" applyFont="1" applyAlignment="1">
      <alignment horizontal="justify" vertical="center"/>
    </xf>
    <xf numFmtId="0" fontId="8" fillId="0" borderId="1" xfId="33" applyFont="1" applyFill="1" applyBorder="1" applyAlignment="1">
      <alignment horizontal="center" vertical="center" wrapText="1"/>
    </xf>
    <xf numFmtId="0" fontId="8" fillId="0" borderId="1" xfId="33" applyFont="1" applyFill="1" applyBorder="1" applyAlignment="1">
      <alignment horizontal="left" vertical="center" wrapText="1"/>
    </xf>
    <xf numFmtId="0" fontId="8" fillId="0" borderId="1" xfId="33" applyFont="1" applyBorder="1" applyAlignment="1">
      <alignment horizontal="center" vertical="center" wrapText="1"/>
    </xf>
    <xf numFmtId="164" fontId="7" fillId="0" borderId="1" xfId="33" applyNumberFormat="1" applyFont="1" applyFill="1" applyBorder="1" applyAlignment="1">
      <alignment vertical="center"/>
    </xf>
    <xf numFmtId="0" fontId="9" fillId="34" borderId="1" xfId="33" applyFont="1" applyFill="1" applyBorder="1" applyAlignment="1">
      <alignment horizontal="center" vertical="center"/>
    </xf>
    <xf numFmtId="0" fontId="7" fillId="0" borderId="1" xfId="33" applyFont="1" applyBorder="1" applyAlignment="1">
      <alignment vertical="center"/>
    </xf>
    <xf numFmtId="0" fontId="9" fillId="0" borderId="1" xfId="33" applyFont="1" applyBorder="1" applyAlignment="1">
      <alignment horizontal="center" vertical="center"/>
    </xf>
    <xf numFmtId="0" fontId="7" fillId="0" borderId="1" xfId="33" applyFont="1" applyFill="1" applyBorder="1" applyAlignment="1">
      <alignment horizontal="left" vertical="top" wrapText="1"/>
    </xf>
    <xf numFmtId="16" fontId="7" fillId="0" borderId="1" xfId="33" applyNumberFormat="1" applyFont="1" applyFill="1" applyBorder="1" applyAlignment="1">
      <alignment vertical="center"/>
    </xf>
    <xf numFmtId="0" fontId="7" fillId="0" borderId="1" xfId="33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5" fontId="35" fillId="0" borderId="1" xfId="0" applyNumberFormat="1" applyFont="1" applyBorder="1" applyAlignment="1">
      <alignment horizontal="left"/>
    </xf>
    <xf numFmtId="15" fontId="7" fillId="0" borderId="1" xfId="33" applyNumberFormat="1" applyFont="1" applyFill="1" applyBorder="1" applyAlignment="1">
      <alignment horizontal="left" vertical="center"/>
    </xf>
    <xf numFmtId="49" fontId="7" fillId="0" borderId="1" xfId="33" applyNumberFormat="1" applyFont="1" applyFill="1" applyBorder="1" applyAlignment="1">
      <alignment vertical="center"/>
    </xf>
    <xf numFmtId="0" fontId="7" fillId="0" borderId="1" xfId="33" applyFont="1" applyFill="1" applyBorder="1" applyAlignment="1">
      <alignment horizontal="justify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35" borderId="1" xfId="0" applyFill="1" applyBorder="1"/>
    <xf numFmtId="0" fontId="0" fillId="35" borderId="1" xfId="0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36" fillId="0" borderId="1" xfId="0" applyFont="1" applyBorder="1" applyAlignment="1">
      <alignment vertical="center"/>
    </xf>
    <xf numFmtId="0" fontId="37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left" vertical="center"/>
    </xf>
    <xf numFmtId="0" fontId="36" fillId="0" borderId="1" xfId="0" applyFont="1" applyBorder="1"/>
    <xf numFmtId="0" fontId="37" fillId="0" borderId="1" xfId="0" applyFont="1" applyBorder="1" applyAlignment="1">
      <alignment horizontal="left" vertical="center"/>
    </xf>
    <xf numFmtId="0" fontId="38" fillId="37" borderId="1" xfId="0" applyFont="1" applyFill="1" applyBorder="1" applyAlignment="1">
      <alignment horizontal="left" vertical="center"/>
    </xf>
    <xf numFmtId="0" fontId="37" fillId="37" borderId="1" xfId="0" applyFont="1" applyFill="1" applyBorder="1" applyAlignment="1">
      <alignment horizontal="left" vertical="center"/>
    </xf>
    <xf numFmtId="0" fontId="41" fillId="0" borderId="1" xfId="0" applyFont="1" applyBorder="1" applyAlignment="1">
      <alignment horizontal="center"/>
    </xf>
    <xf numFmtId="0" fontId="41" fillId="3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9" borderId="0" xfId="0" applyFill="1"/>
    <xf numFmtId="0" fontId="0" fillId="39" borderId="0" xfId="0" applyFill="1" applyBorder="1"/>
    <xf numFmtId="0" fontId="38" fillId="0" borderId="22" xfId="0" applyFont="1" applyBorder="1" applyAlignment="1">
      <alignment horizontal="center" vertical="center"/>
    </xf>
    <xf numFmtId="0" fontId="38" fillId="0" borderId="22" xfId="0" applyFont="1" applyBorder="1" applyAlignment="1">
      <alignment horizontal="center" vertical="center" wrapText="1"/>
    </xf>
    <xf numFmtId="0" fontId="38" fillId="40" borderId="22" xfId="0" applyFont="1" applyFill="1" applyBorder="1" applyAlignment="1">
      <alignment horizontal="center" vertical="center"/>
    </xf>
    <xf numFmtId="0" fontId="38" fillId="35" borderId="22" xfId="0" applyFont="1" applyFill="1" applyBorder="1" applyAlignment="1">
      <alignment horizontal="center" vertical="center"/>
    </xf>
    <xf numFmtId="0" fontId="38" fillId="0" borderId="22" xfId="0" applyFont="1" applyBorder="1" applyAlignment="1">
      <alignment vertical="center" wrapText="1"/>
    </xf>
    <xf numFmtId="0" fontId="38" fillId="35" borderId="22" xfId="0" applyFont="1" applyFill="1" applyBorder="1" applyAlignment="1">
      <alignment horizontal="center" vertical="center" wrapText="1"/>
    </xf>
    <xf numFmtId="0" fontId="38" fillId="40" borderId="22" xfId="0" applyFont="1" applyFill="1" applyBorder="1" applyAlignment="1">
      <alignment horizontal="center" vertical="center" wrapText="1"/>
    </xf>
    <xf numFmtId="0" fontId="44" fillId="41" borderId="2" xfId="0" applyFont="1" applyFill="1" applyBorder="1" applyAlignment="1">
      <alignment horizontal="center"/>
    </xf>
    <xf numFmtId="0" fontId="0" fillId="0" borderId="23" xfId="0" applyBorder="1"/>
    <xf numFmtId="0" fontId="45" fillId="0" borderId="24" xfId="0" applyFont="1" applyBorder="1" applyAlignment="1">
      <alignment horizontal="center" vertical="center"/>
    </xf>
    <xf numFmtId="0" fontId="0" fillId="0" borderId="24" xfId="0" applyBorder="1"/>
    <xf numFmtId="0" fontId="45" fillId="0" borderId="24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6" borderId="1" xfId="0" applyFill="1" applyBorder="1" applyAlignment="1">
      <alignment horizontal="center"/>
    </xf>
    <xf numFmtId="0" fontId="0" fillId="37" borderId="1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42" borderId="0" xfId="0" applyFill="1"/>
    <xf numFmtId="0" fontId="0" fillId="42" borderId="0" xfId="0" applyFill="1" applyBorder="1"/>
    <xf numFmtId="10" fontId="0" fillId="0" borderId="1" xfId="0" applyNumberFormat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29" fillId="46" borderId="26" xfId="0" applyFont="1" applyFill="1" applyBorder="1" applyAlignment="1">
      <alignment horizontal="center"/>
    </xf>
    <xf numFmtId="0" fontId="31" fillId="33" borderId="1" xfId="0" applyFont="1" applyFill="1" applyBorder="1" applyAlignment="1">
      <alignment horizontal="center"/>
    </xf>
    <xf numFmtId="0" fontId="34" fillId="0" borderId="26" xfId="0" applyFont="1" applyBorder="1" applyAlignment="1">
      <alignment horizontal="justify" vertical="center" wrapText="1"/>
    </xf>
    <xf numFmtId="0" fontId="0" fillId="47" borderId="0" xfId="0" applyFill="1"/>
    <xf numFmtId="0" fontId="31" fillId="33" borderId="11" xfId="0" applyFont="1" applyFill="1" applyBorder="1" applyAlignment="1">
      <alignment horizontal="center"/>
    </xf>
    <xf numFmtId="0" fontId="29" fillId="46" borderId="26" xfId="0" applyFont="1" applyFill="1" applyBorder="1" applyAlignment="1">
      <alignment horizontal="center" vertical="center"/>
    </xf>
    <xf numFmtId="0" fontId="0" fillId="48" borderId="0" xfId="0" applyFill="1" applyBorder="1"/>
    <xf numFmtId="0" fontId="46" fillId="47" borderId="40" xfId="0" applyFont="1" applyFill="1" applyBorder="1" applyAlignment="1">
      <alignment horizontal="center" wrapText="1"/>
    </xf>
    <xf numFmtId="0" fontId="0" fillId="47" borderId="12" xfId="0" applyFill="1" applyBorder="1"/>
    <xf numFmtId="0" fontId="46" fillId="47" borderId="42" xfId="0" applyFont="1" applyFill="1" applyBorder="1" applyAlignment="1">
      <alignment horizontal="center" wrapText="1"/>
    </xf>
    <xf numFmtId="0" fontId="0" fillId="47" borderId="43" xfId="0" applyFill="1" applyBorder="1"/>
    <xf numFmtId="0" fontId="51" fillId="50" borderId="35" xfId="0" applyFont="1" applyFill="1" applyBorder="1"/>
    <xf numFmtId="0" fontId="51" fillId="50" borderId="36" xfId="0" applyFont="1" applyFill="1" applyBorder="1"/>
    <xf numFmtId="0" fontId="51" fillId="50" borderId="37" xfId="0" applyFont="1" applyFill="1" applyBorder="1"/>
    <xf numFmtId="0" fontId="51" fillId="50" borderId="27" xfId="0" applyFont="1" applyFill="1" applyBorder="1"/>
    <xf numFmtId="0" fontId="51" fillId="50" borderId="0" xfId="0" applyFont="1" applyFill="1" applyBorder="1"/>
    <xf numFmtId="0" fontId="51" fillId="50" borderId="28" xfId="0" applyFont="1" applyFill="1" applyBorder="1"/>
    <xf numFmtId="0" fontId="51" fillId="50" borderId="29" xfId="0" applyFont="1" applyFill="1" applyBorder="1"/>
    <xf numFmtId="0" fontId="51" fillId="50" borderId="30" xfId="0" applyFont="1" applyFill="1" applyBorder="1"/>
    <xf numFmtId="0" fontId="51" fillId="50" borderId="31" xfId="0" applyFont="1" applyFill="1" applyBorder="1"/>
    <xf numFmtId="0" fontId="0" fillId="50" borderId="27" xfId="0" applyFill="1" applyBorder="1"/>
    <xf numFmtId="0" fontId="0" fillId="50" borderId="0" xfId="0" applyFill="1" applyBorder="1"/>
    <xf numFmtId="0" fontId="0" fillId="50" borderId="28" xfId="0" applyFill="1" applyBorder="1"/>
    <xf numFmtId="0" fontId="0" fillId="50" borderId="29" xfId="0" applyFill="1" applyBorder="1"/>
    <xf numFmtId="0" fontId="0" fillId="50" borderId="30" xfId="0" applyFill="1" applyBorder="1"/>
    <xf numFmtId="0" fontId="0" fillId="50" borderId="31" xfId="0" applyFill="1" applyBorder="1"/>
    <xf numFmtId="0" fontId="0" fillId="50" borderId="35" xfId="0" applyFill="1" applyBorder="1"/>
    <xf numFmtId="0" fontId="0" fillId="50" borderId="37" xfId="0" applyFill="1" applyBorder="1"/>
    <xf numFmtId="0" fontId="0" fillId="53" borderId="35" xfId="0" applyFill="1" applyBorder="1"/>
    <xf numFmtId="0" fontId="0" fillId="53" borderId="27" xfId="0" applyFill="1" applyBorder="1"/>
    <xf numFmtId="0" fontId="0" fillId="53" borderId="37" xfId="0" applyFill="1" applyBorder="1"/>
    <xf numFmtId="0" fontId="0" fillId="53" borderId="28" xfId="0" applyFill="1" applyBorder="1"/>
    <xf numFmtId="0" fontId="0" fillId="53" borderId="29" xfId="0" applyFill="1" applyBorder="1"/>
    <xf numFmtId="0" fontId="0" fillId="53" borderId="30" xfId="0" applyFill="1" applyBorder="1"/>
    <xf numFmtId="0" fontId="0" fillId="53" borderId="31" xfId="0" applyFill="1" applyBorder="1"/>
    <xf numFmtId="0" fontId="0" fillId="53" borderId="0" xfId="0" applyFill="1" applyBorder="1" applyAlignment="1">
      <alignment horizontal="center"/>
    </xf>
    <xf numFmtId="0" fontId="0" fillId="53" borderId="0" xfId="0" applyFill="1" applyBorder="1"/>
    <xf numFmtId="0" fontId="0" fillId="39" borderId="35" xfId="0" applyFill="1" applyBorder="1"/>
    <xf numFmtId="0" fontId="0" fillId="39" borderId="36" xfId="0" applyFill="1" applyBorder="1"/>
    <xf numFmtId="0" fontId="0" fillId="39" borderId="37" xfId="0" applyFill="1" applyBorder="1"/>
    <xf numFmtId="0" fontId="0" fillId="39" borderId="28" xfId="0" applyFill="1" applyBorder="1"/>
    <xf numFmtId="0" fontId="0" fillId="39" borderId="27" xfId="0" applyFill="1" applyBorder="1"/>
    <xf numFmtId="0" fontId="0" fillId="39" borderId="29" xfId="0" applyFill="1" applyBorder="1"/>
    <xf numFmtId="0" fontId="0" fillId="39" borderId="30" xfId="0" applyFill="1" applyBorder="1"/>
    <xf numFmtId="0" fontId="0" fillId="39" borderId="31" xfId="0" applyFill="1" applyBorder="1"/>
    <xf numFmtId="0" fontId="0" fillId="42" borderId="35" xfId="0" applyFill="1" applyBorder="1"/>
    <xf numFmtId="0" fontId="0" fillId="42" borderId="36" xfId="0" applyFill="1" applyBorder="1"/>
    <xf numFmtId="0" fontId="0" fillId="42" borderId="37" xfId="0" applyFill="1" applyBorder="1"/>
    <xf numFmtId="0" fontId="0" fillId="42" borderId="27" xfId="0" applyFill="1" applyBorder="1"/>
    <xf numFmtId="0" fontId="0" fillId="42" borderId="28" xfId="0" applyFill="1" applyBorder="1"/>
    <xf numFmtId="0" fontId="0" fillId="42" borderId="29" xfId="0" applyFill="1" applyBorder="1"/>
    <xf numFmtId="0" fontId="0" fillId="42" borderId="30" xfId="0" applyFill="1" applyBorder="1"/>
    <xf numFmtId="0" fontId="0" fillId="42" borderId="31" xfId="0" applyFill="1" applyBorder="1"/>
    <xf numFmtId="0" fontId="29" fillId="42" borderId="35" xfId="0" applyFont="1" applyFill="1" applyBorder="1"/>
    <xf numFmtId="0" fontId="29" fillId="42" borderId="27" xfId="0" applyFont="1" applyFill="1" applyBorder="1"/>
    <xf numFmtId="0" fontId="29" fillId="42" borderId="29" xfId="0" applyFont="1" applyFill="1" applyBorder="1"/>
    <xf numFmtId="0" fontId="0" fillId="46" borderId="26" xfId="0" applyFill="1" applyBorder="1" applyAlignment="1">
      <alignment horizontal="center" vertical="center"/>
    </xf>
    <xf numFmtId="0" fontId="42" fillId="42" borderId="0" xfId="0" applyFont="1" applyFill="1" applyBorder="1" applyAlignment="1">
      <alignment vertical="center" wrapText="1"/>
    </xf>
    <xf numFmtId="0" fontId="43" fillId="42" borderId="0" xfId="0" applyFont="1" applyFill="1" applyBorder="1" applyAlignment="1">
      <alignment vertical="center"/>
    </xf>
    <xf numFmtId="0" fontId="43" fillId="42" borderId="0" xfId="0" applyFont="1" applyFill="1" applyBorder="1" applyAlignment="1">
      <alignment vertical="center" wrapText="1"/>
    </xf>
    <xf numFmtId="0" fontId="0" fillId="47" borderId="0" xfId="0" applyFill="1" applyBorder="1"/>
    <xf numFmtId="0" fontId="46" fillId="48" borderId="35" xfId="0" applyFont="1" applyFill="1" applyBorder="1" applyAlignment="1">
      <alignment horizontal="center" wrapText="1"/>
    </xf>
    <xf numFmtId="0" fontId="46" fillId="48" borderId="36" xfId="0" applyFont="1" applyFill="1" applyBorder="1" applyAlignment="1">
      <alignment horizontal="center" wrapText="1"/>
    </xf>
    <xf numFmtId="0" fontId="46" fillId="48" borderId="37" xfId="0" applyFont="1" applyFill="1" applyBorder="1" applyAlignment="1">
      <alignment horizontal="center" wrapText="1"/>
    </xf>
    <xf numFmtId="0" fontId="0" fillId="48" borderId="27" xfId="0" applyFill="1" applyBorder="1"/>
    <xf numFmtId="0" fontId="0" fillId="48" borderId="28" xfId="0" applyFill="1" applyBorder="1"/>
    <xf numFmtId="0" fontId="0" fillId="48" borderId="29" xfId="0" applyFill="1" applyBorder="1"/>
    <xf numFmtId="0" fontId="0" fillId="48" borderId="30" xfId="0" applyFill="1" applyBorder="1"/>
    <xf numFmtId="0" fontId="0" fillId="48" borderId="31" xfId="0" applyFill="1" applyBorder="1"/>
    <xf numFmtId="0" fontId="0" fillId="41" borderId="26" xfId="0" applyFill="1" applyBorder="1"/>
    <xf numFmtId="0" fontId="0" fillId="54" borderId="0" xfId="0" applyFill="1" applyBorder="1" applyAlignment="1"/>
    <xf numFmtId="0" fontId="1" fillId="54" borderId="0" xfId="0" applyFont="1" applyFill="1" applyBorder="1" applyAlignment="1">
      <alignment vertical="center" wrapText="1"/>
    </xf>
    <xf numFmtId="0" fontId="0" fillId="54" borderId="0" xfId="0" applyFill="1"/>
    <xf numFmtId="0" fontId="0" fillId="54" borderId="0" xfId="0" applyFill="1" applyBorder="1"/>
    <xf numFmtId="0" fontId="0" fillId="53" borderId="28" xfId="0" applyFill="1" applyBorder="1" applyAlignment="1">
      <alignment horizontal="center"/>
    </xf>
    <xf numFmtId="0" fontId="0" fillId="54" borderId="0" xfId="0" applyFill="1" applyAlignment="1">
      <alignment horizontal="center"/>
    </xf>
    <xf numFmtId="0" fontId="0" fillId="54" borderId="0" xfId="0" applyFill="1" applyBorder="1" applyAlignment="1">
      <alignment horizontal="center"/>
    </xf>
    <xf numFmtId="0" fontId="58" fillId="40" borderId="1" xfId="0" applyFont="1" applyFill="1" applyBorder="1"/>
    <xf numFmtId="0" fontId="58" fillId="37" borderId="1" xfId="0" applyFont="1" applyFill="1" applyBorder="1" applyAlignment="1">
      <alignment horizontal="center"/>
    </xf>
    <xf numFmtId="0" fontId="58" fillId="38" borderId="1" xfId="0" applyFont="1" applyFill="1" applyBorder="1" applyAlignment="1">
      <alignment horizontal="center" vertical="center"/>
    </xf>
    <xf numFmtId="0" fontId="58" fillId="0" borderId="1" xfId="0" applyFont="1" applyBorder="1"/>
    <xf numFmtId="0" fontId="58" fillId="0" borderId="1" xfId="0" applyFont="1" applyBorder="1" applyAlignment="1">
      <alignment horizontal="center"/>
    </xf>
    <xf numFmtId="166" fontId="58" fillId="0" borderId="1" xfId="0" applyNumberFormat="1" applyFont="1" applyBorder="1" applyAlignment="1">
      <alignment horizontal="center"/>
    </xf>
    <xf numFmtId="0" fontId="0" fillId="54" borderId="0" xfId="0" applyFill="1" applyAlignment="1">
      <alignment horizontal="right"/>
    </xf>
    <xf numFmtId="0" fontId="0" fillId="54" borderId="0" xfId="0" applyFill="1" applyAlignment="1">
      <alignment horizontal="center" vertical="center"/>
    </xf>
    <xf numFmtId="0" fontId="31" fillId="54" borderId="0" xfId="0" applyFont="1" applyFill="1" applyAlignment="1">
      <alignment horizontal="center" vertical="center" wrapText="1"/>
    </xf>
    <xf numFmtId="0" fontId="0" fillId="54" borderId="0" xfId="0" applyFill="1" applyAlignment="1">
      <alignment horizontal="left" vertical="center"/>
    </xf>
    <xf numFmtId="0" fontId="40" fillId="54" borderId="0" xfId="0" applyFont="1" applyFill="1" applyAlignment="1">
      <alignment vertical="center" wrapText="1"/>
    </xf>
    <xf numFmtId="0" fontId="0" fillId="54" borderId="0" xfId="0" applyFill="1" applyAlignment="1">
      <alignment horizontal="left"/>
    </xf>
    <xf numFmtId="0" fontId="46" fillId="54" borderId="0" xfId="0" applyFont="1" applyFill="1" applyBorder="1" applyAlignment="1">
      <alignment vertical="center" wrapText="1"/>
    </xf>
    <xf numFmtId="0" fontId="50" fillId="54" borderId="0" xfId="0" applyFont="1" applyFill="1" applyBorder="1" applyAlignment="1">
      <alignment vertical="center" wrapText="1"/>
    </xf>
    <xf numFmtId="0" fontId="0" fillId="54" borderId="1" xfId="0" applyFill="1" applyBorder="1" applyAlignment="1">
      <alignment horizontal="center"/>
    </xf>
    <xf numFmtId="0" fontId="58" fillId="0" borderId="1" xfId="0" applyFont="1" applyFill="1" applyBorder="1"/>
    <xf numFmtId="0" fontId="58" fillId="0" borderId="1" xfId="0" applyFont="1" applyFill="1" applyBorder="1" applyAlignment="1">
      <alignment horizontal="center"/>
    </xf>
    <xf numFmtId="166" fontId="58" fillId="0" borderId="1" xfId="0" applyNumberFormat="1" applyFont="1" applyFill="1" applyBorder="1" applyAlignment="1">
      <alignment horizontal="center"/>
    </xf>
    <xf numFmtId="0" fontId="41" fillId="0" borderId="1" xfId="0" applyFont="1" applyBorder="1" applyAlignment="1">
      <alignment horizontal="center" vertical="center"/>
    </xf>
    <xf numFmtId="0" fontId="0" fillId="54" borderId="1" xfId="0" applyFill="1" applyBorder="1"/>
    <xf numFmtId="0" fontId="37" fillId="0" borderId="1" xfId="0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0" fontId="0" fillId="0" borderId="1" xfId="0" applyNumberFormat="1" applyBorder="1" applyAlignment="1">
      <alignment horizontal="center" vertical="center"/>
    </xf>
    <xf numFmtId="166" fontId="58" fillId="0" borderId="1" xfId="0" applyNumberFormat="1" applyFont="1" applyFill="1" applyBorder="1" applyAlignment="1">
      <alignment horizontal="right"/>
    </xf>
    <xf numFmtId="0" fontId="58" fillId="0" borderId="0" xfId="0" applyFont="1" applyFill="1" applyBorder="1"/>
    <xf numFmtId="0" fontId="58" fillId="0" borderId="0" xfId="0" applyFont="1" applyFill="1" applyBorder="1" applyAlignment="1">
      <alignment horizontal="center"/>
    </xf>
    <xf numFmtId="0" fontId="58" fillId="40" borderId="3" xfId="0" applyFont="1" applyFill="1" applyBorder="1"/>
    <xf numFmtId="0" fontId="58" fillId="37" borderId="3" xfId="0" applyFont="1" applyFill="1" applyBorder="1" applyAlignment="1">
      <alignment horizontal="center"/>
    </xf>
    <xf numFmtId="0" fontId="58" fillId="38" borderId="3" xfId="0" applyFont="1" applyFill="1" applyBorder="1" applyAlignment="1">
      <alignment horizontal="center" vertical="center"/>
    </xf>
    <xf numFmtId="166" fontId="58" fillId="0" borderId="0" xfId="0" applyNumberFormat="1" applyFont="1" applyFill="1" applyBorder="1" applyAlignment="1">
      <alignment horizontal="center"/>
    </xf>
    <xf numFmtId="0" fontId="41" fillId="0" borderId="1" xfId="0" applyFont="1" applyFill="1" applyBorder="1" applyAlignment="1">
      <alignment horizontal="center"/>
    </xf>
    <xf numFmtId="0" fontId="0" fillId="55" borderId="41" xfId="0" applyFill="1" applyBorder="1"/>
    <xf numFmtId="0" fontId="0" fillId="55" borderId="47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10" fontId="0" fillId="0" borderId="0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3" borderId="1" xfId="0" applyFill="1" applyBorder="1"/>
    <xf numFmtId="0" fontId="0" fillId="43" borderId="1" xfId="0" applyFill="1" applyBorder="1" applyAlignment="1">
      <alignment horizontal="center"/>
    </xf>
    <xf numFmtId="10" fontId="0" fillId="54" borderId="1" xfId="0" applyNumberFormat="1" applyFill="1" applyBorder="1" applyAlignment="1">
      <alignment horizontal="center"/>
    </xf>
    <xf numFmtId="9" fontId="0" fillId="54" borderId="1" xfId="0" applyNumberFormat="1" applyFill="1" applyBorder="1" applyAlignment="1">
      <alignment horizontal="center"/>
    </xf>
    <xf numFmtId="9" fontId="0" fillId="43" borderId="1" xfId="0" applyNumberFormat="1" applyFill="1" applyBorder="1" applyAlignment="1">
      <alignment horizontal="center"/>
    </xf>
    <xf numFmtId="0" fontId="0" fillId="0" borderId="1" xfId="0" applyFill="1" applyBorder="1" applyAlignment="1"/>
    <xf numFmtId="0" fontId="0" fillId="0" borderId="1" xfId="0" applyFill="1" applyBorder="1" applyAlignment="1">
      <alignment horizontal="center" vertical="center"/>
    </xf>
    <xf numFmtId="10" fontId="0" fillId="43" borderId="1" xfId="0" applyNumberFormat="1" applyFill="1" applyBorder="1" applyAlignment="1">
      <alignment horizontal="center"/>
    </xf>
    <xf numFmtId="10" fontId="0" fillId="0" borderId="1" xfId="0" applyNumberFormat="1" applyFill="1" applyBorder="1" applyAlignment="1">
      <alignment horizontal="center"/>
    </xf>
    <xf numFmtId="0" fontId="0" fillId="58" borderId="1" xfId="0" applyFill="1" applyBorder="1"/>
    <xf numFmtId="0" fontId="0" fillId="58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62" fillId="0" borderId="1" xfId="0" applyFont="1" applyFill="1" applyBorder="1" applyAlignment="1"/>
    <xf numFmtId="10" fontId="0" fillId="58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37" borderId="1" xfId="0" applyFill="1" applyBorder="1" applyAlignment="1">
      <alignment horizontal="center" vertical="center" wrapText="1"/>
    </xf>
    <xf numFmtId="0" fontId="0" fillId="4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7" borderId="1" xfId="0" applyFill="1" applyBorder="1" applyAlignment="1">
      <alignment horizontal="center"/>
    </xf>
    <xf numFmtId="0" fontId="0" fillId="0" borderId="48" xfId="0" applyBorder="1"/>
    <xf numFmtId="0" fontId="0" fillId="0" borderId="48" xfId="0" applyNumberFormat="1" applyBorder="1"/>
    <xf numFmtId="0" fontId="0" fillId="0" borderId="49" xfId="0" applyNumberFormat="1" applyBorder="1"/>
    <xf numFmtId="0" fontId="0" fillId="0" borderId="50" xfId="0" applyNumberFormat="1" applyBorder="1"/>
    <xf numFmtId="0" fontId="0" fillId="0" borderId="51" xfId="0" applyBorder="1"/>
    <xf numFmtId="0" fontId="0" fillId="0" borderId="51" xfId="0" applyNumberFormat="1" applyBorder="1"/>
    <xf numFmtId="0" fontId="0" fillId="0" borderId="0" xfId="0" applyNumberFormat="1"/>
    <xf numFmtId="0" fontId="0" fillId="0" borderId="52" xfId="0" applyNumberFormat="1" applyBorder="1"/>
    <xf numFmtId="0" fontId="0" fillId="0" borderId="54" xfId="0" applyBorder="1"/>
    <xf numFmtId="0" fontId="0" fillId="0" borderId="55" xfId="0" applyBorder="1"/>
    <xf numFmtId="0" fontId="0" fillId="0" borderId="54" xfId="0" applyNumberFormat="1" applyBorder="1"/>
    <xf numFmtId="0" fontId="0" fillId="0" borderId="56" xfId="0" applyNumberFormat="1" applyBorder="1"/>
    <xf numFmtId="0" fontId="0" fillId="0" borderId="57" xfId="0" applyNumberFormat="1" applyBorder="1"/>
    <xf numFmtId="0" fontId="0" fillId="0" borderId="0" xfId="0" applyNumberFormat="1" applyBorder="1"/>
    <xf numFmtId="0" fontId="0" fillId="0" borderId="48" xfId="0" applyNumberFormat="1" applyBorder="1" applyAlignment="1">
      <alignment horizontal="center"/>
    </xf>
    <xf numFmtId="0" fontId="0" fillId="0" borderId="49" xfId="0" applyNumberFormat="1" applyBorder="1" applyAlignment="1">
      <alignment horizontal="center"/>
    </xf>
    <xf numFmtId="0" fontId="0" fillId="0" borderId="50" xfId="0" applyNumberFormat="1" applyBorder="1" applyAlignment="1">
      <alignment horizontal="center"/>
    </xf>
    <xf numFmtId="0" fontId="0" fillId="0" borderId="5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52" xfId="0" applyNumberFormat="1" applyBorder="1" applyAlignment="1">
      <alignment horizontal="center"/>
    </xf>
    <xf numFmtId="0" fontId="0" fillId="0" borderId="54" xfId="0" applyNumberFormat="1" applyBorder="1" applyAlignment="1">
      <alignment horizontal="center"/>
    </xf>
    <xf numFmtId="0" fontId="0" fillId="0" borderId="56" xfId="0" applyNumberFormat="1" applyBorder="1" applyAlignment="1">
      <alignment horizontal="center"/>
    </xf>
    <xf numFmtId="0" fontId="0" fillId="0" borderId="57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1" xfId="0" applyNumberFormat="1" applyBorder="1"/>
    <xf numFmtId="0" fontId="0" fillId="0" borderId="9" xfId="0" applyBorder="1"/>
    <xf numFmtId="0" fontId="0" fillId="0" borderId="11" xfId="0" applyNumberFormat="1" applyBorder="1"/>
    <xf numFmtId="0" fontId="0" fillId="0" borderId="9" xfId="0" applyNumberFormat="1" applyBorder="1"/>
    <xf numFmtId="0" fontId="0" fillId="0" borderId="11" xfId="0" applyBorder="1"/>
    <xf numFmtId="0" fontId="0" fillId="54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36" borderId="1" xfId="0" applyFill="1" applyBorder="1" applyAlignment="1">
      <alignment horizontal="center" vertical="center"/>
    </xf>
    <xf numFmtId="0" fontId="0" fillId="54" borderId="1" xfId="0" applyFill="1" applyBorder="1" applyAlignment="1">
      <alignment horizontal="center" vertical="center"/>
    </xf>
    <xf numFmtId="0" fontId="0" fillId="35" borderId="1" xfId="0" applyFill="1" applyBorder="1" applyAlignment="1">
      <alignment vertical="center"/>
    </xf>
    <xf numFmtId="0" fontId="0" fillId="59" borderId="1" xfId="0" applyFill="1" applyBorder="1" applyAlignment="1">
      <alignment horizontal="center"/>
    </xf>
    <xf numFmtId="0" fontId="7" fillId="0" borderId="1" xfId="33" applyFont="1" applyFill="1" applyBorder="1" applyAlignment="1">
      <alignment horizontal="left" vertical="center" wrapText="1"/>
    </xf>
    <xf numFmtId="0" fontId="7" fillId="0" borderId="1" xfId="33" applyFont="1" applyFill="1" applyBorder="1" applyAlignment="1">
      <alignment horizontal="center" vertical="center"/>
    </xf>
    <xf numFmtId="0" fontId="7" fillId="0" borderId="1" xfId="33" applyFont="1" applyBorder="1" applyAlignment="1">
      <alignment horizontal="center" vertical="center"/>
    </xf>
    <xf numFmtId="0" fontId="7" fillId="0" borderId="1" xfId="33" applyFont="1" applyFill="1" applyBorder="1" applyAlignment="1">
      <alignment horizontal="left" vertical="center"/>
    </xf>
    <xf numFmtId="0" fontId="9" fillId="0" borderId="1" xfId="33" applyFont="1" applyFill="1" applyBorder="1" applyAlignment="1">
      <alignment horizontal="center" vertical="center"/>
    </xf>
    <xf numFmtId="0" fontId="7" fillId="0" borderId="1" xfId="33" applyFont="1" applyFill="1" applyBorder="1" applyAlignment="1">
      <alignment vertical="center"/>
    </xf>
    <xf numFmtId="0" fontId="7" fillId="0" borderId="1" xfId="33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5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54" borderId="1" xfId="0" applyFill="1" applyBorder="1" applyAlignment="1">
      <alignment horizontal="center"/>
    </xf>
    <xf numFmtId="0" fontId="0" fillId="37" borderId="1" xfId="0" applyFill="1" applyBorder="1" applyAlignment="1">
      <alignment horizontal="center"/>
    </xf>
    <xf numFmtId="0" fontId="7" fillId="0" borderId="9" xfId="33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5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3" borderId="1" xfId="0" applyFill="1" applyBorder="1" applyAlignment="1">
      <alignment horizontal="center" vertical="center"/>
    </xf>
    <xf numFmtId="0" fontId="0" fillId="54" borderId="1" xfId="0" applyFill="1" applyBorder="1" applyAlignment="1">
      <alignment horizontal="center"/>
    </xf>
    <xf numFmtId="0" fontId="0" fillId="37" borderId="1" xfId="0" applyFill="1" applyBorder="1" applyAlignment="1">
      <alignment horizontal="center"/>
    </xf>
    <xf numFmtId="0" fontId="0" fillId="52" borderId="1" xfId="0" applyFill="1" applyBorder="1"/>
    <xf numFmtId="0" fontId="0" fillId="35" borderId="51" xfId="0" applyFill="1" applyBorder="1"/>
    <xf numFmtId="0" fontId="0" fillId="35" borderId="58" xfId="0" applyFill="1" applyBorder="1"/>
    <xf numFmtId="0" fontId="0" fillId="35" borderId="51" xfId="0" applyNumberFormat="1" applyFill="1" applyBorder="1" applyAlignment="1">
      <alignment horizontal="center"/>
    </xf>
    <xf numFmtId="0" fontId="0" fillId="35" borderId="0" xfId="0" applyNumberFormat="1" applyFill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0" fillId="35" borderId="1" xfId="0" applyNumberFormat="1" applyFill="1" applyBorder="1" applyAlignment="1">
      <alignment horizontal="center"/>
    </xf>
    <xf numFmtId="167" fontId="0" fillId="0" borderId="1" xfId="0" applyNumberFormat="1" applyFill="1" applyBorder="1" applyAlignment="1">
      <alignment horizontal="center"/>
    </xf>
    <xf numFmtId="0" fontId="0" fillId="35" borderId="52" xfId="0" applyNumberFormat="1" applyFill="1" applyBorder="1" applyAlignment="1">
      <alignment horizontal="center"/>
    </xf>
    <xf numFmtId="0" fontId="0" fillId="57" borderId="11" xfId="0" applyFill="1" applyBorder="1" applyAlignment="1"/>
    <xf numFmtId="0" fontId="0" fillId="0" borderId="1" xfId="0" applyFill="1" applyBorder="1" applyAlignment="1">
      <alignment horizontal="center"/>
    </xf>
    <xf numFmtId="0" fontId="0" fillId="5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6" borderId="1" xfId="0" applyFill="1" applyBorder="1" applyAlignment="1">
      <alignment horizontal="center"/>
    </xf>
    <xf numFmtId="0" fontId="0" fillId="37" borderId="1" xfId="0" applyFill="1" applyBorder="1" applyAlignment="1">
      <alignment horizontal="center"/>
    </xf>
    <xf numFmtId="0" fontId="0" fillId="38" borderId="1" xfId="0" applyFill="1" applyBorder="1" applyAlignment="1">
      <alignment horizontal="center"/>
    </xf>
    <xf numFmtId="0" fontId="41" fillId="36" borderId="1" xfId="0" applyFont="1" applyFill="1" applyBorder="1" applyAlignment="1">
      <alignment horizontal="center"/>
    </xf>
    <xf numFmtId="0" fontId="41" fillId="37" borderId="1" xfId="0" applyFont="1" applyFill="1" applyBorder="1" applyAlignment="1">
      <alignment horizontal="center"/>
    </xf>
    <xf numFmtId="0" fontId="41" fillId="38" borderId="1" xfId="0" applyFont="1" applyFill="1" applyBorder="1" applyAlignment="1">
      <alignment horizontal="center"/>
    </xf>
    <xf numFmtId="0" fontId="0" fillId="35" borderId="1" xfId="0" applyNumberFormat="1" applyFill="1" applyBorder="1" applyAlignment="1">
      <alignment horizontal="center"/>
    </xf>
    <xf numFmtId="0" fontId="0" fillId="52" borderId="1" xfId="0" applyFill="1" applyBorder="1" applyAlignment="1"/>
    <xf numFmtId="0" fontId="62" fillId="52" borderId="1" xfId="0" applyFont="1" applyFill="1" applyBorder="1" applyAlignment="1"/>
    <xf numFmtId="0" fontId="0" fillId="52" borderId="1" xfId="0" applyNumberFormat="1" applyFill="1" applyBorder="1"/>
    <xf numFmtId="0" fontId="0" fillId="52" borderId="1" xfId="0" applyNumberFormat="1" applyFill="1" applyBorder="1" applyAlignment="1">
      <alignment horizontal="center"/>
    </xf>
    <xf numFmtId="0" fontId="0" fillId="52" borderId="1" xfId="0" applyFill="1" applyBorder="1" applyAlignment="1">
      <alignment horizontal="left"/>
    </xf>
    <xf numFmtId="0" fontId="0" fillId="60" borderId="1" xfId="0" applyFill="1" applyBorder="1" applyAlignment="1">
      <alignment horizontal="center"/>
    </xf>
    <xf numFmtId="0" fontId="0" fillId="60" borderId="1" xfId="0" applyFill="1" applyBorder="1" applyAlignment="1">
      <alignment horizontal="left"/>
    </xf>
    <xf numFmtId="0" fontId="0" fillId="0" borderId="1" xfId="0" applyNumberFormat="1" applyFill="1" applyBorder="1" applyAlignment="1">
      <alignment horizontal="center"/>
    </xf>
    <xf numFmtId="0" fontId="0" fillId="52" borderId="48" xfId="0" applyFill="1" applyBorder="1"/>
    <xf numFmtId="0" fontId="0" fillId="52" borderId="53" xfId="0" applyFill="1" applyBorder="1"/>
    <xf numFmtId="0" fontId="0" fillId="52" borderId="48" xfId="0" applyNumberFormat="1" applyFill="1" applyBorder="1"/>
    <xf numFmtId="0" fontId="0" fillId="52" borderId="49" xfId="0" applyNumberFormat="1" applyFill="1" applyBorder="1"/>
    <xf numFmtId="0" fontId="0" fillId="52" borderId="50" xfId="0" applyNumberFormat="1" applyFill="1" applyBorder="1"/>
    <xf numFmtId="0" fontId="0" fillId="52" borderId="48" xfId="0" applyFill="1" applyBorder="1" applyAlignment="1">
      <alignment vertical="center"/>
    </xf>
    <xf numFmtId="0" fontId="0" fillId="52" borderId="53" xfId="0" applyFill="1" applyBorder="1" applyAlignment="1">
      <alignment vertical="center"/>
    </xf>
    <xf numFmtId="0" fontId="0" fillId="52" borderId="48" xfId="0" applyNumberFormat="1" applyFill="1" applyBorder="1" applyAlignment="1">
      <alignment vertical="center"/>
    </xf>
    <xf numFmtId="0" fontId="0" fillId="52" borderId="49" xfId="0" applyNumberFormat="1" applyFill="1" applyBorder="1" applyAlignment="1">
      <alignment vertical="center"/>
    </xf>
    <xf numFmtId="0" fontId="0" fillId="52" borderId="50" xfId="0" applyNumberFormat="1" applyFill="1" applyBorder="1" applyAlignment="1">
      <alignment vertical="center"/>
    </xf>
    <xf numFmtId="0" fontId="0" fillId="0" borderId="54" xfId="0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54" xfId="0" applyNumberFormat="1" applyBorder="1" applyAlignment="1">
      <alignment vertical="center"/>
    </xf>
    <xf numFmtId="0" fontId="0" fillId="0" borderId="56" xfId="0" applyNumberFormat="1" applyBorder="1" applyAlignment="1">
      <alignment vertical="center"/>
    </xf>
    <xf numFmtId="0" fontId="0" fillId="0" borderId="57" xfId="0" applyNumberFormat="1" applyBorder="1" applyAlignment="1">
      <alignment vertical="center"/>
    </xf>
    <xf numFmtId="0" fontId="0" fillId="52" borderId="48" xfId="0" applyNumberFormat="1" applyFill="1" applyBorder="1" applyAlignment="1">
      <alignment horizontal="center"/>
    </xf>
    <xf numFmtId="0" fontId="0" fillId="52" borderId="49" xfId="0" applyNumberFormat="1" applyFill="1" applyBorder="1" applyAlignment="1">
      <alignment horizontal="center"/>
    </xf>
    <xf numFmtId="0" fontId="0" fillId="52" borderId="50" xfId="0" applyNumberFormat="1" applyFill="1" applyBorder="1" applyAlignment="1">
      <alignment horizontal="center"/>
    </xf>
    <xf numFmtId="0" fontId="0" fillId="0" borderId="48" xfId="0" applyBorder="1" applyAlignment="1">
      <alignment wrapText="1"/>
    </xf>
    <xf numFmtId="0" fontId="0" fillId="0" borderId="51" xfId="0" applyBorder="1" applyAlignment="1">
      <alignment wrapText="1"/>
    </xf>
    <xf numFmtId="0" fontId="0" fillId="0" borderId="1" xfId="0" applyNumberFormat="1" applyBorder="1" applyAlignment="1">
      <alignment vertical="center"/>
    </xf>
    <xf numFmtId="0" fontId="0" fillId="52" borderId="1" xfId="0" applyFill="1" applyBorder="1" applyAlignment="1">
      <alignment vertical="center"/>
    </xf>
    <xf numFmtId="0" fontId="0" fillId="52" borderId="1" xfId="0" applyNumberFormat="1" applyFill="1" applyBorder="1" applyAlignment="1">
      <alignment vertical="center"/>
    </xf>
    <xf numFmtId="0" fontId="0" fillId="0" borderId="11" xfId="0" applyFill="1" applyBorder="1"/>
    <xf numFmtId="0" fontId="0" fillId="52" borderId="4" xfId="0" applyFill="1" applyBorder="1"/>
    <xf numFmtId="0" fontId="0" fillId="52" borderId="48" xfId="0" applyNumberFormat="1" applyFill="1" applyBorder="1" applyAlignment="1">
      <alignment horizontal="center" vertical="center"/>
    </xf>
    <xf numFmtId="0" fontId="0" fillId="52" borderId="49" xfId="0" applyNumberFormat="1" applyFill="1" applyBorder="1" applyAlignment="1">
      <alignment horizontal="center" vertical="center"/>
    </xf>
    <xf numFmtId="0" fontId="0" fillId="52" borderId="50" xfId="0" applyNumberFormat="1" applyFill="1" applyBorder="1" applyAlignment="1">
      <alignment horizontal="center" vertical="center"/>
    </xf>
    <xf numFmtId="0" fontId="0" fillId="0" borderId="54" xfId="0" applyNumberFormat="1" applyBorder="1" applyAlignment="1">
      <alignment horizontal="center" vertical="center"/>
    </xf>
    <xf numFmtId="0" fontId="0" fillId="0" borderId="56" xfId="0" applyNumberFormat="1" applyBorder="1" applyAlignment="1">
      <alignment horizontal="center" vertical="center"/>
    </xf>
    <xf numFmtId="0" fontId="0" fillId="0" borderId="57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52" borderId="1" xfId="0" applyNumberFormat="1" applyFill="1" applyBorder="1" applyAlignment="1">
      <alignment horizontal="center" vertical="center"/>
    </xf>
    <xf numFmtId="0" fontId="0" fillId="0" borderId="1" xfId="0" applyNumberFormat="1" applyFill="1" applyBorder="1"/>
    <xf numFmtId="0" fontId="0" fillId="0" borderId="1" xfId="0" applyFill="1" applyBorder="1"/>
    <xf numFmtId="0" fontId="0" fillId="60" borderId="54" xfId="0" applyFill="1" applyBorder="1"/>
    <xf numFmtId="0" fontId="0" fillId="60" borderId="1" xfId="0" applyFill="1" applyBorder="1"/>
    <xf numFmtId="0" fontId="0" fillId="0" borderId="1" xfId="0" applyFont="1" applyFill="1" applyBorder="1"/>
    <xf numFmtId="0" fontId="0" fillId="0" borderId="1" xfId="0" applyNumberFormat="1" applyFont="1" applyFill="1" applyBorder="1" applyAlignment="1">
      <alignment horizontal="center"/>
    </xf>
    <xf numFmtId="0" fontId="0" fillId="60" borderId="1" xfId="0" applyNumberFormat="1" applyFill="1" applyBorder="1" applyAlignment="1">
      <alignment horizontal="center"/>
    </xf>
    <xf numFmtId="0" fontId="64" fillId="38" borderId="1" xfId="0" applyFont="1" applyFill="1" applyBorder="1" applyAlignment="1">
      <alignment horizontal="center"/>
    </xf>
    <xf numFmtId="0" fontId="62" fillId="38" borderId="1" xfId="0" applyFont="1" applyFill="1" applyBorder="1" applyAlignment="1">
      <alignment horizontal="center"/>
    </xf>
    <xf numFmtId="0" fontId="0" fillId="38" borderId="1" xfId="0" applyFont="1" applyFill="1" applyBorder="1" applyAlignment="1">
      <alignment horizontal="center"/>
    </xf>
    <xf numFmtId="0" fontId="0" fillId="38" borderId="1" xfId="0" applyFont="1" applyFill="1" applyBorder="1"/>
    <xf numFmtId="165" fontId="0" fillId="36" borderId="11" xfId="0" applyNumberFormat="1" applyFont="1" applyFill="1" applyBorder="1" applyAlignment="1">
      <alignment horizontal="center"/>
    </xf>
    <xf numFmtId="0" fontId="0" fillId="37" borderId="1" xfId="0" applyFont="1" applyFill="1" applyBorder="1" applyAlignment="1">
      <alignment horizontal="center"/>
    </xf>
    <xf numFmtId="0" fontId="0" fillId="38" borderId="1" xfId="0" applyNumberFormat="1" applyFont="1" applyFill="1" applyBorder="1" applyAlignment="1">
      <alignment horizontal="center"/>
    </xf>
    <xf numFmtId="0" fontId="0" fillId="38" borderId="1" xfId="0" applyFont="1" applyFill="1" applyBorder="1" applyAlignment="1">
      <alignment horizontal="left"/>
    </xf>
    <xf numFmtId="0" fontId="0" fillId="52" borderId="1" xfId="0" applyFill="1" applyBorder="1" applyAlignment="1">
      <alignment horizontal="center"/>
    </xf>
    <xf numFmtId="0" fontId="0" fillId="37" borderId="1" xfId="0" applyFill="1" applyBorder="1" applyAlignment="1">
      <alignment horizontal="center"/>
    </xf>
    <xf numFmtId="0" fontId="58" fillId="60" borderId="1" xfId="0" applyFont="1" applyFill="1" applyBorder="1"/>
    <xf numFmtId="0" fontId="58" fillId="60" borderId="1" xfId="0" applyFont="1" applyFill="1" applyBorder="1" applyAlignment="1">
      <alignment horizontal="center"/>
    </xf>
    <xf numFmtId="166" fontId="58" fillId="60" borderId="1" xfId="0" applyNumberFormat="1" applyFont="1" applyFill="1" applyBorder="1" applyAlignment="1">
      <alignment horizontal="right"/>
    </xf>
    <xf numFmtId="0" fontId="58" fillId="52" borderId="1" xfId="0" applyFont="1" applyFill="1" applyBorder="1"/>
    <xf numFmtId="0" fontId="58" fillId="52" borderId="1" xfId="0" applyFont="1" applyFill="1" applyBorder="1" applyAlignment="1">
      <alignment horizontal="center"/>
    </xf>
    <xf numFmtId="166" fontId="58" fillId="52" borderId="1" xfId="0" applyNumberFormat="1" applyFont="1" applyFill="1" applyBorder="1" applyAlignment="1">
      <alignment horizontal="right"/>
    </xf>
    <xf numFmtId="166" fontId="58" fillId="52" borderId="1" xfId="0" applyNumberFormat="1" applyFont="1" applyFill="1" applyBorder="1" applyAlignment="1">
      <alignment horizontal="center"/>
    </xf>
    <xf numFmtId="0" fontId="0" fillId="47" borderId="0" xfId="0" applyFill="1" applyBorder="1" applyAlignment="1">
      <alignment horizontal="center"/>
    </xf>
    <xf numFmtId="0" fontId="57" fillId="54" borderId="0" xfId="0" applyFont="1" applyFill="1" applyAlignment="1">
      <alignment horizontal="center" vertical="top" wrapText="1"/>
    </xf>
    <xf numFmtId="0" fontId="43" fillId="42" borderId="0" xfId="0" applyFont="1" applyFill="1" applyBorder="1" applyAlignment="1">
      <alignment horizontal="center" vertical="center" wrapText="1"/>
    </xf>
    <xf numFmtId="0" fontId="1" fillId="54" borderId="0" xfId="0" applyFont="1" applyFill="1" applyBorder="1" applyAlignment="1">
      <alignment horizontal="center" vertical="center" wrapText="1"/>
    </xf>
    <xf numFmtId="0" fontId="46" fillId="35" borderId="32" xfId="0" applyFont="1" applyFill="1" applyBorder="1" applyAlignment="1">
      <alignment horizontal="center" wrapText="1"/>
    </xf>
    <xf numFmtId="0" fontId="46" fillId="35" borderId="33" xfId="0" applyFont="1" applyFill="1" applyBorder="1" applyAlignment="1">
      <alignment horizontal="center" wrapText="1"/>
    </xf>
    <xf numFmtId="0" fontId="46" fillId="35" borderId="34" xfId="0" applyFont="1" applyFill="1" applyBorder="1" applyAlignment="1">
      <alignment horizontal="center" wrapText="1"/>
    </xf>
    <xf numFmtId="0" fontId="0" fillId="52" borderId="44" xfId="0" applyFill="1" applyBorder="1" applyAlignment="1">
      <alignment horizontal="center"/>
    </xf>
    <xf numFmtId="0" fontId="0" fillId="52" borderId="46" xfId="0" applyFill="1" applyBorder="1" applyAlignment="1">
      <alignment horizontal="center"/>
    </xf>
    <xf numFmtId="0" fontId="0" fillId="52" borderId="45" xfId="0" applyFill="1" applyBorder="1" applyAlignment="1">
      <alignment horizontal="center"/>
    </xf>
    <xf numFmtId="0" fontId="0" fillId="51" borderId="44" xfId="0" applyFill="1" applyBorder="1" applyAlignment="1">
      <alignment horizontal="center"/>
    </xf>
    <xf numFmtId="0" fontId="0" fillId="51" borderId="46" xfId="0" applyFill="1" applyBorder="1" applyAlignment="1">
      <alignment horizontal="center"/>
    </xf>
    <xf numFmtId="0" fontId="0" fillId="51" borderId="45" xfId="0" applyFill="1" applyBorder="1" applyAlignment="1">
      <alignment horizontal="center"/>
    </xf>
    <xf numFmtId="0" fontId="0" fillId="49" borderId="44" xfId="0" applyFill="1" applyBorder="1" applyAlignment="1">
      <alignment horizontal="center"/>
    </xf>
    <xf numFmtId="0" fontId="0" fillId="49" borderId="46" xfId="0" applyFill="1" applyBorder="1" applyAlignment="1">
      <alignment horizontal="center"/>
    </xf>
    <xf numFmtId="0" fontId="0" fillId="49" borderId="45" xfId="0" applyFill="1" applyBorder="1" applyAlignment="1">
      <alignment horizontal="center"/>
    </xf>
    <xf numFmtId="0" fontId="45" fillId="0" borderId="24" xfId="0" applyFont="1" applyBorder="1" applyAlignment="1">
      <alignment horizontal="center" vertical="center" wrapText="1"/>
    </xf>
    <xf numFmtId="0" fontId="45" fillId="0" borderId="25" xfId="0" applyFont="1" applyBorder="1" applyAlignment="1">
      <alignment horizontal="center" vertical="center" wrapText="1"/>
    </xf>
    <xf numFmtId="0" fontId="29" fillId="46" borderId="35" xfId="0" applyFont="1" applyFill="1" applyBorder="1" applyAlignment="1">
      <alignment horizontal="center" vertical="center" wrapText="1"/>
    </xf>
    <xf numFmtId="0" fontId="29" fillId="46" borderId="36" xfId="0" applyFont="1" applyFill="1" applyBorder="1" applyAlignment="1">
      <alignment horizontal="center" vertical="center" wrapText="1"/>
    </xf>
    <xf numFmtId="0" fontId="29" fillId="46" borderId="37" xfId="0" applyFont="1" applyFill="1" applyBorder="1" applyAlignment="1">
      <alignment horizontal="center" vertical="center" wrapText="1"/>
    </xf>
    <xf numFmtId="0" fontId="29" fillId="46" borderId="29" xfId="0" applyFont="1" applyFill="1" applyBorder="1" applyAlignment="1">
      <alignment horizontal="center" vertical="center" wrapText="1"/>
    </xf>
    <xf numFmtId="0" fontId="29" fillId="46" borderId="30" xfId="0" applyFont="1" applyFill="1" applyBorder="1" applyAlignment="1">
      <alignment horizontal="center" vertical="center" wrapText="1"/>
    </xf>
    <xf numFmtId="0" fontId="29" fillId="46" borderId="31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0" fontId="31" fillId="33" borderId="2" xfId="0" applyFont="1" applyFill="1" applyBorder="1" applyAlignment="1">
      <alignment horizontal="center" vertical="center"/>
    </xf>
    <xf numFmtId="0" fontId="31" fillId="33" borderId="38" xfId="0" applyFont="1" applyFill="1" applyBorder="1" applyAlignment="1">
      <alignment horizontal="center" vertical="center"/>
    </xf>
    <xf numFmtId="0" fontId="31" fillId="33" borderId="39" xfId="0" applyFont="1" applyFill="1" applyBorder="1" applyAlignment="1">
      <alignment horizontal="center" vertical="center"/>
    </xf>
    <xf numFmtId="0" fontId="31" fillId="33" borderId="1" xfId="0" applyFont="1" applyFill="1" applyBorder="1" applyAlignment="1">
      <alignment horizontal="center"/>
    </xf>
    <xf numFmtId="0" fontId="7" fillId="44" borderId="1" xfId="33" applyFont="1" applyFill="1" applyBorder="1" applyAlignment="1">
      <alignment horizontal="left" vertical="center"/>
    </xf>
    <xf numFmtId="0" fontId="7" fillId="0" borderId="3" xfId="33" applyFont="1" applyFill="1" applyBorder="1" applyAlignment="1">
      <alignment horizontal="left" vertical="center"/>
    </xf>
    <xf numFmtId="0" fontId="7" fillId="0" borderId="4" xfId="33" applyFont="1" applyFill="1" applyBorder="1" applyAlignment="1">
      <alignment horizontal="left" vertical="center"/>
    </xf>
    <xf numFmtId="0" fontId="7" fillId="0" borderId="3" xfId="33" applyFont="1" applyFill="1" applyBorder="1" applyAlignment="1">
      <alignment horizontal="center" vertical="center"/>
    </xf>
    <xf numFmtId="0" fontId="7" fillId="0" borderId="4" xfId="33" applyFont="1" applyFill="1" applyBorder="1" applyAlignment="1">
      <alignment horizontal="center" vertical="center"/>
    </xf>
    <xf numFmtId="0" fontId="7" fillId="0" borderId="3" xfId="33" applyFont="1" applyBorder="1" applyAlignment="1">
      <alignment horizontal="center" vertical="center"/>
    </xf>
    <xf numFmtId="0" fontId="7" fillId="0" borderId="4" xfId="33" applyFont="1" applyBorder="1" applyAlignment="1">
      <alignment horizontal="center" vertical="center"/>
    </xf>
    <xf numFmtId="0" fontId="7" fillId="0" borderId="1" xfId="33" applyFont="1" applyFill="1" applyBorder="1" applyAlignment="1">
      <alignment horizontal="center" vertical="center"/>
    </xf>
    <xf numFmtId="0" fontId="7" fillId="0" borderId="1" xfId="33" applyFont="1" applyFill="1" applyBorder="1" applyAlignment="1">
      <alignment horizontal="left" vertical="center"/>
    </xf>
    <xf numFmtId="0" fontId="9" fillId="0" borderId="1" xfId="33" applyFont="1" applyFill="1" applyBorder="1" applyAlignment="1">
      <alignment horizontal="center" vertical="center"/>
    </xf>
    <xf numFmtId="0" fontId="7" fillId="0" borderId="1" xfId="33" applyFont="1" applyFill="1" applyBorder="1" applyAlignment="1">
      <alignment vertical="center"/>
    </xf>
    <xf numFmtId="0" fontId="7" fillId="0" borderId="1" xfId="33" applyFont="1" applyFill="1" applyBorder="1" applyAlignment="1">
      <alignment horizontal="left" vertical="center" wrapText="1"/>
    </xf>
    <xf numFmtId="0" fontId="7" fillId="0" borderId="1" xfId="33" applyFont="1" applyFill="1" applyBorder="1" applyAlignment="1">
      <alignment horizontal="center" vertical="center" wrapText="1"/>
    </xf>
    <xf numFmtId="0" fontId="7" fillId="0" borderId="1" xfId="33" applyFont="1" applyBorder="1" applyAlignment="1">
      <alignment horizontal="center" vertical="center"/>
    </xf>
    <xf numFmtId="0" fontId="9" fillId="44" borderId="1" xfId="33" applyFont="1" applyFill="1" applyBorder="1" applyAlignment="1">
      <alignment horizontal="center" vertical="center"/>
    </xf>
    <xf numFmtId="0" fontId="9" fillId="43" borderId="1" xfId="33" applyFont="1" applyFill="1" applyBorder="1" applyAlignment="1">
      <alignment horizontal="center" vertical="center"/>
    </xf>
    <xf numFmtId="0" fontId="7" fillId="0" borderId="1" xfId="33" applyFont="1" applyBorder="1" applyAlignment="1">
      <alignment horizontal="center" vertical="center" wrapText="1"/>
    </xf>
    <xf numFmtId="0" fontId="7" fillId="0" borderId="3" xfId="33" applyFont="1" applyFill="1" applyBorder="1" applyAlignment="1">
      <alignment horizontal="left" vertical="center" wrapText="1"/>
    </xf>
    <xf numFmtId="0" fontId="7" fillId="0" borderId="4" xfId="33" applyFont="1" applyFill="1" applyBorder="1" applyAlignment="1">
      <alignment horizontal="left" vertical="center" wrapText="1"/>
    </xf>
    <xf numFmtId="0" fontId="9" fillId="44" borderId="1" xfId="33" applyFont="1" applyFill="1" applyBorder="1" applyAlignment="1">
      <alignment horizontal="center" vertical="center" wrapText="1"/>
    </xf>
    <xf numFmtId="0" fontId="29" fillId="46" borderId="44" xfId="0" applyFont="1" applyFill="1" applyBorder="1" applyAlignment="1">
      <alignment horizontal="center"/>
    </xf>
    <xf numFmtId="0" fontId="29" fillId="46" borderId="45" xfId="0" applyFont="1" applyFill="1" applyBorder="1" applyAlignment="1">
      <alignment horizontal="center"/>
    </xf>
    <xf numFmtId="0" fontId="39" fillId="0" borderId="1" xfId="0" applyFont="1" applyBorder="1" applyAlignment="1">
      <alignment horizontal="center" vertical="center" wrapText="1"/>
    </xf>
    <xf numFmtId="0" fontId="50" fillId="33" borderId="12" xfId="0" applyFont="1" applyFill="1" applyBorder="1" applyAlignment="1">
      <alignment horizontal="center" vertical="center"/>
    </xf>
    <xf numFmtId="0" fontId="50" fillId="33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52" borderId="1" xfId="0" applyFill="1" applyBorder="1" applyAlignment="1">
      <alignment horizontal="center" vertical="center"/>
    </xf>
    <xf numFmtId="0" fontId="0" fillId="52" borderId="1" xfId="0" applyFill="1" applyBorder="1" applyAlignment="1">
      <alignment horizontal="center"/>
    </xf>
    <xf numFmtId="0" fontId="0" fillId="57" borderId="1" xfId="0" applyFill="1" applyBorder="1" applyAlignment="1">
      <alignment horizontal="center" vertical="center"/>
    </xf>
    <xf numFmtId="0" fontId="0" fillId="57" borderId="1" xfId="0" applyFill="1" applyBorder="1" applyAlignment="1">
      <alignment horizontal="center"/>
    </xf>
    <xf numFmtId="0" fontId="0" fillId="56" borderId="1" xfId="0" applyFill="1" applyBorder="1" applyAlignment="1">
      <alignment horizontal="center" vertical="center"/>
    </xf>
    <xf numFmtId="0" fontId="31" fillId="33" borderId="9" xfId="0" applyFont="1" applyFill="1" applyBorder="1" applyAlignment="1">
      <alignment horizontal="center" vertical="center"/>
    </xf>
    <xf numFmtId="0" fontId="31" fillId="33" borderId="10" xfId="0" applyFont="1" applyFill="1" applyBorder="1" applyAlignment="1">
      <alignment horizontal="center" vertical="center"/>
    </xf>
    <xf numFmtId="0" fontId="31" fillId="33" borderId="11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57" borderId="3" xfId="0" applyFill="1" applyBorder="1" applyAlignment="1">
      <alignment horizontal="center" vertical="center"/>
    </xf>
    <xf numFmtId="0" fontId="0" fillId="57" borderId="4" xfId="0" applyFill="1" applyBorder="1" applyAlignment="1">
      <alignment horizontal="center" vertical="center"/>
    </xf>
    <xf numFmtId="0" fontId="0" fillId="57" borderId="9" xfId="0" applyFill="1" applyBorder="1" applyAlignment="1">
      <alignment horizontal="center"/>
    </xf>
    <xf numFmtId="0" fontId="0" fillId="57" borderId="10" xfId="0" applyFill="1" applyBorder="1" applyAlignment="1">
      <alignment horizontal="center"/>
    </xf>
    <xf numFmtId="0" fontId="0" fillId="37" borderId="3" xfId="0" applyFill="1" applyBorder="1" applyAlignment="1">
      <alignment horizontal="center" vertical="center"/>
    </xf>
    <xf numFmtId="0" fontId="0" fillId="37" borderId="59" xfId="0" applyFill="1" applyBorder="1" applyAlignment="1">
      <alignment horizontal="center" vertical="center"/>
    </xf>
    <xf numFmtId="0" fontId="0" fillId="37" borderId="4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7" borderId="1" xfId="0" applyFill="1" applyBorder="1" applyAlignment="1">
      <alignment horizontal="center" vertical="center"/>
    </xf>
    <xf numFmtId="0" fontId="50" fillId="33" borderId="1" xfId="0" applyFont="1" applyFill="1" applyBorder="1" applyAlignment="1">
      <alignment horizontal="center" vertical="center"/>
    </xf>
    <xf numFmtId="0" fontId="31" fillId="33" borderId="1" xfId="0" applyFont="1" applyFill="1" applyBorder="1" applyAlignment="1">
      <alignment horizontal="center" vertical="center"/>
    </xf>
    <xf numFmtId="0" fontId="31" fillId="33" borderId="12" xfId="0" applyFont="1" applyFill="1" applyBorder="1" applyAlignment="1">
      <alignment horizontal="center" vertical="center" wrapText="1"/>
    </xf>
    <xf numFmtId="0" fontId="31" fillId="33" borderId="0" xfId="0" applyFont="1" applyFill="1" applyBorder="1" applyAlignment="1">
      <alignment horizontal="center" vertical="center" wrapText="1"/>
    </xf>
    <xf numFmtId="0" fontId="31" fillId="33" borderId="1" xfId="0" applyFont="1" applyFill="1" applyBorder="1" applyAlignment="1">
      <alignment horizontal="center" vertical="center" wrapText="1"/>
    </xf>
    <xf numFmtId="0" fontId="31" fillId="33" borderId="0" xfId="0" applyFont="1" applyFill="1" applyAlignment="1">
      <alignment horizontal="center" vertical="center"/>
    </xf>
    <xf numFmtId="0" fontId="50" fillId="33" borderId="12" xfId="0" applyFont="1" applyFill="1" applyBorder="1" applyAlignment="1">
      <alignment horizontal="center" vertical="center" wrapText="1"/>
    </xf>
    <xf numFmtId="0" fontId="50" fillId="33" borderId="0" xfId="0" applyFont="1" applyFill="1" applyBorder="1" applyAlignment="1">
      <alignment horizontal="center" vertical="center" wrapText="1"/>
    </xf>
    <xf numFmtId="0" fontId="35" fillId="40" borderId="3" xfId="0" applyFont="1" applyFill="1" applyBorder="1" applyAlignment="1">
      <alignment horizontal="center" vertical="center"/>
    </xf>
    <xf numFmtId="0" fontId="35" fillId="40" borderId="4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40" fillId="38" borderId="1" xfId="0" applyFont="1" applyFill="1" applyBorder="1" applyAlignment="1">
      <alignment horizontal="center" vertical="top" wrapText="1"/>
    </xf>
    <xf numFmtId="0" fontId="0" fillId="37" borderId="1" xfId="0" applyFill="1" applyBorder="1" applyAlignment="1">
      <alignment horizontal="center" vertical="center" wrapText="1"/>
    </xf>
    <xf numFmtId="0" fontId="0" fillId="40" borderId="5" xfId="0" applyFill="1" applyBorder="1" applyAlignment="1">
      <alignment horizontal="center" vertical="center"/>
    </xf>
    <xf numFmtId="0" fontId="0" fillId="40" borderId="6" xfId="0" applyFill="1" applyBorder="1" applyAlignment="1">
      <alignment horizontal="center" vertical="center"/>
    </xf>
    <xf numFmtId="0" fontId="0" fillId="40" borderId="7" xfId="0" applyFill="1" applyBorder="1" applyAlignment="1">
      <alignment horizontal="center" vertical="center"/>
    </xf>
    <xf numFmtId="0" fontId="0" fillId="40" borderId="8" xfId="0" applyFill="1" applyBorder="1" applyAlignment="1">
      <alignment horizontal="center" vertical="center"/>
    </xf>
    <xf numFmtId="0" fontId="0" fillId="40" borderId="1" xfId="0" applyFill="1" applyBorder="1" applyAlignment="1">
      <alignment horizontal="center" vertical="center"/>
    </xf>
    <xf numFmtId="0" fontId="0" fillId="40" borderId="1" xfId="0" applyFill="1" applyBorder="1" applyAlignment="1">
      <alignment horizontal="left" vertical="center"/>
    </xf>
    <xf numFmtId="0" fontId="0" fillId="43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59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49" fillId="45" borderId="1" xfId="0" applyFont="1" applyFill="1" applyBorder="1" applyAlignment="1">
      <alignment horizontal="center" vertical="center" wrapText="1"/>
    </xf>
    <xf numFmtId="0" fontId="0" fillId="4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40" borderId="3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 vertical="center" wrapText="1"/>
    </xf>
    <xf numFmtId="0" fontId="0" fillId="0" borderId="62" xfId="0" applyFill="1" applyBorder="1" applyAlignment="1">
      <alignment horizontal="center" vertical="center" wrapText="1"/>
    </xf>
    <xf numFmtId="0" fontId="0" fillId="0" borderId="63" xfId="0" applyFill="1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29" fillId="46" borderId="44" xfId="0" applyFont="1" applyFill="1" applyBorder="1" applyAlignment="1">
      <alignment horizontal="center" vertical="center" wrapText="1"/>
    </xf>
    <xf numFmtId="0" fontId="29" fillId="46" borderId="45" xfId="0" applyFont="1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/>
    </xf>
    <xf numFmtId="0" fontId="41" fillId="40" borderId="1" xfId="0" applyFont="1" applyFill="1" applyBorder="1" applyAlignment="1">
      <alignment horizontal="center" vertical="center"/>
    </xf>
    <xf numFmtId="0" fontId="31" fillId="33" borderId="9" xfId="0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0" fontId="31" fillId="33" borderId="11" xfId="0" applyFont="1" applyFill="1" applyBorder="1" applyAlignment="1">
      <alignment horizontal="center" vertical="center" wrapText="1"/>
    </xf>
    <xf numFmtId="0" fontId="41" fillId="36" borderId="1" xfId="0" applyFont="1" applyFill="1" applyBorder="1" applyAlignment="1">
      <alignment horizontal="center"/>
    </xf>
    <xf numFmtId="0" fontId="41" fillId="37" borderId="9" xfId="0" applyFont="1" applyFill="1" applyBorder="1" applyAlignment="1">
      <alignment horizontal="center"/>
    </xf>
    <xf numFmtId="0" fontId="41" fillId="37" borderId="10" xfId="0" applyFont="1" applyFill="1" applyBorder="1" applyAlignment="1">
      <alignment horizontal="center"/>
    </xf>
    <xf numFmtId="0" fontId="41" fillId="37" borderId="11" xfId="0" applyFont="1" applyFill="1" applyBorder="1" applyAlignment="1">
      <alignment horizontal="center"/>
    </xf>
    <xf numFmtId="0" fontId="31" fillId="33" borderId="32" xfId="0" applyFont="1" applyFill="1" applyBorder="1" applyAlignment="1">
      <alignment horizontal="center" vertical="center" wrapText="1"/>
    </xf>
    <xf numFmtId="0" fontId="31" fillId="33" borderId="33" xfId="0" applyFont="1" applyFill="1" applyBorder="1" applyAlignment="1">
      <alignment horizontal="center" vertical="center" wrapText="1"/>
    </xf>
    <xf numFmtId="0" fontId="31" fillId="33" borderId="34" xfId="0" applyFont="1" applyFill="1" applyBorder="1" applyAlignment="1">
      <alignment horizontal="center" vertical="center" wrapText="1"/>
    </xf>
    <xf numFmtId="0" fontId="56" fillId="46" borderId="44" xfId="0" applyFont="1" applyFill="1" applyBorder="1" applyAlignment="1">
      <alignment horizontal="center" wrapText="1"/>
    </xf>
    <xf numFmtId="0" fontId="56" fillId="46" borderId="45" xfId="0" applyFont="1" applyFill="1" applyBorder="1" applyAlignment="1">
      <alignment horizontal="center" wrapText="1"/>
    </xf>
    <xf numFmtId="0" fontId="0" fillId="54" borderId="9" xfId="0" applyFill="1" applyBorder="1" applyAlignment="1">
      <alignment horizontal="center" wrapText="1"/>
    </xf>
    <xf numFmtId="0" fontId="0" fillId="54" borderId="10" xfId="0" applyFill="1" applyBorder="1" applyAlignment="1">
      <alignment horizontal="center" wrapText="1"/>
    </xf>
    <xf numFmtId="0" fontId="0" fillId="54" borderId="11" xfId="0" applyFill="1" applyBorder="1" applyAlignment="1">
      <alignment horizontal="center" wrapText="1"/>
    </xf>
    <xf numFmtId="0" fontId="0" fillId="59" borderId="9" xfId="0" applyFill="1" applyBorder="1" applyAlignment="1">
      <alignment horizontal="center"/>
    </xf>
    <xf numFmtId="0" fontId="0" fillId="59" borderId="10" xfId="0" applyFill="1" applyBorder="1" applyAlignment="1">
      <alignment horizontal="center"/>
    </xf>
    <xf numFmtId="0" fontId="0" fillId="59" borderId="11" xfId="0" applyFill="1" applyBorder="1" applyAlignment="1">
      <alignment horizontal="center"/>
    </xf>
    <xf numFmtId="0" fontId="0" fillId="43" borderId="3" xfId="0" applyFill="1" applyBorder="1" applyAlignment="1">
      <alignment horizontal="center" vertical="center"/>
    </xf>
    <xf numFmtId="0" fontId="0" fillId="43" borderId="4" xfId="0" applyFill="1" applyBorder="1" applyAlignment="1">
      <alignment horizontal="center" vertical="center"/>
    </xf>
    <xf numFmtId="0" fontId="31" fillId="33" borderId="3" xfId="0" applyFont="1" applyFill="1" applyBorder="1" applyAlignment="1">
      <alignment horizontal="center" vertical="center" wrapText="1"/>
    </xf>
    <xf numFmtId="0" fontId="31" fillId="33" borderId="9" xfId="0" applyFont="1" applyFill="1" applyBorder="1" applyAlignment="1">
      <alignment horizontal="left" vertical="center" wrapText="1"/>
    </xf>
    <xf numFmtId="0" fontId="31" fillId="33" borderId="10" xfId="0" applyFont="1" applyFill="1" applyBorder="1" applyAlignment="1">
      <alignment horizontal="left" vertical="center" wrapText="1"/>
    </xf>
    <xf numFmtId="0" fontId="31" fillId="33" borderId="11" xfId="0" applyFont="1" applyFill="1" applyBorder="1" applyAlignment="1">
      <alignment horizontal="left" vertical="center" wrapText="1"/>
    </xf>
    <xf numFmtId="0" fontId="31" fillId="33" borderId="12" xfId="0" applyFont="1" applyFill="1" applyBorder="1" applyAlignment="1">
      <alignment horizontal="left" vertical="center" wrapText="1"/>
    </xf>
    <xf numFmtId="0" fontId="31" fillId="33" borderId="0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/>
    </xf>
    <xf numFmtId="0" fontId="0" fillId="37" borderId="9" xfId="0" applyFill="1" applyBorder="1" applyAlignment="1">
      <alignment horizontal="center"/>
    </xf>
    <xf numFmtId="0" fontId="0" fillId="37" borderId="10" xfId="0" applyFill="1" applyBorder="1" applyAlignment="1">
      <alignment horizontal="center"/>
    </xf>
    <xf numFmtId="0" fontId="0" fillId="37" borderId="11" xfId="0" applyFill="1" applyBorder="1" applyAlignment="1">
      <alignment horizontal="center"/>
    </xf>
    <xf numFmtId="0" fontId="0" fillId="38" borderId="9" xfId="0" applyFill="1" applyBorder="1" applyAlignment="1">
      <alignment horizontal="center"/>
    </xf>
    <xf numFmtId="0" fontId="0" fillId="38" borderId="10" xfId="0" applyFill="1" applyBorder="1" applyAlignment="1">
      <alignment horizontal="center"/>
    </xf>
    <xf numFmtId="0" fontId="0" fillId="38" borderId="11" xfId="0" applyFill="1" applyBorder="1" applyAlignment="1">
      <alignment horizontal="center"/>
    </xf>
    <xf numFmtId="0" fontId="41" fillId="38" borderId="9" xfId="0" applyFont="1" applyFill="1" applyBorder="1" applyAlignment="1">
      <alignment horizontal="center"/>
    </xf>
    <xf numFmtId="0" fontId="41" fillId="38" borderId="10" xfId="0" applyFont="1" applyFill="1" applyBorder="1" applyAlignment="1">
      <alignment horizontal="center"/>
    </xf>
    <xf numFmtId="0" fontId="41" fillId="38" borderId="11" xfId="0" applyFont="1" applyFill="1" applyBorder="1" applyAlignment="1">
      <alignment horizontal="center"/>
    </xf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/>
    <cellStyle name="Normal 2 2" xfId="4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1" xfId="39" builtinId="16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4" Type="http://schemas.openxmlformats.org/officeDocument/2006/relationships/image" Target="../media/image10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5</xdr:col>
      <xdr:colOff>514745</xdr:colOff>
      <xdr:row>26</xdr:row>
      <xdr:rowOff>38100</xdr:rowOff>
    </xdr:to>
    <xdr:pic>
      <xdr:nvPicPr>
        <xdr:cNvPr id="1676" name="1 Imagen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876300"/>
          <a:ext cx="326747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121993</xdr:colOff>
      <xdr:row>26</xdr:row>
      <xdr:rowOff>38100</xdr:rowOff>
    </xdr:from>
    <xdr:to>
      <xdr:col>5</xdr:col>
      <xdr:colOff>514745</xdr:colOff>
      <xdr:row>30</xdr:row>
      <xdr:rowOff>180975</xdr:rowOff>
    </xdr:to>
    <xdr:pic>
      <xdr:nvPicPr>
        <xdr:cNvPr id="1677" name="3 Imagen" descr="iqne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2793" y="5105400"/>
          <a:ext cx="1135702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26</xdr:row>
      <xdr:rowOff>38100</xdr:rowOff>
    </xdr:from>
    <xdr:to>
      <xdr:col>4</xdr:col>
      <xdr:colOff>121993</xdr:colOff>
      <xdr:row>30</xdr:row>
      <xdr:rowOff>180975</xdr:rowOff>
    </xdr:to>
    <xdr:pic>
      <xdr:nvPicPr>
        <xdr:cNvPr id="1678" name="2 Imagen" descr="incontec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06" b="16808"/>
        <a:stretch>
          <a:fillRect/>
        </a:stretch>
      </xdr:blipFill>
      <xdr:spPr bwMode="auto">
        <a:xfrm>
          <a:off x="581025" y="5105400"/>
          <a:ext cx="2131768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514744</xdr:colOff>
      <xdr:row>3</xdr:row>
      <xdr:rowOff>190499</xdr:rowOff>
    </xdr:from>
    <xdr:to>
      <xdr:col>16</xdr:col>
      <xdr:colOff>761999</xdr:colOff>
      <xdr:row>26</xdr:row>
      <xdr:rowOff>371474</xdr:rowOff>
    </xdr:to>
    <xdr:pic>
      <xdr:nvPicPr>
        <xdr:cNvPr id="1679" name="1 Imagen" descr="logo planeacion3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494" y="876299"/>
          <a:ext cx="8629255" cy="456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1</xdr:row>
          <xdr:rowOff>85725</xdr:rowOff>
        </xdr:from>
        <xdr:to>
          <xdr:col>4</xdr:col>
          <xdr:colOff>695325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</a:t>
              </a:r>
              <a:r>
                <a:rPr lang="es-CO" sz="1400" b="1" i="0" u="none" strike="noStrike" baseline="0">
                  <a:solidFill>
                    <a:srgbClr val="FF9900"/>
                  </a:solidFill>
                  <a:latin typeface="Calibri"/>
                  <a:cs typeface="Calibri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20</xdr:col>
      <xdr:colOff>9524</xdr:colOff>
      <xdr:row>30</xdr:row>
      <xdr:rowOff>19050</xdr:rowOff>
    </xdr:to>
    <xdr:grpSp>
      <xdr:nvGrpSpPr>
        <xdr:cNvPr id="5" name="4 Grupo"/>
        <xdr:cNvGrpSpPr/>
      </xdr:nvGrpSpPr>
      <xdr:grpSpPr>
        <a:xfrm>
          <a:off x="1438275" y="0"/>
          <a:ext cx="12211049" cy="6191250"/>
          <a:chOff x="1438275" y="0"/>
          <a:chExt cx="12211049" cy="6191250"/>
        </a:xfrm>
      </xdr:grpSpPr>
      <xdr:pic>
        <xdr:nvPicPr>
          <xdr:cNvPr id="4" name="3 Imagen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57799" y="0"/>
            <a:ext cx="8391525" cy="6191250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2" name="Button 2" hidden="1">
                <a:extLst>
                  <a:ext uri="{63B3BB69-23CF-44E3-9099-C40C66FF867C}">
                    <a14:compatExt spid="_x0000_s10242"/>
                  </a:ext>
                </a:extLst>
              </xdr:cNvPr>
              <xdr:cNvSpPr/>
            </xdr:nvSpPr>
            <xdr:spPr>
              <a:xfrm>
                <a:off x="1438275" y="1485900"/>
                <a:ext cx="2268000" cy="432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INSTITUCIONALES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3" name="Button 3" hidden="1">
                <a:extLst>
                  <a:ext uri="{63B3BB69-23CF-44E3-9099-C40C66FF867C}">
                    <a14:compatExt spid="_x0000_s10243"/>
                  </a:ext>
                </a:extLst>
              </xdr:cNvPr>
              <xdr:cNvSpPr/>
            </xdr:nvSpPr>
            <xdr:spPr>
              <a:xfrm>
                <a:off x="1438275" y="2133600"/>
                <a:ext cx="2268000" cy="432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ESTUDIANTES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4" name="Button 4" hidden="1">
                <a:extLst>
                  <a:ext uri="{63B3BB69-23CF-44E3-9099-C40C66FF867C}">
                    <a14:compatExt spid="_x0000_s10244"/>
                  </a:ext>
                </a:extLst>
              </xdr:cNvPr>
              <xdr:cNvSpPr/>
            </xdr:nvSpPr>
            <xdr:spPr>
              <a:xfrm>
                <a:off x="1438275" y="2828925"/>
                <a:ext cx="2268000" cy="432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DE DOCENTES Y ADMINISTRATIVOS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5" name="Button 5" hidden="1">
                <a:extLst>
                  <a:ext uri="{63B3BB69-23CF-44E3-9099-C40C66FF867C}">
                    <a14:compatExt spid="_x0000_s10245"/>
                  </a:ext>
                </a:extLst>
              </xdr:cNvPr>
              <xdr:cNvSpPr/>
            </xdr:nvSpPr>
            <xdr:spPr>
              <a:xfrm>
                <a:off x="1438275" y="3514725"/>
                <a:ext cx="2268000" cy="432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APOYOS A ESTUDIANTES Y DATOS DESERCIÓN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6" name="Button 6" hidden="1">
                <a:extLst>
                  <a:ext uri="{63B3BB69-23CF-44E3-9099-C40C66FF867C}">
                    <a14:compatExt spid="_x0000_s10246"/>
                  </a:ext>
                </a:extLst>
              </xdr:cNvPr>
              <xdr:cNvSpPr/>
            </xdr:nvSpPr>
            <xdr:spPr>
              <a:xfrm>
                <a:off x="1952624" y="1114425"/>
                <a:ext cx="126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339966"/>
                    </a:solidFill>
                    <a:latin typeface="Calibri"/>
                    <a:cs typeface="Calibri"/>
                  </a:rPr>
                  <a:t>* PORTADA *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0</xdr:row>
      <xdr:rowOff>28575</xdr:rowOff>
    </xdr:from>
    <xdr:to>
      <xdr:col>12</xdr:col>
      <xdr:colOff>476250</xdr:colOff>
      <xdr:row>36</xdr:row>
      <xdr:rowOff>0</xdr:rowOff>
    </xdr:to>
    <xdr:pic>
      <xdr:nvPicPr>
        <xdr:cNvPr id="2208" name="1 Imagen" descr="espacio poara el saber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28575"/>
          <a:ext cx="4752975" cy="593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10</xdr:row>
          <xdr:rowOff>152400</xdr:rowOff>
        </xdr:from>
        <xdr:to>
          <xdr:col>4</xdr:col>
          <xdr:colOff>227400</xdr:colOff>
          <xdr:row>26</xdr:row>
          <xdr:rowOff>6450</xdr:rowOff>
        </xdr:to>
        <xdr:grpSp>
          <xdr:nvGrpSpPr>
            <xdr:cNvPr id="2" name="1 Grupo"/>
            <xdr:cNvGrpSpPr/>
          </xdr:nvGrpSpPr>
          <xdr:grpSpPr>
            <a:xfrm>
              <a:off x="314325" y="2124075"/>
              <a:ext cx="1980000" cy="2902050"/>
              <a:chOff x="314325" y="2124075"/>
              <a:chExt cx="1980000" cy="1759050"/>
            </a:xfrm>
          </xdr:grpSpPr>
          <xdr:sp macro="" textlink="">
            <xdr:nvSpPr>
              <xdr:cNvPr id="2216" name="Button 168" hidden="1">
                <a:extLst>
                  <a:ext uri="{63B3BB69-23CF-44E3-9099-C40C66FF867C}">
                    <a14:compatExt spid="_x0000_s2216"/>
                  </a:ext>
                </a:extLst>
              </xdr:cNvPr>
              <xdr:cNvSpPr/>
            </xdr:nvSpPr>
            <xdr:spPr>
              <a:xfrm>
                <a:off x="314325" y="2905125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OBJETIVOS INSTITUCIONALES</a:t>
                </a:r>
              </a:p>
            </xdr:txBody>
          </xdr:sp>
          <xdr:sp macro="" textlink="">
            <xdr:nvSpPr>
              <xdr:cNvPr id="2210" name="Button 162" hidden="1">
                <a:extLst>
                  <a:ext uri="{63B3BB69-23CF-44E3-9099-C40C66FF867C}">
                    <a14:compatExt spid="_x0000_s2210"/>
                  </a:ext>
                </a:extLst>
              </xdr:cNvPr>
              <xdr:cNvSpPr/>
            </xdr:nvSpPr>
            <xdr:spPr>
              <a:xfrm>
                <a:off x="314325" y="2124075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8000"/>
                    </a:solidFill>
                    <a:latin typeface="Calibri"/>
                    <a:cs typeface="Calibri"/>
                  </a:rPr>
                  <a:t> * MENU PRINCIPAL *</a:t>
                </a:r>
              </a:p>
            </xdr:txBody>
          </xdr:sp>
          <xdr:sp macro="" textlink="">
            <xdr:nvSpPr>
              <xdr:cNvPr id="2211" name="Button 163" hidden="1">
                <a:extLst>
                  <a:ext uri="{63B3BB69-23CF-44E3-9099-C40C66FF867C}">
                    <a14:compatExt spid="_x0000_s2211"/>
                  </a:ext>
                </a:extLst>
              </xdr:cNvPr>
              <xdr:cNvSpPr/>
            </xdr:nvSpPr>
            <xdr:spPr>
              <a:xfrm>
                <a:off x="314325" y="2514600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MISIÓN, VISIÓN Y OTROS</a:t>
                </a:r>
              </a:p>
            </xdr:txBody>
          </xdr:sp>
          <xdr:sp macro="" textlink="">
            <xdr:nvSpPr>
              <xdr:cNvPr id="2213" name="Button 165" hidden="1">
                <a:extLst>
                  <a:ext uri="{63B3BB69-23CF-44E3-9099-C40C66FF867C}">
                    <a14:compatExt spid="_x0000_s2213"/>
                  </a:ext>
                </a:extLst>
              </xdr:cNvPr>
              <xdr:cNvSpPr/>
            </xdr:nvSpPr>
            <xdr:spPr>
              <a:xfrm>
                <a:off x="314325" y="3286125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ESTRUCTURA ORGANIZACIONAL</a:t>
                </a:r>
              </a:p>
            </xdr:txBody>
          </xdr:sp>
          <xdr:sp macro="" textlink="">
            <xdr:nvSpPr>
              <xdr:cNvPr id="2214" name="Button 166" hidden="1">
                <a:extLst>
                  <a:ext uri="{63B3BB69-23CF-44E3-9099-C40C66FF867C}">
                    <a14:compatExt spid="_x0000_s2214"/>
                  </a:ext>
                </a:extLst>
              </xdr:cNvPr>
              <xdr:cNvSpPr/>
            </xdr:nvSpPr>
            <xdr:spPr>
              <a:xfrm>
                <a:off x="314325" y="3667125"/>
                <a:ext cx="1980000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PROGRAMAS ACTIVOS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3</xdr:row>
          <xdr:rowOff>238125</xdr:rowOff>
        </xdr:from>
        <xdr:to>
          <xdr:col>3</xdr:col>
          <xdr:colOff>542925</xdr:colOff>
          <xdr:row>3</xdr:row>
          <xdr:rowOff>600075</xdr:rowOff>
        </xdr:to>
        <xdr:sp macro="" textlink="">
          <xdr:nvSpPr>
            <xdr:cNvPr id="30723" name="Button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INSTITUCIONALES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2</xdr:row>
          <xdr:rowOff>76200</xdr:rowOff>
        </xdr:from>
        <xdr:to>
          <xdr:col>3</xdr:col>
          <xdr:colOff>628650</xdr:colOff>
          <xdr:row>3</xdr:row>
          <xdr:rowOff>85725</xdr:rowOff>
        </xdr:to>
        <xdr:sp macro="" textlink="">
          <xdr:nvSpPr>
            <xdr:cNvPr id="31748" name="Button 4" hidden="1">
              <a:extLst>
                <a:ext uri="{63B3BB69-23CF-44E3-9099-C40C66FF867C}">
                  <a14:compatExt spid="_x0000_s3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INSTITUCIONALES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2</xdr:row>
      <xdr:rowOff>114300</xdr:rowOff>
    </xdr:from>
    <xdr:to>
      <xdr:col>14</xdr:col>
      <xdr:colOff>733425</xdr:colOff>
      <xdr:row>19</xdr:row>
      <xdr:rowOff>123825</xdr:rowOff>
    </xdr:to>
    <xdr:pic>
      <xdr:nvPicPr>
        <xdr:cNvPr id="5685" name="6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552450"/>
          <a:ext cx="7543800" cy="3257550"/>
        </a:xfrm>
        <a:prstGeom prst="rect">
          <a:avLst/>
        </a:prstGeom>
        <a:noFill/>
        <a:ln w="381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2</xdr:row>
      <xdr:rowOff>114300</xdr:rowOff>
    </xdr:from>
    <xdr:to>
      <xdr:col>22</xdr:col>
      <xdr:colOff>628650</xdr:colOff>
      <xdr:row>20</xdr:row>
      <xdr:rowOff>0</xdr:rowOff>
    </xdr:to>
    <xdr:pic>
      <xdr:nvPicPr>
        <xdr:cNvPr id="5686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0" y="571500"/>
          <a:ext cx="5200650" cy="3324225"/>
        </a:xfrm>
        <a:prstGeom prst="rect">
          <a:avLst/>
        </a:prstGeom>
        <a:noFill/>
        <a:ln w="381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47625</xdr:colOff>
      <xdr:row>20</xdr:row>
      <xdr:rowOff>133350</xdr:rowOff>
    </xdr:from>
    <xdr:to>
      <xdr:col>13</xdr:col>
      <xdr:colOff>361950</xdr:colOff>
      <xdr:row>41</xdr:row>
      <xdr:rowOff>19050</xdr:rowOff>
    </xdr:to>
    <xdr:pic>
      <xdr:nvPicPr>
        <xdr:cNvPr id="5687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4000500"/>
          <a:ext cx="6410325" cy="3886200"/>
        </a:xfrm>
        <a:prstGeom prst="rect">
          <a:avLst/>
        </a:prstGeom>
        <a:noFill/>
        <a:ln w="381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657225</xdr:colOff>
      <xdr:row>20</xdr:row>
      <xdr:rowOff>142875</xdr:rowOff>
    </xdr:from>
    <xdr:to>
      <xdr:col>23</xdr:col>
      <xdr:colOff>447675</xdr:colOff>
      <xdr:row>43</xdr:row>
      <xdr:rowOff>142875</xdr:rowOff>
    </xdr:to>
    <xdr:pic>
      <xdr:nvPicPr>
        <xdr:cNvPr id="5688" name="9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39225" y="4010025"/>
          <a:ext cx="6924675" cy="4381500"/>
        </a:xfrm>
        <a:prstGeom prst="rect">
          <a:avLst/>
        </a:prstGeom>
        <a:noFill/>
        <a:ln w="381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3</xdr:row>
          <xdr:rowOff>0</xdr:rowOff>
        </xdr:from>
        <xdr:to>
          <xdr:col>3</xdr:col>
          <xdr:colOff>704850</xdr:colOff>
          <xdr:row>4</xdr:row>
          <xdr:rowOff>28575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INSTITUCIONALES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8</xdr:row>
          <xdr:rowOff>95250</xdr:rowOff>
        </xdr:from>
        <xdr:to>
          <xdr:col>3</xdr:col>
          <xdr:colOff>714375</xdr:colOff>
          <xdr:row>9</xdr:row>
          <xdr:rowOff>123825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INSTITUCIONALES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0</xdr:rowOff>
    </xdr:from>
    <xdr:to>
      <xdr:col>15</xdr:col>
      <xdr:colOff>476251</xdr:colOff>
      <xdr:row>27</xdr:row>
      <xdr:rowOff>49405</xdr:rowOff>
    </xdr:to>
    <xdr:pic>
      <xdr:nvPicPr>
        <xdr:cNvPr id="2" name="1 Imagen" descr="estudiantes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0"/>
          <a:ext cx="7781926" cy="5192905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3</xdr:row>
          <xdr:rowOff>85724</xdr:rowOff>
        </xdr:from>
        <xdr:to>
          <xdr:col>4</xdr:col>
          <xdr:colOff>268875</xdr:colOff>
          <xdr:row>29</xdr:row>
          <xdr:rowOff>129300</xdr:rowOff>
        </xdr:to>
        <xdr:grpSp>
          <xdr:nvGrpSpPr>
            <xdr:cNvPr id="4" name="3 Grupo"/>
            <xdr:cNvGrpSpPr/>
          </xdr:nvGrpSpPr>
          <xdr:grpSpPr>
            <a:xfrm>
              <a:off x="466725" y="685799"/>
              <a:ext cx="3012075" cy="4996576"/>
              <a:chOff x="466725" y="733424"/>
              <a:chExt cx="3012075" cy="4996576"/>
            </a:xfrm>
          </xdr:grpSpPr>
          <xdr:sp macro="" textlink="">
            <xdr:nvSpPr>
              <xdr:cNvPr id="9351" name="Button 135" hidden="1">
                <a:extLst>
                  <a:ext uri="{63B3BB69-23CF-44E3-9099-C40C66FF867C}">
                    <a14:compatExt spid="_x0000_s9351"/>
                  </a:ext>
                </a:extLst>
              </xdr:cNvPr>
              <xdr:cNvSpPr/>
            </xdr:nvSpPr>
            <xdr:spPr>
              <a:xfrm>
                <a:off x="466725" y="101917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INSCRITOS</a:t>
                </a:r>
              </a:p>
            </xdr:txBody>
          </xdr:sp>
          <xdr:sp macro="" textlink="">
            <xdr:nvSpPr>
              <xdr:cNvPr id="9352" name="Button 136" hidden="1">
                <a:extLst>
                  <a:ext uri="{63B3BB69-23CF-44E3-9099-C40C66FF867C}">
                    <a14:compatExt spid="_x0000_s9352"/>
                  </a:ext>
                </a:extLst>
              </xdr:cNvPr>
              <xdr:cNvSpPr/>
            </xdr:nvSpPr>
            <xdr:spPr>
              <a:xfrm>
                <a:off x="466725" y="131445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INSCRITOS POR CENTRO DE TUTORIAS</a:t>
                </a:r>
              </a:p>
            </xdr:txBody>
          </xdr:sp>
          <xdr:sp macro="" textlink="">
            <xdr:nvSpPr>
              <xdr:cNvPr id="9353" name="Button 137" hidden="1">
                <a:extLst>
                  <a:ext uri="{63B3BB69-23CF-44E3-9099-C40C66FF867C}">
                    <a14:compatExt spid="_x0000_s9353"/>
                  </a:ext>
                </a:extLst>
              </xdr:cNvPr>
              <xdr:cNvSpPr/>
            </xdr:nvSpPr>
            <xdr:spPr>
              <a:xfrm>
                <a:off x="466725" y="160020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ADMITIDOS</a:t>
                </a:r>
              </a:p>
            </xdr:txBody>
          </xdr:sp>
          <xdr:sp macro="" textlink="">
            <xdr:nvSpPr>
              <xdr:cNvPr id="9354" name="Button 138" hidden="1">
                <a:extLst>
                  <a:ext uri="{63B3BB69-23CF-44E3-9099-C40C66FF867C}">
                    <a14:compatExt spid="_x0000_s9354"/>
                  </a:ext>
                </a:extLst>
              </xdr:cNvPr>
              <xdr:cNvSpPr/>
            </xdr:nvSpPr>
            <xdr:spPr>
              <a:xfrm>
                <a:off x="466725" y="189547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ADMITIDOS POR CENTRO DE TUTORIAS</a:t>
                </a:r>
              </a:p>
            </xdr:txBody>
          </xdr:sp>
          <xdr:sp macro="" textlink="">
            <xdr:nvSpPr>
              <xdr:cNvPr id="9355" name="Button 139" hidden="1">
                <a:extLst>
                  <a:ext uri="{63B3BB69-23CF-44E3-9099-C40C66FF867C}">
                    <a14:compatExt spid="_x0000_s9355"/>
                  </a:ext>
                </a:extLst>
              </xdr:cNvPr>
              <xdr:cNvSpPr/>
            </xdr:nvSpPr>
            <xdr:spPr>
              <a:xfrm>
                <a:off x="466725" y="219075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MATRICULADOS PRIMERA VEZ</a:t>
                </a:r>
              </a:p>
            </xdr:txBody>
          </xdr:sp>
          <xdr:sp macro="" textlink="">
            <xdr:nvSpPr>
              <xdr:cNvPr id="9356" name="Button 140" hidden="1">
                <a:extLst>
                  <a:ext uri="{63B3BB69-23CF-44E3-9099-C40C66FF867C}">
                    <a14:compatExt spid="_x0000_s9356"/>
                  </a:ext>
                </a:extLst>
              </xdr:cNvPr>
              <xdr:cNvSpPr/>
            </xdr:nvSpPr>
            <xdr:spPr>
              <a:xfrm>
                <a:off x="466725" y="2476499"/>
                <a:ext cx="3012075" cy="542925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MATRICULADOS PRIMERA VEZ POR CENTRO DE TUTORIAS</a:t>
                </a:r>
              </a:p>
            </xdr:txBody>
          </xdr:sp>
          <xdr:sp macro="" textlink="">
            <xdr:nvSpPr>
              <xdr:cNvPr id="9357" name="Button 141" hidden="1">
                <a:extLst>
                  <a:ext uri="{63B3BB69-23CF-44E3-9099-C40C66FF867C}">
                    <a14:compatExt spid="_x0000_s9357"/>
                  </a:ext>
                </a:extLst>
              </xdr:cNvPr>
              <xdr:cNvSpPr/>
            </xdr:nvSpPr>
            <xdr:spPr>
              <a:xfrm>
                <a:off x="466725" y="308610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MATRICULADOS TOTAL</a:t>
                </a:r>
              </a:p>
            </xdr:txBody>
          </xdr:sp>
          <xdr:sp macro="" textlink="">
            <xdr:nvSpPr>
              <xdr:cNvPr id="9358" name="Button 142" hidden="1">
                <a:extLst>
                  <a:ext uri="{63B3BB69-23CF-44E3-9099-C40C66FF867C}">
                    <a14:compatExt spid="_x0000_s9358"/>
                  </a:ext>
                </a:extLst>
              </xdr:cNvPr>
              <xdr:cNvSpPr/>
            </xdr:nvSpPr>
            <xdr:spPr>
              <a:xfrm>
                <a:off x="466725" y="3371849"/>
                <a:ext cx="3012075" cy="447675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MATRICULADOS TOTAL POR CENTRO DE TUTORIAS</a:t>
                </a:r>
              </a:p>
            </xdr:txBody>
          </xdr:sp>
          <xdr:sp macro="" textlink="">
            <xdr:nvSpPr>
              <xdr:cNvPr id="9359" name="Button 143" hidden="1">
                <a:extLst>
                  <a:ext uri="{63B3BB69-23CF-44E3-9099-C40C66FF867C}">
                    <a14:compatExt spid="_x0000_s9359"/>
                  </a:ext>
                </a:extLst>
              </xdr:cNvPr>
              <xdr:cNvSpPr/>
            </xdr:nvSpPr>
            <xdr:spPr>
              <a:xfrm>
                <a:off x="466725" y="387667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POSTGRADOS PROPIOS</a:t>
                </a:r>
              </a:p>
            </xdr:txBody>
          </xdr:sp>
          <xdr:sp macro="" textlink="">
            <xdr:nvSpPr>
              <xdr:cNvPr id="9360" name="Button 144" hidden="1">
                <a:extLst>
                  <a:ext uri="{63B3BB69-23CF-44E3-9099-C40C66FF867C}">
                    <a14:compatExt spid="_x0000_s9360"/>
                  </a:ext>
                </a:extLst>
              </xdr:cNvPr>
              <xdr:cNvSpPr/>
            </xdr:nvSpPr>
            <xdr:spPr>
              <a:xfrm>
                <a:off x="466725" y="416242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POSTGRADOS EN CONVENIO</a:t>
                </a:r>
              </a:p>
            </xdr:txBody>
          </xdr:sp>
          <xdr:sp macro="" textlink="">
            <xdr:nvSpPr>
              <xdr:cNvPr id="9361" name="Button 145" hidden="1">
                <a:extLst>
                  <a:ext uri="{63B3BB69-23CF-44E3-9099-C40C66FF867C}">
                    <a14:compatExt spid="_x0000_s9361"/>
                  </a:ext>
                </a:extLst>
              </xdr:cNvPr>
              <xdr:cNvSpPr/>
            </xdr:nvSpPr>
            <xdr:spPr>
              <a:xfrm>
                <a:off x="466725" y="4457700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GRUPOS ETNICOS Y ESTRATOS</a:t>
                </a:r>
              </a:p>
            </xdr:txBody>
          </xdr:sp>
          <xdr:sp macro="" textlink="">
            <xdr:nvSpPr>
              <xdr:cNvPr id="9362" name="Button 146" hidden="1">
                <a:extLst>
                  <a:ext uri="{63B3BB69-23CF-44E3-9099-C40C66FF867C}">
                    <a14:compatExt spid="_x0000_s9362"/>
                  </a:ext>
                </a:extLst>
              </xdr:cNvPr>
              <xdr:cNvSpPr/>
            </xdr:nvSpPr>
            <xdr:spPr>
              <a:xfrm>
                <a:off x="466725" y="475297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ESTUDIANTES EN CONTINUIDAD</a:t>
                </a:r>
              </a:p>
            </xdr:txBody>
          </xdr:sp>
          <xdr:sp macro="" textlink="">
            <xdr:nvSpPr>
              <xdr:cNvPr id="9363" name="Button 147" hidden="1">
                <a:extLst>
                  <a:ext uri="{63B3BB69-23CF-44E3-9099-C40C66FF867C}">
                    <a14:compatExt spid="_x0000_s9363"/>
                  </a:ext>
                </a:extLst>
              </xdr:cNvPr>
              <xdr:cNvSpPr/>
            </xdr:nvSpPr>
            <xdr:spPr>
              <a:xfrm>
                <a:off x="466725" y="5038725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ESTUDIANTES GRADUADOS</a:t>
                </a:r>
              </a:p>
            </xdr:txBody>
          </xdr:sp>
          <xdr:sp macro="" textlink="">
            <xdr:nvSpPr>
              <xdr:cNvPr id="9364" name="Button 148" hidden="1">
                <a:extLst>
                  <a:ext uri="{63B3BB69-23CF-44E3-9099-C40C66FF867C}">
                    <a14:compatExt spid="_x0000_s9364"/>
                  </a:ext>
                </a:extLst>
              </xdr:cNvPr>
              <xdr:cNvSpPr/>
            </xdr:nvSpPr>
            <xdr:spPr>
              <a:xfrm>
                <a:off x="466725" y="5334000"/>
                <a:ext cx="3012075" cy="39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DATOS ENCUESTA SOCIOECONÓMICA ESTUDIANTES</a:t>
                </a:r>
              </a:p>
            </xdr:txBody>
          </xdr:sp>
          <xdr:sp macro="" textlink="">
            <xdr:nvSpPr>
              <xdr:cNvPr id="9365" name="Button 149" hidden="1">
                <a:extLst>
                  <a:ext uri="{63B3BB69-23CF-44E3-9099-C40C66FF867C}">
                    <a14:compatExt spid="_x0000_s9365"/>
                  </a:ext>
                </a:extLst>
              </xdr:cNvPr>
              <xdr:cNvSpPr/>
            </xdr:nvSpPr>
            <xdr:spPr>
              <a:xfrm>
                <a:off x="466725" y="733424"/>
                <a:ext cx="30120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8000"/>
                    </a:solidFill>
                    <a:latin typeface="Calibri"/>
                    <a:cs typeface="Calibri"/>
                  </a:rPr>
                  <a:t>* MENU PRINCIPAL *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171450</xdr:rowOff>
        </xdr:from>
        <xdr:to>
          <xdr:col>3</xdr:col>
          <xdr:colOff>704850</xdr:colOff>
          <xdr:row>4</xdr:row>
          <xdr:rowOff>9525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180975</xdr:rowOff>
        </xdr:from>
        <xdr:to>
          <xdr:col>3</xdr:col>
          <xdr:colOff>695325</xdr:colOff>
          <xdr:row>4</xdr:row>
          <xdr:rowOff>19050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180975</xdr:rowOff>
        </xdr:from>
        <xdr:to>
          <xdr:col>3</xdr:col>
          <xdr:colOff>695325</xdr:colOff>
          <xdr:row>4</xdr:row>
          <xdr:rowOff>19050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228600</xdr:rowOff>
        </xdr:from>
        <xdr:to>
          <xdr:col>3</xdr:col>
          <xdr:colOff>695325</xdr:colOff>
          <xdr:row>3</xdr:row>
          <xdr:rowOff>152400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314325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180975</xdr:rowOff>
        </xdr:from>
        <xdr:to>
          <xdr:col>3</xdr:col>
          <xdr:colOff>695325</xdr:colOff>
          <xdr:row>4</xdr:row>
          <xdr:rowOff>19050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3</xdr:row>
          <xdr:rowOff>19050</xdr:rowOff>
        </xdr:from>
        <xdr:to>
          <xdr:col>3</xdr:col>
          <xdr:colOff>704850</xdr:colOff>
          <xdr:row>3</xdr:row>
          <xdr:rowOff>238125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171450</xdr:rowOff>
        </xdr:from>
        <xdr:to>
          <xdr:col>3</xdr:col>
          <xdr:colOff>695325</xdr:colOff>
          <xdr:row>4</xdr:row>
          <xdr:rowOff>9525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171450</xdr:rowOff>
        </xdr:from>
        <xdr:to>
          <xdr:col>3</xdr:col>
          <xdr:colOff>704850</xdr:colOff>
          <xdr:row>4</xdr:row>
          <xdr:rowOff>9525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11</xdr:row>
          <xdr:rowOff>47625</xdr:rowOff>
        </xdr:from>
        <xdr:to>
          <xdr:col>3</xdr:col>
          <xdr:colOff>695325</xdr:colOff>
          <xdr:row>12</xdr:row>
          <xdr:rowOff>76200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ESTUDIANTES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733425</xdr:colOff>
      <xdr:row>0</xdr:row>
      <xdr:rowOff>0</xdr:rowOff>
    </xdr:from>
    <xdr:to>
      <xdr:col>14</xdr:col>
      <xdr:colOff>19050</xdr:colOff>
      <xdr:row>30</xdr:row>
      <xdr:rowOff>9525</xdr:rowOff>
    </xdr:to>
    <xdr:pic>
      <xdr:nvPicPr>
        <xdr:cNvPr id="2" name="1 Imagen" descr="docentes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6143625" cy="5953125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3</xdr:row>
          <xdr:rowOff>161925</xdr:rowOff>
        </xdr:from>
        <xdr:to>
          <xdr:col>4</xdr:col>
          <xdr:colOff>131175</xdr:colOff>
          <xdr:row>11</xdr:row>
          <xdr:rowOff>180975</xdr:rowOff>
        </xdr:to>
        <xdr:grpSp>
          <xdr:nvGrpSpPr>
            <xdr:cNvPr id="3" name="2 Grupo"/>
            <xdr:cNvGrpSpPr/>
          </xdr:nvGrpSpPr>
          <xdr:grpSpPr>
            <a:xfrm>
              <a:off x="495300" y="952500"/>
              <a:ext cx="1807575" cy="1543050"/>
              <a:chOff x="638175" y="752475"/>
              <a:chExt cx="1807575" cy="1543050"/>
            </a:xfrm>
          </xdr:grpSpPr>
          <xdr:sp macro="" textlink="">
            <xdr:nvSpPr>
              <xdr:cNvPr id="26699" name="Button 75" hidden="1">
                <a:extLst>
                  <a:ext uri="{63B3BB69-23CF-44E3-9099-C40C66FF867C}">
                    <a14:compatExt spid="_x0000_s26699"/>
                  </a:ext>
                </a:extLst>
              </xdr:cNvPr>
              <xdr:cNvSpPr/>
            </xdr:nvSpPr>
            <xdr:spPr>
              <a:xfrm>
                <a:off x="638175" y="752475"/>
                <a:ext cx="18075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8000"/>
                    </a:solidFill>
                    <a:latin typeface="Calibri"/>
                    <a:cs typeface="Calibri"/>
                  </a:rPr>
                  <a:t>* MENU PRINCIPAL *</a:t>
                </a:r>
              </a:p>
            </xdr:txBody>
          </xdr:sp>
          <xdr:sp macro="" textlink="">
            <xdr:nvSpPr>
              <xdr:cNvPr id="26700" name="Button 76" hidden="1">
                <a:extLst>
                  <a:ext uri="{63B3BB69-23CF-44E3-9099-C40C66FF867C}">
                    <a14:compatExt spid="_x0000_s26700"/>
                  </a:ext>
                </a:extLst>
              </xdr:cNvPr>
              <xdr:cNvSpPr/>
            </xdr:nvSpPr>
            <xdr:spPr>
              <a:xfrm>
                <a:off x="638175" y="1028700"/>
                <a:ext cx="18075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DOCENTES DE PLANTA</a:t>
                </a:r>
              </a:p>
            </xdr:txBody>
          </xdr:sp>
          <xdr:sp macro="" textlink="">
            <xdr:nvSpPr>
              <xdr:cNvPr id="26701" name="Button 77" hidden="1">
                <a:extLst>
                  <a:ext uri="{63B3BB69-23CF-44E3-9099-C40C66FF867C}">
                    <a14:compatExt spid="_x0000_s26701"/>
                  </a:ext>
                </a:extLst>
              </xdr:cNvPr>
              <xdr:cNvSpPr/>
            </xdr:nvSpPr>
            <xdr:spPr>
              <a:xfrm>
                <a:off x="638175" y="1304925"/>
                <a:ext cx="18075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DOCENTES OCASIONALES</a:t>
                </a:r>
              </a:p>
            </xdr:txBody>
          </xdr:sp>
          <xdr:sp macro="" textlink="">
            <xdr:nvSpPr>
              <xdr:cNvPr id="26702" name="Button 78" hidden="1">
                <a:extLst>
                  <a:ext uri="{63B3BB69-23CF-44E3-9099-C40C66FF867C}">
                    <a14:compatExt spid="_x0000_s26702"/>
                  </a:ext>
                </a:extLst>
              </xdr:cNvPr>
              <xdr:cNvSpPr/>
            </xdr:nvSpPr>
            <xdr:spPr>
              <a:xfrm>
                <a:off x="638175" y="1581150"/>
                <a:ext cx="1807575" cy="21600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DOCENTES CATEDRATICOS</a:t>
                </a:r>
              </a:p>
            </xdr:txBody>
          </xdr:sp>
          <xdr:sp macro="" textlink="">
            <xdr:nvSpPr>
              <xdr:cNvPr id="26703" name="Button 79" hidden="1">
                <a:extLst>
                  <a:ext uri="{63B3BB69-23CF-44E3-9099-C40C66FF867C}">
                    <a14:compatExt spid="_x0000_s26703"/>
                  </a:ext>
                </a:extLst>
              </xdr:cNvPr>
              <xdr:cNvSpPr/>
            </xdr:nvSpPr>
            <xdr:spPr>
              <a:xfrm>
                <a:off x="638175" y="1857375"/>
                <a:ext cx="1807575" cy="438150"/>
              </a:xfrm>
              <a:prstGeom prst="rect">
                <a:avLst/>
              </a:prstGeom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es-CO" sz="11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CONSOLIDADO DOCENTES Y ADMINISTRATIVOS</a:t>
                </a:r>
              </a:p>
            </xdr:txBody>
          </xdr:sp>
        </xdr:grp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56321" name="Button 1" hidden="1">
              <a:extLst>
                <a:ext uri="{63B3BB69-23CF-44E3-9099-C40C66FF867C}">
                  <a14:compatExt spid="_x0000_s56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DOCENTES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180975</xdr:rowOff>
        </xdr:from>
        <xdr:to>
          <xdr:col>3</xdr:col>
          <xdr:colOff>695325</xdr:colOff>
          <xdr:row>4</xdr:row>
          <xdr:rowOff>19050</xdr:rowOff>
        </xdr:to>
        <xdr:sp macro="" textlink="">
          <xdr:nvSpPr>
            <xdr:cNvPr id="57345" name="Button 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DOCENTES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180975</xdr:rowOff>
        </xdr:from>
        <xdr:to>
          <xdr:col>3</xdr:col>
          <xdr:colOff>704850</xdr:colOff>
          <xdr:row>4</xdr:row>
          <xdr:rowOff>19050</xdr:rowOff>
        </xdr:to>
        <xdr:sp macro="" textlink="">
          <xdr:nvSpPr>
            <xdr:cNvPr id="58369" name="Button 1" hidden="1">
              <a:extLst>
                <a:ext uri="{63B3BB69-23CF-44E3-9099-C40C66FF867C}">
                  <a14:compatExt spid="_x0000_s58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DOCENTES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3</xdr:row>
          <xdr:rowOff>0</xdr:rowOff>
        </xdr:from>
        <xdr:to>
          <xdr:col>3</xdr:col>
          <xdr:colOff>695325</xdr:colOff>
          <xdr:row>4</xdr:row>
          <xdr:rowOff>28575</xdr:rowOff>
        </xdr:to>
        <xdr:sp macro="" textlink="">
          <xdr:nvSpPr>
            <xdr:cNvPr id="59393" name="Button 1" hidden="1">
              <a:extLst>
                <a:ext uri="{63B3BB69-23CF-44E3-9099-C40C66FF867C}">
                  <a14:compatExt spid="_x0000_s59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 DATOS DOCENTES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0</xdr:rowOff>
    </xdr:from>
    <xdr:to>
      <xdr:col>14</xdr:col>
      <xdr:colOff>419100</xdr:colOff>
      <xdr:row>27</xdr:row>
      <xdr:rowOff>108992</xdr:rowOff>
    </xdr:to>
    <xdr:pic>
      <xdr:nvPicPr>
        <xdr:cNvPr id="2" name="1 Imagen" descr="desercion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7000875" cy="5652542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3</xdr:row>
          <xdr:rowOff>123825</xdr:rowOff>
        </xdr:from>
        <xdr:to>
          <xdr:col>4</xdr:col>
          <xdr:colOff>133350</xdr:colOff>
          <xdr:row>4</xdr:row>
          <xdr:rowOff>152400</xdr:rowOff>
        </xdr:to>
        <xdr:sp macro="" textlink="">
          <xdr:nvSpPr>
            <xdr:cNvPr id="28707" name="Button 35" hidden="1">
              <a:extLst>
                <a:ext uri="{63B3BB69-23CF-44E3-9099-C40C66FF867C}">
                  <a14:compatExt spid="_x0000_s28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* MENU PRINCIPAL *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5</xdr:row>
          <xdr:rowOff>9525</xdr:rowOff>
        </xdr:from>
        <xdr:to>
          <xdr:col>4</xdr:col>
          <xdr:colOff>133350</xdr:colOff>
          <xdr:row>7</xdr:row>
          <xdr:rowOff>38100</xdr:rowOff>
        </xdr:to>
        <xdr:sp macro="" textlink="">
          <xdr:nvSpPr>
            <xdr:cNvPr id="28708" name="Button 36" hidden="1">
              <a:extLst>
                <a:ext uri="{63B3BB69-23CF-44E3-9099-C40C66FF867C}">
                  <a14:compatExt spid="_x0000_s28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PARTICIPANTES ACTIVIDADES DE BIENESTAR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7</xdr:row>
          <xdr:rowOff>85725</xdr:rowOff>
        </xdr:from>
        <xdr:to>
          <xdr:col>4</xdr:col>
          <xdr:colOff>133350</xdr:colOff>
          <xdr:row>8</xdr:row>
          <xdr:rowOff>114300</xdr:rowOff>
        </xdr:to>
        <xdr:sp macro="" textlink="">
          <xdr:nvSpPr>
            <xdr:cNvPr id="28709" name="Button 37" hidden="1">
              <a:extLst>
                <a:ext uri="{63B3BB69-23CF-44E3-9099-C40C66FF867C}">
                  <a14:compatExt spid="_x0000_s28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APOYOS E INCENTIVOS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8</xdr:row>
          <xdr:rowOff>161925</xdr:rowOff>
        </xdr:from>
        <xdr:to>
          <xdr:col>4</xdr:col>
          <xdr:colOff>133350</xdr:colOff>
          <xdr:row>9</xdr:row>
          <xdr:rowOff>180975</xdr:rowOff>
        </xdr:to>
        <xdr:sp macro="" textlink="">
          <xdr:nvSpPr>
            <xdr:cNvPr id="28710" name="Button 38" hidden="1">
              <a:extLst>
                <a:ext uri="{63B3BB69-23CF-44E3-9099-C40C66FF867C}">
                  <a14:compatExt spid="_x0000_s28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DESERCIÓN</a:t>
              </a:r>
            </a:p>
          </xdr:txBody>
        </xdr:sp>
        <xdr:clientData fPrintsWithSheet="0"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6</xdr:row>
          <xdr:rowOff>85725</xdr:rowOff>
        </xdr:from>
        <xdr:to>
          <xdr:col>3</xdr:col>
          <xdr:colOff>914400</xdr:colOff>
          <xdr:row>8</xdr:row>
          <xdr:rowOff>142875</xdr:rowOff>
        </xdr:to>
        <xdr:sp macro="" textlink="">
          <xdr:nvSpPr>
            <xdr:cNvPr id="60417" name="Button 1" hidden="1">
              <a:extLst>
                <a:ext uri="{63B3BB69-23CF-44E3-9099-C40C66FF867C}">
                  <a14:compatExt spid="_x0000_s60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BOTON, APOYOS A ESTUDIANTES Y DESERCIÓN</a:t>
              </a:r>
            </a:p>
          </xdr:txBody>
        </xdr:sp>
        <xdr:clientData fPrintsWithSheet="0"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10</xdr:row>
          <xdr:rowOff>66675</xdr:rowOff>
        </xdr:from>
        <xdr:to>
          <xdr:col>3</xdr:col>
          <xdr:colOff>685800</xdr:colOff>
          <xdr:row>12</xdr:row>
          <xdr:rowOff>123825</xdr:rowOff>
        </xdr:to>
        <xdr:sp macro="" textlink="">
          <xdr:nvSpPr>
            <xdr:cNvPr id="61441" name="Button 1" hidden="1">
              <a:extLst>
                <a:ext uri="{63B3BB69-23CF-44E3-9099-C40C66FF867C}">
                  <a14:compatExt spid="_x0000_s6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BOTON, APOYOS A ESTUDIANTES Y DESERCIÓN</a:t>
              </a:r>
            </a:p>
          </xdr:txBody>
        </xdr:sp>
        <xdr:clientData fPrintsWithSheet="0"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</xdr:row>
          <xdr:rowOff>95250</xdr:rowOff>
        </xdr:from>
        <xdr:to>
          <xdr:col>3</xdr:col>
          <xdr:colOff>695325</xdr:colOff>
          <xdr:row>4</xdr:row>
          <xdr:rowOff>57150</xdr:rowOff>
        </xdr:to>
        <xdr:sp macro="" textlink="">
          <xdr:nvSpPr>
            <xdr:cNvPr id="55297" name="Button 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BOTON, APOYOS A ESTUDIANTES Y DESERCIÓN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11</xdr:col>
      <xdr:colOff>11906</xdr:colOff>
      <xdr:row>4</xdr:row>
      <xdr:rowOff>71437</xdr:rowOff>
    </xdr:from>
    <xdr:to>
      <xdr:col>23</xdr:col>
      <xdr:colOff>369094</xdr:colOff>
      <xdr:row>36</xdr:row>
      <xdr:rowOff>742</xdr:rowOff>
    </xdr:to>
    <xdr:pic>
      <xdr:nvPicPr>
        <xdr:cNvPr id="2" name="1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760" t="9940" r="13182" b="12671"/>
        <a:stretch/>
      </xdr:blipFill>
      <xdr:spPr>
        <a:xfrm>
          <a:off x="7727156" y="964406"/>
          <a:ext cx="9501188" cy="60372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7" Type="http://schemas.openxmlformats.org/officeDocument/2006/relationships/ctrlProp" Target="../ctrlProps/ctrlProp1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13" Type="http://schemas.openxmlformats.org/officeDocument/2006/relationships/ctrlProp" Target="../ctrlProps/ctrlProp25.xml"/><Relationship Id="rId18" Type="http://schemas.openxmlformats.org/officeDocument/2006/relationships/ctrlProp" Target="../ctrlProps/ctrlProp30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9.xml"/><Relationship Id="rId12" Type="http://schemas.openxmlformats.org/officeDocument/2006/relationships/ctrlProp" Target="../ctrlProps/ctrlProp24.xml"/><Relationship Id="rId17" Type="http://schemas.openxmlformats.org/officeDocument/2006/relationships/ctrlProp" Target="../ctrlProps/ctrlProp29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2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8.xml"/><Relationship Id="rId11" Type="http://schemas.openxmlformats.org/officeDocument/2006/relationships/ctrlProp" Target="../ctrlProps/ctrlProp23.xml"/><Relationship Id="rId5" Type="http://schemas.openxmlformats.org/officeDocument/2006/relationships/ctrlProp" Target="../ctrlProps/ctrlProp17.xml"/><Relationship Id="rId15" Type="http://schemas.openxmlformats.org/officeDocument/2006/relationships/ctrlProp" Target="../ctrlProps/ctrlProp27.xml"/><Relationship Id="rId10" Type="http://schemas.openxmlformats.org/officeDocument/2006/relationships/ctrlProp" Target="../ctrlProps/ctrlProp22.xml"/><Relationship Id="rId4" Type="http://schemas.openxmlformats.org/officeDocument/2006/relationships/ctrlProp" Target="../ctrlProps/ctrlProp16.xml"/><Relationship Id="rId9" Type="http://schemas.openxmlformats.org/officeDocument/2006/relationships/ctrlProp" Target="../ctrlProps/ctrlProp21.xml"/><Relationship Id="rId14" Type="http://schemas.openxmlformats.org/officeDocument/2006/relationships/ctrlProp" Target="../ctrlProps/ctrlProp2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2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4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5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6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7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8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9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40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1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2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43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4.xml"/><Relationship Id="rId7" Type="http://schemas.openxmlformats.org/officeDocument/2006/relationships/ctrlProp" Target="../ctrlProps/ctrlProp48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2.xml"/><Relationship Id="rId6" Type="http://schemas.openxmlformats.org/officeDocument/2006/relationships/ctrlProp" Target="../ctrlProps/ctrlProp47.xml"/><Relationship Id="rId5" Type="http://schemas.openxmlformats.org/officeDocument/2006/relationships/ctrlProp" Target="../ctrlProps/ctrlProp46.xml"/><Relationship Id="rId4" Type="http://schemas.openxmlformats.org/officeDocument/2006/relationships/ctrlProp" Target="../ctrlProps/ctrlProp45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49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50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51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2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3.xml"/><Relationship Id="rId2" Type="http://schemas.openxmlformats.org/officeDocument/2006/relationships/vmlDrawing" Target="../drawings/vmlDrawing27.vml"/><Relationship Id="rId1" Type="http://schemas.openxmlformats.org/officeDocument/2006/relationships/drawing" Target="../drawings/drawing27.xml"/><Relationship Id="rId6" Type="http://schemas.openxmlformats.org/officeDocument/2006/relationships/ctrlProp" Target="../ctrlProps/ctrlProp56.xml"/><Relationship Id="rId5" Type="http://schemas.openxmlformats.org/officeDocument/2006/relationships/ctrlProp" Target="../ctrlProps/ctrlProp55.xml"/><Relationship Id="rId4" Type="http://schemas.openxmlformats.org/officeDocument/2006/relationships/ctrlProp" Target="../ctrlProps/ctrlProp54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57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58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9.xml"/><Relationship Id="rId2" Type="http://schemas.openxmlformats.org/officeDocument/2006/relationships/vmlDrawing" Target="../drawings/vmlDrawing30.vml"/><Relationship Id="rId1" Type="http://schemas.openxmlformats.org/officeDocument/2006/relationships/drawing" Target="../drawings/drawing3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7" tint="0.39997558519241921"/>
  </sheetPr>
  <dimension ref="A1:Q31"/>
  <sheetViews>
    <sheetView tabSelected="1" workbookViewId="0"/>
  </sheetViews>
  <sheetFormatPr baseColWidth="10" defaultRowHeight="15" x14ac:dyDescent="0.25"/>
  <cols>
    <col min="1" max="1" width="8.7109375" style="63" customWidth="1"/>
    <col min="2" max="2" width="7.28515625" style="63" customWidth="1"/>
    <col min="3" max="4" width="11.42578125" style="63"/>
    <col min="5" max="5" width="11.140625" style="63" customWidth="1"/>
    <col min="6" max="17" width="11.42578125" style="63"/>
    <col min="18" max="18" width="8.7109375" style="63" customWidth="1"/>
    <col min="19" max="16384" width="11.42578125" style="63"/>
  </cols>
  <sheetData>
    <row r="1" spans="1:17" x14ac:dyDescent="0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7" ht="23.25" customHeight="1" x14ac:dyDescent="0.25">
      <c r="A2" s="64"/>
      <c r="B2" s="139"/>
      <c r="C2" s="347"/>
      <c r="D2" s="347"/>
      <c r="E2" s="347"/>
      <c r="F2" s="141"/>
      <c r="G2" s="350" t="s">
        <v>712</v>
      </c>
      <c r="H2" s="350"/>
      <c r="I2" s="350"/>
      <c r="J2" s="350"/>
      <c r="K2" s="350"/>
      <c r="L2" s="350"/>
      <c r="M2" s="350"/>
      <c r="N2" s="350"/>
      <c r="O2" s="350"/>
      <c r="P2" s="350"/>
      <c r="Q2" s="350"/>
    </row>
    <row r="3" spans="1:17" ht="15.75" customHeight="1" x14ac:dyDescent="0.25">
      <c r="A3" s="64"/>
      <c r="B3" s="139"/>
      <c r="C3" s="347"/>
      <c r="D3" s="347"/>
      <c r="E3" s="347"/>
      <c r="F3" s="14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</row>
    <row r="4" spans="1:17" ht="15" customHeight="1" x14ac:dyDescent="0.25">
      <c r="A4" s="64"/>
      <c r="B4" s="139"/>
      <c r="C4" s="139"/>
      <c r="D4" s="139"/>
      <c r="E4" s="139"/>
      <c r="F4" s="14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</row>
    <row r="5" spans="1:17" x14ac:dyDescent="0.25">
      <c r="A5" s="64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</row>
    <row r="6" spans="1:17" ht="15" customHeight="1" x14ac:dyDescent="0.25">
      <c r="A6" s="64"/>
      <c r="B6" s="64"/>
      <c r="C6" s="64"/>
      <c r="D6" s="64"/>
      <c r="E6" s="64"/>
      <c r="F6" s="64"/>
      <c r="G6" s="126"/>
      <c r="H6" s="126"/>
      <c r="I6" s="64"/>
      <c r="J6" s="64"/>
      <c r="K6" s="64"/>
      <c r="L6" s="64"/>
      <c r="M6" s="64"/>
    </row>
    <row r="7" spans="1:17" ht="15" customHeight="1" x14ac:dyDescent="0.25">
      <c r="A7" s="64"/>
      <c r="B7" s="64"/>
      <c r="C7" s="64"/>
      <c r="D7" s="64"/>
      <c r="E7" s="64"/>
      <c r="F7" s="126"/>
      <c r="G7" s="126"/>
      <c r="H7" s="126"/>
      <c r="I7" s="64"/>
      <c r="J7" s="64"/>
      <c r="K7" s="64"/>
      <c r="L7" s="64"/>
      <c r="M7" s="64"/>
    </row>
    <row r="8" spans="1:17" ht="15" customHeight="1" x14ac:dyDescent="0.25">
      <c r="A8" s="64"/>
      <c r="B8" s="64"/>
      <c r="C8" s="64"/>
      <c r="D8" s="64"/>
      <c r="E8" s="64"/>
      <c r="F8" s="126"/>
      <c r="G8" s="126"/>
      <c r="H8" s="126"/>
      <c r="I8" s="64"/>
      <c r="J8" s="64"/>
      <c r="K8" s="64"/>
      <c r="L8" s="64"/>
      <c r="M8" s="64"/>
    </row>
    <row r="9" spans="1:17" ht="15" customHeight="1" x14ac:dyDescent="0.25">
      <c r="A9" s="64"/>
      <c r="B9" s="64"/>
      <c r="C9" s="64"/>
      <c r="D9" s="64"/>
      <c r="E9" s="64"/>
      <c r="F9" s="126"/>
      <c r="G9" s="126"/>
      <c r="H9" s="126"/>
      <c r="I9" s="64"/>
      <c r="J9" s="64"/>
      <c r="K9" s="64"/>
      <c r="L9" s="64"/>
      <c r="M9" s="64"/>
    </row>
    <row r="10" spans="1:17" x14ac:dyDescent="0.25">
      <c r="A10" s="64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</row>
    <row r="11" spans="1:17" x14ac:dyDescent="0.25">
      <c r="A11" s="64"/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</row>
    <row r="12" spans="1:17" x14ac:dyDescent="0.25">
      <c r="A12" s="64"/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</row>
    <row r="13" spans="1:17" x14ac:dyDescent="0.25">
      <c r="A13" s="64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</row>
    <row r="14" spans="1:17" x14ac:dyDescent="0.25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</row>
    <row r="15" spans="1:17" x14ac:dyDescent="0.25">
      <c r="A15" s="64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</row>
    <row r="16" spans="1:17" x14ac:dyDescent="0.25">
      <c r="A16" s="64"/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</row>
    <row r="17" spans="1:17" x14ac:dyDescent="0.25">
      <c r="A17" s="64"/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</row>
    <row r="18" spans="1:17" x14ac:dyDescent="0.25">
      <c r="A18" s="64"/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</row>
    <row r="19" spans="1:17" x14ac:dyDescent="0.25">
      <c r="A19" s="64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</row>
    <row r="20" spans="1:17" x14ac:dyDescent="0.25">
      <c r="A20" s="64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</row>
    <row r="21" spans="1:17" x14ac:dyDescent="0.25">
      <c r="A21" s="64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</row>
    <row r="22" spans="1:17" x14ac:dyDescent="0.25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</row>
    <row r="23" spans="1:17" ht="15" customHeight="1" x14ac:dyDescent="0.25">
      <c r="A23" s="64"/>
      <c r="B23" s="64"/>
      <c r="C23" s="64"/>
      <c r="D23" s="64"/>
      <c r="E23" s="64"/>
      <c r="F23" s="64"/>
      <c r="G23" s="64"/>
      <c r="H23" s="349"/>
      <c r="I23" s="349"/>
      <c r="J23" s="349"/>
      <c r="K23" s="127"/>
      <c r="L23" s="64"/>
      <c r="M23" s="64"/>
    </row>
    <row r="24" spans="1:17" x14ac:dyDescent="0.25">
      <c r="A24" s="64"/>
      <c r="B24" s="64"/>
      <c r="C24" s="64"/>
      <c r="D24" s="64"/>
      <c r="E24" s="64"/>
      <c r="F24" s="64"/>
      <c r="G24" s="128"/>
      <c r="H24" s="349"/>
      <c r="I24" s="349"/>
      <c r="J24" s="349"/>
      <c r="K24" s="127"/>
      <c r="L24" s="64"/>
      <c r="M24" s="64"/>
    </row>
    <row r="25" spans="1:17" x14ac:dyDescent="0.25">
      <c r="A25" s="64"/>
      <c r="B25" s="64"/>
      <c r="C25" s="64"/>
      <c r="D25" s="64"/>
      <c r="E25" s="64"/>
      <c r="F25" s="64"/>
      <c r="G25" s="128"/>
      <c r="H25" s="349"/>
      <c r="I25" s="349"/>
      <c r="J25" s="349"/>
      <c r="K25" s="127"/>
      <c r="L25" s="64"/>
      <c r="M25" s="64"/>
    </row>
    <row r="26" spans="1:17" x14ac:dyDescent="0.25">
      <c r="A26" s="64"/>
      <c r="B26" s="64"/>
      <c r="C26" s="64"/>
      <c r="D26" s="64"/>
      <c r="E26" s="64"/>
      <c r="F26" s="64"/>
      <c r="G26" s="64"/>
      <c r="H26" s="349"/>
      <c r="I26" s="349"/>
      <c r="J26" s="349"/>
      <c r="K26" s="64"/>
      <c r="L26" s="64"/>
      <c r="M26" s="64"/>
    </row>
    <row r="27" spans="1:17" ht="30" customHeight="1" x14ac:dyDescent="0.25">
      <c r="A27" s="64"/>
      <c r="B27" s="64"/>
      <c r="C27" s="64"/>
      <c r="D27" s="64"/>
      <c r="F27" s="141"/>
      <c r="G27" s="141"/>
      <c r="H27" s="142"/>
      <c r="I27" s="142"/>
      <c r="J27" s="142"/>
      <c r="K27" s="142"/>
      <c r="L27" s="142"/>
      <c r="M27" s="142"/>
      <c r="N27" s="141"/>
      <c r="O27" s="141"/>
      <c r="P27" s="141"/>
      <c r="Q27" s="141"/>
    </row>
    <row r="28" spans="1:17" ht="15" customHeight="1" x14ac:dyDescent="0.25">
      <c r="A28" s="64"/>
      <c r="B28" s="64"/>
      <c r="C28" s="64"/>
      <c r="D28" s="64"/>
      <c r="F28" s="141"/>
      <c r="G28" s="348" t="s">
        <v>474</v>
      </c>
      <c r="H28" s="348"/>
      <c r="I28" s="348"/>
      <c r="J28" s="348"/>
      <c r="K28" s="348"/>
      <c r="L28" s="348"/>
      <c r="M28" s="348"/>
      <c r="N28" s="348"/>
      <c r="O28" s="348"/>
      <c r="P28" s="348"/>
      <c r="Q28" s="348"/>
    </row>
    <row r="29" spans="1:17" x14ac:dyDescent="0.25">
      <c r="F29" s="141"/>
      <c r="G29" s="348"/>
      <c r="H29" s="348"/>
      <c r="I29" s="348"/>
      <c r="J29" s="348"/>
      <c r="K29" s="348"/>
      <c r="L29" s="348"/>
      <c r="M29" s="348"/>
      <c r="N29" s="348"/>
      <c r="O29" s="348"/>
      <c r="P29" s="348"/>
      <c r="Q29" s="348"/>
    </row>
    <row r="30" spans="1:17" x14ac:dyDescent="0.25">
      <c r="B30" s="141"/>
      <c r="C30" s="141"/>
      <c r="D30" s="141"/>
      <c r="E30" s="141"/>
      <c r="F30" s="141"/>
      <c r="G30" s="348"/>
      <c r="H30" s="348"/>
      <c r="I30" s="348"/>
      <c r="J30" s="348"/>
      <c r="K30" s="348"/>
      <c r="L30" s="348"/>
      <c r="M30" s="348"/>
      <c r="N30" s="348"/>
      <c r="O30" s="348"/>
      <c r="P30" s="348"/>
      <c r="Q30" s="348"/>
    </row>
    <row r="31" spans="1:17" x14ac:dyDescent="0.25"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</row>
  </sheetData>
  <sheetProtection password="E9C4" sheet="1" objects="1" scenarios="1"/>
  <mergeCells count="4">
    <mergeCell ref="C2:E3"/>
    <mergeCell ref="G28:Q30"/>
    <mergeCell ref="H23:J26"/>
    <mergeCell ref="G2:Q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NUPRINCIPAL6">
                <anchor moveWithCells="1" sizeWithCells="1">
                  <from>
                    <xdr:col>2</xdr:col>
                    <xdr:colOff>57150</xdr:colOff>
                    <xdr:row>1</xdr:row>
                    <xdr:rowOff>85725</xdr:rowOff>
                  </from>
                  <to>
                    <xdr:col>4</xdr:col>
                    <xdr:colOff>695325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tabColor rgb="FF00B050"/>
  </sheetPr>
  <dimension ref="A1:IH31"/>
  <sheetViews>
    <sheetView workbookViewId="0">
      <selection activeCell="D36" sqref="D36"/>
    </sheetView>
  </sheetViews>
  <sheetFormatPr baseColWidth="10" defaultRowHeight="15" x14ac:dyDescent="0.25"/>
  <cols>
    <col min="1" max="1" width="7.140625" style="72" customWidth="1"/>
    <col min="2" max="2" width="11.42578125" style="72" customWidth="1"/>
    <col min="3" max="3" width="3" style="72" customWidth="1"/>
    <col min="4" max="6" width="11.42578125" style="72"/>
    <col min="7" max="7" width="3" style="72" customWidth="1"/>
    <col min="8" max="8" width="11.42578125" style="72"/>
    <col min="9" max="9" width="8.5703125" style="72" customWidth="1"/>
    <col min="10" max="16384" width="11.42578125" style="72"/>
  </cols>
  <sheetData>
    <row r="1" spans="1:242" ht="19.5" customHeight="1" thickBot="1" x14ac:dyDescent="0.3"/>
    <row r="2" spans="1:242" ht="36.75" customHeight="1" thickBot="1" x14ac:dyDescent="0.3">
      <c r="A2" s="351" t="s">
        <v>482</v>
      </c>
      <c r="B2" s="352"/>
      <c r="C2" s="352"/>
      <c r="D2" s="352"/>
      <c r="E2" s="352"/>
      <c r="F2" s="352"/>
      <c r="G2" s="352"/>
      <c r="H2" s="352"/>
      <c r="I2" s="353"/>
    </row>
    <row r="3" spans="1:242" ht="17.25" customHeight="1" thickBot="1" x14ac:dyDescent="0.3">
      <c r="A3" s="76"/>
      <c r="B3" s="130"/>
      <c r="C3" s="131"/>
      <c r="D3" s="131"/>
      <c r="E3" s="131"/>
      <c r="F3" s="131"/>
      <c r="G3" s="131"/>
      <c r="H3" s="132"/>
      <c r="I3" s="78"/>
    </row>
    <row r="4" spans="1:242" x14ac:dyDescent="0.25">
      <c r="A4" s="77"/>
      <c r="B4" s="133"/>
      <c r="C4" s="80"/>
      <c r="D4" s="81"/>
      <c r="E4" s="81"/>
      <c r="F4" s="81"/>
      <c r="G4" s="82"/>
      <c r="H4" s="134"/>
      <c r="I4" s="79"/>
    </row>
    <row r="5" spans="1:242" x14ac:dyDescent="0.25">
      <c r="A5" s="77"/>
      <c r="B5" s="133"/>
      <c r="C5" s="83"/>
      <c r="D5" s="84"/>
      <c r="E5" s="84"/>
      <c r="F5" s="84"/>
      <c r="G5" s="85"/>
      <c r="H5" s="134"/>
      <c r="I5" s="79"/>
    </row>
    <row r="6" spans="1:242" x14ac:dyDescent="0.25">
      <c r="A6" s="77"/>
      <c r="B6" s="133"/>
      <c r="C6" s="83"/>
      <c r="D6" s="84"/>
      <c r="E6" s="84"/>
      <c r="F6" s="84"/>
      <c r="G6" s="85"/>
      <c r="H6" s="134"/>
      <c r="I6" s="79"/>
    </row>
    <row r="7" spans="1:242" x14ac:dyDescent="0.25">
      <c r="A7" s="77"/>
      <c r="B7" s="133"/>
      <c r="C7" s="83"/>
      <c r="D7" s="84"/>
      <c r="E7" s="84"/>
      <c r="F7" s="84"/>
      <c r="G7" s="85"/>
      <c r="H7" s="134"/>
      <c r="I7" s="79"/>
    </row>
    <row r="8" spans="1:242" x14ac:dyDescent="0.25">
      <c r="A8" s="77"/>
      <c r="B8" s="133"/>
      <c r="C8" s="83"/>
      <c r="D8" s="84"/>
      <c r="E8" s="84"/>
      <c r="F8" s="84"/>
      <c r="G8" s="85"/>
      <c r="H8" s="134"/>
      <c r="I8" s="79"/>
    </row>
    <row r="9" spans="1:242" x14ac:dyDescent="0.25">
      <c r="A9" s="77"/>
      <c r="B9" s="133"/>
      <c r="C9" s="83"/>
      <c r="D9" s="84"/>
      <c r="E9" s="84"/>
      <c r="F9" s="84"/>
      <c r="G9" s="85"/>
      <c r="H9" s="134"/>
      <c r="I9" s="79"/>
    </row>
    <row r="10" spans="1:242" x14ac:dyDescent="0.25">
      <c r="A10" s="77"/>
      <c r="B10" s="133"/>
      <c r="C10" s="83"/>
      <c r="D10" s="84"/>
      <c r="E10" s="84"/>
      <c r="F10" s="84"/>
      <c r="G10" s="85"/>
      <c r="H10" s="134"/>
      <c r="I10" s="79"/>
    </row>
    <row r="11" spans="1:242" x14ac:dyDescent="0.25">
      <c r="A11" s="77"/>
      <c r="B11" s="133"/>
      <c r="C11" s="83"/>
      <c r="D11" s="84"/>
      <c r="E11" s="84"/>
      <c r="F11" s="84"/>
      <c r="G11" s="85"/>
      <c r="H11" s="134"/>
      <c r="I11" s="79"/>
    </row>
    <row r="12" spans="1:242" x14ac:dyDescent="0.25">
      <c r="A12" s="77"/>
      <c r="B12" s="133"/>
      <c r="C12" s="83"/>
      <c r="D12" s="84"/>
      <c r="E12" s="84"/>
      <c r="F12" s="84"/>
      <c r="G12" s="85"/>
      <c r="H12" s="134"/>
      <c r="I12" s="79"/>
    </row>
    <row r="13" spans="1:242" x14ac:dyDescent="0.25">
      <c r="A13" s="77"/>
      <c r="B13" s="133"/>
      <c r="C13" s="83"/>
      <c r="D13" s="84"/>
      <c r="E13" s="84"/>
      <c r="F13" s="84"/>
      <c r="G13" s="85"/>
      <c r="H13" s="134"/>
      <c r="I13" s="79"/>
      <c r="IH13" s="129"/>
    </row>
    <row r="14" spans="1:242" x14ac:dyDescent="0.25">
      <c r="A14" s="77"/>
      <c r="B14" s="133"/>
      <c r="C14" s="83"/>
      <c r="D14" s="84"/>
      <c r="E14" s="84"/>
      <c r="F14" s="84"/>
      <c r="G14" s="85"/>
      <c r="H14" s="134"/>
      <c r="I14" s="79"/>
      <c r="IG14" s="129"/>
    </row>
    <row r="15" spans="1:242" x14ac:dyDescent="0.25">
      <c r="A15" s="77"/>
      <c r="B15" s="133"/>
      <c r="C15" s="83"/>
      <c r="D15" s="84"/>
      <c r="E15" s="84"/>
      <c r="F15" s="84"/>
      <c r="G15" s="85"/>
      <c r="H15" s="134"/>
      <c r="I15" s="79"/>
    </row>
    <row r="16" spans="1:242" x14ac:dyDescent="0.25">
      <c r="A16" s="77"/>
      <c r="B16" s="133"/>
      <c r="C16" s="83"/>
      <c r="D16" s="84"/>
      <c r="E16" s="84"/>
      <c r="F16" s="84"/>
      <c r="G16" s="85"/>
      <c r="H16" s="134"/>
      <c r="I16" s="79"/>
    </row>
    <row r="17" spans="1:10" x14ac:dyDescent="0.25">
      <c r="A17" s="77"/>
      <c r="B17" s="133"/>
      <c r="C17" s="83"/>
      <c r="D17" s="84"/>
      <c r="E17" s="84"/>
      <c r="F17" s="84"/>
      <c r="G17" s="85"/>
      <c r="H17" s="134"/>
      <c r="I17" s="79"/>
    </row>
    <row r="18" spans="1:10" x14ac:dyDescent="0.25">
      <c r="A18" s="77"/>
      <c r="B18" s="133"/>
      <c r="C18" s="83"/>
      <c r="D18" s="84"/>
      <c r="E18" s="84"/>
      <c r="F18" s="84"/>
      <c r="G18" s="85"/>
      <c r="H18" s="134"/>
      <c r="I18" s="79"/>
    </row>
    <row r="19" spans="1:10" x14ac:dyDescent="0.25">
      <c r="A19" s="77"/>
      <c r="B19" s="133"/>
      <c r="C19" s="83"/>
      <c r="D19" s="84"/>
      <c r="E19" s="84"/>
      <c r="F19" s="84"/>
      <c r="G19" s="85"/>
      <c r="H19" s="134"/>
      <c r="I19" s="79"/>
    </row>
    <row r="20" spans="1:10" ht="15.75" thickBot="1" x14ac:dyDescent="0.3">
      <c r="A20" s="77"/>
      <c r="B20" s="133"/>
      <c r="C20" s="86"/>
      <c r="D20" s="87"/>
      <c r="E20" s="87"/>
      <c r="F20" s="87"/>
      <c r="G20" s="88"/>
      <c r="H20" s="134"/>
      <c r="I20" s="79"/>
    </row>
    <row r="21" spans="1:10" x14ac:dyDescent="0.25">
      <c r="A21" s="77"/>
      <c r="B21" s="133"/>
      <c r="C21" s="75"/>
      <c r="D21" s="75"/>
      <c r="E21" s="75"/>
      <c r="F21" s="75"/>
      <c r="G21" s="75"/>
      <c r="H21" s="134"/>
      <c r="I21" s="79"/>
    </row>
    <row r="22" spans="1:10" ht="15.75" thickBot="1" x14ac:dyDescent="0.3">
      <c r="A22" s="77"/>
      <c r="B22" s="135"/>
      <c r="C22" s="136"/>
      <c r="D22" s="136"/>
      <c r="E22" s="136"/>
      <c r="F22" s="136"/>
      <c r="G22" s="136"/>
      <c r="H22" s="137"/>
      <c r="I22" s="79"/>
    </row>
    <row r="23" spans="1:10" ht="15.75" thickBot="1" x14ac:dyDescent="0.3">
      <c r="A23" s="77"/>
      <c r="I23" s="79"/>
    </row>
    <row r="24" spans="1:10" ht="15.75" thickBot="1" x14ac:dyDescent="0.3">
      <c r="A24" s="77"/>
      <c r="B24" s="354"/>
      <c r="C24" s="355"/>
      <c r="D24" s="355"/>
      <c r="E24" s="355"/>
      <c r="F24" s="355"/>
      <c r="G24" s="355"/>
      <c r="H24" s="356"/>
      <c r="I24" s="79"/>
    </row>
    <row r="25" spans="1:10" ht="15.75" thickBot="1" x14ac:dyDescent="0.3">
      <c r="A25" s="77"/>
      <c r="I25" s="79"/>
    </row>
    <row r="26" spans="1:10" ht="15.75" thickBot="1" x14ac:dyDescent="0.3">
      <c r="A26" s="77"/>
      <c r="C26" s="357"/>
      <c r="D26" s="358"/>
      <c r="E26" s="358"/>
      <c r="F26" s="358"/>
      <c r="G26" s="359"/>
      <c r="I26" s="79"/>
    </row>
    <row r="27" spans="1:10" ht="15.75" thickBot="1" x14ac:dyDescent="0.3">
      <c r="A27" s="77"/>
      <c r="I27" s="79"/>
    </row>
    <row r="28" spans="1:10" ht="15.75" thickBot="1" x14ac:dyDescent="0.3">
      <c r="A28" s="77"/>
      <c r="D28" s="360"/>
      <c r="E28" s="361"/>
      <c r="F28" s="362"/>
      <c r="I28" s="79"/>
    </row>
    <row r="29" spans="1:10" ht="15.75" thickBot="1" x14ac:dyDescent="0.3">
      <c r="A29" s="77"/>
      <c r="I29" s="79"/>
    </row>
    <row r="30" spans="1:10" ht="15.75" thickBot="1" x14ac:dyDescent="0.3">
      <c r="A30" s="129"/>
      <c r="B30" s="129"/>
      <c r="C30" s="129"/>
      <c r="D30" s="129"/>
      <c r="E30" s="138"/>
      <c r="F30" s="129"/>
      <c r="G30" s="129"/>
      <c r="H30" s="129"/>
      <c r="I30" s="129"/>
      <c r="J30" s="129"/>
    </row>
    <row r="31" spans="1:10" x14ac:dyDescent="0.25">
      <c r="A31" s="129"/>
      <c r="B31" s="129"/>
      <c r="C31" s="129"/>
      <c r="D31" s="129"/>
      <c r="E31" s="129"/>
      <c r="F31" s="129"/>
      <c r="G31" s="129"/>
      <c r="H31" s="129"/>
      <c r="I31" s="129"/>
      <c r="J31" s="129"/>
    </row>
  </sheetData>
  <sheetProtection password="E9C4" sheet="1" objects="1" scenarios="1"/>
  <mergeCells count="4">
    <mergeCell ref="A2:I2"/>
    <mergeCell ref="B24:H24"/>
    <mergeCell ref="C26:G26"/>
    <mergeCell ref="D28:F2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autoFill="0" autoPict="0" macro="[0]!DINSTITUCIONALES">
                <anchor moveWithCells="1" sizeWithCells="1">
                  <from>
                    <xdr:col>3</xdr:col>
                    <xdr:colOff>0</xdr:colOff>
                    <xdr:row>5</xdr:row>
                    <xdr:rowOff>171450</xdr:rowOff>
                  </from>
                  <to>
                    <xdr:col>5</xdr:col>
                    <xdr:colOff>742950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Button 3">
              <controlPr defaultSize="0" autoFill="0" autoPict="0" macro="[0]!DACADEMICOS">
                <anchor moveWithCells="1" sizeWithCells="1">
                  <from>
                    <xdr:col>3</xdr:col>
                    <xdr:colOff>0</xdr:colOff>
                    <xdr:row>9</xdr:row>
                    <xdr:rowOff>57150</xdr:rowOff>
                  </from>
                  <to>
                    <xdr:col>5</xdr:col>
                    <xdr:colOff>742950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Button 4">
              <controlPr defaultSize="0" autoFill="0" autoPict="0" macro="[0]!DDOCENTES">
                <anchor moveWithCells="1" sizeWithCells="1">
                  <from>
                    <xdr:col>3</xdr:col>
                    <xdr:colOff>0</xdr:colOff>
                    <xdr:row>12</xdr:row>
                    <xdr:rowOff>180975</xdr:rowOff>
                  </from>
                  <to>
                    <xdr:col>5</xdr:col>
                    <xdr:colOff>742950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7" name="Button 5">
              <controlPr defaultSize="0" autoFill="0" autoPict="0" macro="[0]!PACOMPAÑAMIENTOSDESERCION">
                <anchor moveWithCells="1" sizeWithCells="1">
                  <from>
                    <xdr:col>3</xdr:col>
                    <xdr:colOff>0</xdr:colOff>
                    <xdr:row>16</xdr:row>
                    <xdr:rowOff>104775</xdr:rowOff>
                  </from>
                  <to>
                    <xdr:col>5</xdr:col>
                    <xdr:colOff>742950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8" name="Button 6">
              <controlPr defaultSize="0" autoFill="0" autoPict="0" macro="[0]!PORTADA">
                <anchor moveWithCells="1" sizeWithCells="1">
                  <from>
                    <xdr:col>3</xdr:col>
                    <xdr:colOff>514350</xdr:colOff>
                    <xdr:row>3</xdr:row>
                    <xdr:rowOff>180975</xdr:rowOff>
                  </from>
                  <to>
                    <xdr:col>5</xdr:col>
                    <xdr:colOff>247650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>
    <tabColor rgb="FF00B0F0"/>
  </sheetPr>
  <dimension ref="A1:N37"/>
  <sheetViews>
    <sheetView showGridLines="0" workbookViewId="0"/>
  </sheetViews>
  <sheetFormatPr baseColWidth="10" defaultRowHeight="15" x14ac:dyDescent="0.25"/>
  <cols>
    <col min="1" max="1" width="3.85546875" style="141" customWidth="1"/>
    <col min="2" max="2" width="4.28515625" style="141" customWidth="1"/>
    <col min="3" max="4" width="11.42578125" style="141"/>
    <col min="5" max="5" width="4.28515625" style="141" customWidth="1"/>
    <col min="6" max="6" width="3.28515625" style="141" customWidth="1"/>
    <col min="7" max="7" width="10.7109375" style="141" customWidth="1"/>
    <col min="8" max="12" width="11.42578125" style="141"/>
    <col min="13" max="13" width="10.7109375" style="141" customWidth="1"/>
    <col min="14" max="14" width="77.5703125" style="141" customWidth="1"/>
    <col min="15" max="16384" width="11.42578125" style="141"/>
  </cols>
  <sheetData>
    <row r="1" spans="1:14" ht="18.75" thickBot="1" x14ac:dyDescent="0.3">
      <c r="A1" s="142"/>
      <c r="B1" s="142"/>
      <c r="C1" s="142"/>
      <c r="D1" s="142"/>
      <c r="E1" s="142"/>
      <c r="F1" s="142"/>
      <c r="G1" s="1"/>
      <c r="H1" s="1"/>
      <c r="I1" s="1"/>
      <c r="J1" s="1"/>
      <c r="K1" s="1"/>
      <c r="L1" s="1"/>
      <c r="M1" s="1"/>
      <c r="N1" s="51" t="s">
        <v>14</v>
      </c>
    </row>
    <row r="2" spans="1:14" ht="15" customHeight="1" x14ac:dyDescent="0.25">
      <c r="A2" s="142"/>
      <c r="F2" s="142"/>
      <c r="G2" s="1"/>
      <c r="H2" s="1"/>
      <c r="I2" s="1"/>
      <c r="J2" s="1"/>
      <c r="K2" s="1"/>
      <c r="L2" s="1"/>
      <c r="M2" s="1"/>
      <c r="N2" s="52"/>
    </row>
    <row r="3" spans="1:14" x14ac:dyDescent="0.25">
      <c r="A3" s="142"/>
      <c r="F3" s="142"/>
      <c r="G3" s="1"/>
      <c r="H3" s="1"/>
      <c r="I3" s="1"/>
      <c r="J3" s="1"/>
      <c r="K3" s="1"/>
      <c r="L3" s="1"/>
      <c r="M3" s="1"/>
      <c r="N3" s="53" t="s">
        <v>13</v>
      </c>
    </row>
    <row r="4" spans="1:14" x14ac:dyDescent="0.25">
      <c r="A4" s="142"/>
      <c r="F4" s="142"/>
      <c r="G4" s="1"/>
      <c r="H4" s="1"/>
      <c r="I4" s="1"/>
      <c r="J4" s="1"/>
      <c r="K4" s="1"/>
      <c r="L4" s="1"/>
      <c r="M4" s="1"/>
      <c r="N4" s="53" t="s">
        <v>0</v>
      </c>
    </row>
    <row r="5" spans="1:14" x14ac:dyDescent="0.25">
      <c r="A5" s="142"/>
      <c r="F5" s="142"/>
      <c r="G5" s="1"/>
      <c r="H5" s="1"/>
      <c r="I5" s="1"/>
      <c r="J5" s="1"/>
      <c r="K5" s="1"/>
      <c r="L5" s="1"/>
      <c r="M5" s="1"/>
      <c r="N5" s="53"/>
    </row>
    <row r="6" spans="1:14" x14ac:dyDescent="0.25">
      <c r="A6" s="142"/>
      <c r="F6" s="142"/>
      <c r="G6" s="1"/>
      <c r="H6" s="1"/>
      <c r="I6" s="1"/>
      <c r="J6" s="1"/>
      <c r="K6" s="1"/>
      <c r="L6" s="1"/>
      <c r="M6" s="1"/>
      <c r="N6" s="53" t="s">
        <v>1</v>
      </c>
    </row>
    <row r="7" spans="1:14" x14ac:dyDescent="0.25">
      <c r="A7" s="142"/>
      <c r="F7" s="142"/>
      <c r="G7" s="1"/>
      <c r="H7" s="1"/>
      <c r="I7" s="1"/>
      <c r="J7" s="1"/>
      <c r="K7" s="1"/>
      <c r="L7" s="1"/>
      <c r="M7" s="1"/>
      <c r="N7" s="53" t="s">
        <v>2</v>
      </c>
    </row>
    <row r="8" spans="1:14" ht="15.75" thickBot="1" x14ac:dyDescent="0.3">
      <c r="A8" s="142"/>
      <c r="F8" s="142"/>
      <c r="G8" s="1"/>
      <c r="H8" s="1"/>
      <c r="I8" s="1"/>
      <c r="J8" s="1"/>
      <c r="K8" s="1"/>
      <c r="L8" s="1"/>
      <c r="M8" s="1"/>
      <c r="N8" s="54"/>
    </row>
    <row r="9" spans="1:14" x14ac:dyDescent="0.25">
      <c r="A9" s="142"/>
      <c r="B9" s="365" t="s">
        <v>472</v>
      </c>
      <c r="C9" s="366"/>
      <c r="D9" s="366"/>
      <c r="E9" s="367"/>
      <c r="F9" s="142"/>
      <c r="G9" s="1"/>
      <c r="H9" s="1"/>
      <c r="I9" s="1"/>
      <c r="J9" s="1"/>
      <c r="K9" s="1"/>
      <c r="L9" s="1"/>
      <c r="M9" s="1"/>
      <c r="N9" s="53" t="s">
        <v>5</v>
      </c>
    </row>
    <row r="10" spans="1:14" ht="15.75" thickBot="1" x14ac:dyDescent="0.3">
      <c r="A10" s="142"/>
      <c r="B10" s="368"/>
      <c r="C10" s="369"/>
      <c r="D10" s="369"/>
      <c r="E10" s="370"/>
      <c r="F10" s="142"/>
      <c r="G10" s="1"/>
      <c r="H10" s="1"/>
      <c r="I10" s="1"/>
      <c r="J10" s="1"/>
      <c r="K10" s="1"/>
      <c r="L10" s="1"/>
      <c r="M10" s="1"/>
      <c r="N10" s="53" t="s">
        <v>3</v>
      </c>
    </row>
    <row r="11" spans="1:14" x14ac:dyDescent="0.25">
      <c r="A11" s="142"/>
      <c r="B11" s="98"/>
      <c r="C11" s="105"/>
      <c r="D11" s="105"/>
      <c r="E11" s="100"/>
      <c r="F11" s="142"/>
      <c r="G11" s="1"/>
      <c r="H11" s="1"/>
      <c r="I11" s="1"/>
      <c r="J11" s="1"/>
      <c r="K11" s="1"/>
      <c r="L11" s="1"/>
      <c r="M11" s="1"/>
      <c r="N11" s="53" t="s">
        <v>4</v>
      </c>
    </row>
    <row r="12" spans="1:14" x14ac:dyDescent="0.25">
      <c r="A12" s="142"/>
      <c r="B12" s="98"/>
      <c r="C12" s="105"/>
      <c r="D12" s="105"/>
      <c r="E12" s="100"/>
      <c r="F12" s="142"/>
      <c r="G12" s="1"/>
      <c r="H12" s="1"/>
      <c r="I12" s="1"/>
      <c r="J12" s="1"/>
      <c r="K12" s="1"/>
      <c r="L12" s="1"/>
      <c r="M12" s="1"/>
      <c r="N12" s="54"/>
    </row>
    <row r="13" spans="1:14" x14ac:dyDescent="0.25">
      <c r="A13" s="142"/>
      <c r="B13" s="98"/>
      <c r="C13" s="105"/>
      <c r="D13" s="105"/>
      <c r="E13" s="100"/>
      <c r="F13" s="142"/>
      <c r="G13" s="1"/>
      <c r="H13" s="1"/>
      <c r="I13" s="1"/>
      <c r="J13" s="1"/>
      <c r="K13" s="1"/>
      <c r="L13" s="1"/>
      <c r="M13" s="1"/>
      <c r="N13" s="53" t="s">
        <v>7</v>
      </c>
    </row>
    <row r="14" spans="1:14" x14ac:dyDescent="0.25">
      <c r="A14" s="142"/>
      <c r="B14" s="98"/>
      <c r="C14" s="105"/>
      <c r="D14" s="105"/>
      <c r="E14" s="100"/>
      <c r="F14" s="142"/>
      <c r="G14" s="1"/>
      <c r="H14" s="1"/>
      <c r="I14" s="1"/>
      <c r="J14" s="1"/>
      <c r="K14" s="1"/>
      <c r="L14" s="1"/>
      <c r="M14" s="1"/>
      <c r="N14" s="53" t="s">
        <v>2</v>
      </c>
    </row>
    <row r="15" spans="1:14" x14ac:dyDescent="0.25">
      <c r="A15" s="142"/>
      <c r="B15" s="98"/>
      <c r="C15" s="105"/>
      <c r="D15" s="105"/>
      <c r="E15" s="100"/>
      <c r="F15" s="142"/>
      <c r="G15" s="1"/>
      <c r="H15" s="1"/>
      <c r="I15" s="1"/>
      <c r="J15" s="1"/>
      <c r="K15" s="1"/>
      <c r="L15" s="1"/>
      <c r="M15" s="1"/>
      <c r="N15" s="54"/>
    </row>
    <row r="16" spans="1:14" x14ac:dyDescent="0.25">
      <c r="A16" s="142"/>
      <c r="B16" s="98"/>
      <c r="C16" s="105"/>
      <c r="D16" s="105"/>
      <c r="E16" s="100"/>
      <c r="F16" s="142"/>
      <c r="G16" s="1"/>
      <c r="H16" s="1"/>
      <c r="I16" s="1"/>
      <c r="J16" s="1"/>
      <c r="K16" s="1"/>
      <c r="L16" s="1"/>
      <c r="M16" s="1"/>
      <c r="N16" s="53" t="s">
        <v>6</v>
      </c>
    </row>
    <row r="17" spans="1:14" x14ac:dyDescent="0.25">
      <c r="A17" s="142"/>
      <c r="B17" s="98"/>
      <c r="C17" s="105"/>
      <c r="D17" s="105"/>
      <c r="E17" s="100"/>
      <c r="F17" s="142"/>
      <c r="G17" s="1"/>
      <c r="H17" s="1"/>
      <c r="I17" s="1"/>
      <c r="J17" s="1"/>
      <c r="K17" s="1"/>
      <c r="L17" s="1"/>
      <c r="M17" s="1"/>
      <c r="N17" s="53" t="s">
        <v>3</v>
      </c>
    </row>
    <row r="18" spans="1:14" x14ac:dyDescent="0.25">
      <c r="A18" s="142"/>
      <c r="B18" s="98"/>
      <c r="C18" s="105"/>
      <c r="D18" s="105"/>
      <c r="E18" s="100"/>
      <c r="F18" s="142"/>
      <c r="G18" s="1"/>
      <c r="H18" s="1"/>
      <c r="I18" s="1"/>
      <c r="J18" s="1"/>
      <c r="K18" s="1"/>
      <c r="L18" s="1"/>
      <c r="M18" s="1"/>
      <c r="N18" s="53"/>
    </row>
    <row r="19" spans="1:14" x14ac:dyDescent="0.25">
      <c r="B19" s="98"/>
      <c r="C19" s="105"/>
      <c r="D19" s="105"/>
      <c r="E19" s="100"/>
      <c r="G19" s="1"/>
      <c r="H19" s="1"/>
      <c r="I19" s="1"/>
      <c r="J19" s="1"/>
      <c r="K19" s="1"/>
      <c r="L19" s="1"/>
      <c r="M19" s="1"/>
      <c r="N19" s="53" t="s">
        <v>515</v>
      </c>
    </row>
    <row r="20" spans="1:14" x14ac:dyDescent="0.25">
      <c r="B20" s="98"/>
      <c r="C20" s="105"/>
      <c r="D20" s="105"/>
      <c r="E20" s="100"/>
      <c r="G20" s="1"/>
      <c r="H20" s="1"/>
      <c r="I20" s="1"/>
      <c r="J20" s="1"/>
      <c r="K20" s="1"/>
      <c r="L20" s="1"/>
      <c r="M20" s="1"/>
      <c r="N20" s="53" t="s">
        <v>516</v>
      </c>
    </row>
    <row r="21" spans="1:14" x14ac:dyDescent="0.25">
      <c r="B21" s="98"/>
      <c r="C21" s="105"/>
      <c r="D21" s="105"/>
      <c r="E21" s="100"/>
      <c r="G21" s="1"/>
      <c r="H21" s="1"/>
      <c r="I21" s="1"/>
      <c r="J21" s="1"/>
      <c r="K21" s="1"/>
      <c r="L21" s="1"/>
      <c r="M21" s="1"/>
      <c r="N21" s="54"/>
    </row>
    <row r="22" spans="1:14" x14ac:dyDescent="0.25">
      <c r="B22" s="98"/>
      <c r="C22" s="105"/>
      <c r="D22" s="105"/>
      <c r="E22" s="100"/>
      <c r="G22" s="1"/>
      <c r="H22" s="1"/>
      <c r="I22" s="1"/>
      <c r="J22" s="1"/>
      <c r="K22" s="1"/>
      <c r="L22" s="1"/>
      <c r="M22" s="1"/>
      <c r="N22" s="53" t="s">
        <v>8</v>
      </c>
    </row>
    <row r="23" spans="1:14" x14ac:dyDescent="0.25">
      <c r="B23" s="98"/>
      <c r="C23" s="105"/>
      <c r="D23" s="105"/>
      <c r="E23" s="100"/>
      <c r="G23" s="1"/>
      <c r="H23" s="1"/>
      <c r="I23" s="1"/>
      <c r="J23" s="1"/>
      <c r="K23" s="1"/>
      <c r="L23" s="1"/>
      <c r="M23" s="1"/>
      <c r="N23" s="55" t="s">
        <v>2</v>
      </c>
    </row>
    <row r="24" spans="1:14" x14ac:dyDescent="0.25">
      <c r="B24" s="98"/>
      <c r="C24" s="105"/>
      <c r="D24" s="105"/>
      <c r="E24" s="100"/>
      <c r="G24" s="1"/>
      <c r="H24" s="1"/>
      <c r="I24" s="1"/>
      <c r="J24" s="1"/>
      <c r="K24" s="1"/>
      <c r="L24" s="1"/>
      <c r="M24" s="1"/>
      <c r="N24" s="54"/>
    </row>
    <row r="25" spans="1:14" x14ac:dyDescent="0.25">
      <c r="B25" s="98"/>
      <c r="C25" s="105"/>
      <c r="D25" s="105"/>
      <c r="E25" s="100"/>
      <c r="G25" s="1"/>
      <c r="H25" s="1"/>
      <c r="I25" s="1"/>
      <c r="J25" s="1"/>
      <c r="K25" s="1"/>
      <c r="L25" s="1"/>
      <c r="M25" s="1"/>
      <c r="N25" s="53" t="s">
        <v>9</v>
      </c>
    </row>
    <row r="26" spans="1:14" x14ac:dyDescent="0.25">
      <c r="B26" s="98"/>
      <c r="C26" s="105"/>
      <c r="D26" s="105"/>
      <c r="E26" s="100"/>
      <c r="G26" s="1"/>
      <c r="H26" s="1"/>
      <c r="I26" s="1"/>
      <c r="J26" s="1"/>
      <c r="K26" s="1"/>
      <c r="L26" s="1"/>
      <c r="M26" s="1"/>
      <c r="N26" s="53" t="s">
        <v>2</v>
      </c>
    </row>
    <row r="27" spans="1:14" ht="15.75" thickBot="1" x14ac:dyDescent="0.3">
      <c r="B27" s="101"/>
      <c r="C27" s="102"/>
      <c r="D27" s="102"/>
      <c r="E27" s="103"/>
      <c r="G27" s="1"/>
      <c r="H27" s="1"/>
      <c r="I27" s="1"/>
      <c r="J27" s="1"/>
      <c r="K27" s="1"/>
      <c r="L27" s="1"/>
      <c r="M27" s="1"/>
      <c r="N27" s="54"/>
    </row>
    <row r="28" spans="1:14" x14ac:dyDescent="0.25">
      <c r="G28" s="1"/>
      <c r="H28" s="1"/>
      <c r="I28" s="1"/>
      <c r="J28" s="1"/>
      <c r="K28" s="1"/>
      <c r="L28" s="1"/>
      <c r="M28" s="1"/>
      <c r="N28" s="53" t="s">
        <v>10</v>
      </c>
    </row>
    <row r="29" spans="1:14" x14ac:dyDescent="0.25">
      <c r="G29" s="1"/>
      <c r="H29" s="1"/>
      <c r="I29" s="1"/>
      <c r="J29" s="1"/>
      <c r="K29" s="1"/>
      <c r="L29" s="1"/>
      <c r="M29" s="1"/>
      <c r="N29" s="53" t="s">
        <v>11</v>
      </c>
    </row>
    <row r="30" spans="1:14" x14ac:dyDescent="0.25">
      <c r="G30" s="1"/>
      <c r="H30" s="1"/>
      <c r="I30" s="1"/>
      <c r="J30" s="1"/>
      <c r="K30" s="1"/>
      <c r="L30" s="1"/>
      <c r="M30" s="1"/>
      <c r="N30" s="53"/>
    </row>
    <row r="31" spans="1:14" x14ac:dyDescent="0.25">
      <c r="G31" s="1"/>
      <c r="H31" s="1"/>
      <c r="I31" s="1"/>
      <c r="J31" s="1"/>
      <c r="K31" s="1"/>
      <c r="L31" s="1"/>
      <c r="M31" s="1"/>
      <c r="N31" s="53" t="s">
        <v>514</v>
      </c>
    </row>
    <row r="32" spans="1:14" x14ac:dyDescent="0.25">
      <c r="G32" s="1"/>
      <c r="H32" s="1"/>
      <c r="I32" s="1"/>
      <c r="J32" s="1"/>
      <c r="K32" s="1"/>
      <c r="L32" s="1"/>
      <c r="M32" s="1"/>
      <c r="N32" s="53" t="s">
        <v>513</v>
      </c>
    </row>
    <row r="33" spans="7:14" x14ac:dyDescent="0.25">
      <c r="G33" s="1"/>
      <c r="H33" s="1"/>
      <c r="I33" s="1"/>
      <c r="J33" s="1"/>
      <c r="K33" s="1"/>
      <c r="L33" s="1"/>
      <c r="M33" s="1"/>
      <c r="N33" s="56"/>
    </row>
    <row r="34" spans="7:14" x14ac:dyDescent="0.25">
      <c r="G34" s="1"/>
      <c r="H34" s="1"/>
      <c r="I34" s="1"/>
      <c r="J34" s="1"/>
      <c r="K34" s="1"/>
      <c r="L34" s="1"/>
      <c r="M34" s="1"/>
      <c r="N34" s="53" t="s">
        <v>12</v>
      </c>
    </row>
    <row r="35" spans="7:14" x14ac:dyDescent="0.25">
      <c r="G35" s="1"/>
      <c r="H35" s="1"/>
      <c r="I35" s="1"/>
      <c r="J35" s="1"/>
      <c r="K35" s="1"/>
      <c r="L35" s="1"/>
      <c r="M35" s="1"/>
      <c r="N35" s="363" t="s">
        <v>15</v>
      </c>
    </row>
    <row r="36" spans="7:14" ht="26.25" customHeight="1" thickBot="1" x14ac:dyDescent="0.3">
      <c r="G36" s="1"/>
      <c r="H36" s="1"/>
      <c r="I36" s="1"/>
      <c r="J36" s="1"/>
      <c r="K36" s="1"/>
      <c r="L36" s="1"/>
      <c r="M36" s="1"/>
      <c r="N36" s="364"/>
    </row>
    <row r="37" spans="7:14" x14ac:dyDescent="0.25">
      <c r="G37" s="178"/>
      <c r="H37" s="178"/>
      <c r="I37" s="178"/>
      <c r="J37" s="178"/>
      <c r="K37" s="178"/>
      <c r="L37" s="178"/>
      <c r="M37" s="178"/>
      <c r="N37" s="179"/>
    </row>
  </sheetData>
  <sheetProtection password="E9C4" sheet="1" objects="1" scenarios="1"/>
  <mergeCells count="2">
    <mergeCell ref="N35:N36"/>
    <mergeCell ref="B9:E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10" r:id="rId3" name="Button 162">
              <controlPr defaultSize="0" print="0" autoFill="0" autoPict="0" macro="[0]!MENUPRINCIPAL">
                <anchor moveWithCells="1" sizeWithCells="1">
                  <from>
                    <xdr:col>1</xdr:col>
                    <xdr:colOff>57150</xdr:colOff>
                    <xdr:row>10</xdr:row>
                    <xdr:rowOff>152400</xdr:rowOff>
                  </from>
                  <to>
                    <xdr:col>4</xdr:col>
                    <xdr:colOff>228600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4" name="Button 163">
              <controlPr defaultSize="0" print="0" autoFill="0" autoPict="0" macro="[0]!MISIONVISIONYOTROS">
                <anchor moveWithCells="1" sizeWithCells="1">
                  <from>
                    <xdr:col>1</xdr:col>
                    <xdr:colOff>57150</xdr:colOff>
                    <xdr:row>14</xdr:row>
                    <xdr:rowOff>38100</xdr:rowOff>
                  </from>
                  <to>
                    <xdr:col>4</xdr:col>
                    <xdr:colOff>228600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5" name="Button 165">
              <controlPr defaultSize="0" print="0" autoFill="0" autoPict="0" macro="[0]!ESTRUCTURAORGANIZACIONAL">
                <anchor moveWithCells="1" sizeWithCells="1">
                  <from>
                    <xdr:col>1</xdr:col>
                    <xdr:colOff>57150</xdr:colOff>
                    <xdr:row>20</xdr:row>
                    <xdr:rowOff>161925</xdr:rowOff>
                  </from>
                  <to>
                    <xdr:col>4</xdr:col>
                    <xdr:colOff>228600</xdr:colOff>
                    <xdr:row>22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6" name="Button 166">
              <controlPr defaultSize="0" print="0" autoFill="0" autoPict="0" macro="[0]!PROGRAMASACTIVOS">
                <anchor moveWithCells="1" sizeWithCells="1">
                  <from>
                    <xdr:col>1</xdr:col>
                    <xdr:colOff>57150</xdr:colOff>
                    <xdr:row>24</xdr:row>
                    <xdr:rowOff>28575</xdr:rowOff>
                  </from>
                  <to>
                    <xdr:col>4</xdr:col>
                    <xdr:colOff>228600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7" name="Button 168">
              <controlPr defaultSize="0" print="0" autoFill="0" autoPict="0" macro="[0]!OBJETIVOSINSTITUCIONALES">
                <anchor moveWithCells="1" sizeWithCells="1">
                  <from>
                    <xdr:col>1</xdr:col>
                    <xdr:colOff>57150</xdr:colOff>
                    <xdr:row>17</xdr:row>
                    <xdr:rowOff>104775</xdr:rowOff>
                  </from>
                  <to>
                    <xdr:col>4</xdr:col>
                    <xdr:colOff>228600</xdr:colOff>
                    <xdr:row>19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H12"/>
  <sheetViews>
    <sheetView showGridLines="0" workbookViewId="0">
      <selection activeCell="B1" sqref="B1"/>
    </sheetView>
  </sheetViews>
  <sheetFormatPr baseColWidth="10" defaultRowHeight="15" x14ac:dyDescent="0.25"/>
  <cols>
    <col min="1" max="1" width="4.28515625" style="66" customWidth="1"/>
    <col min="2" max="2" width="8.5703125" style="2" customWidth="1"/>
    <col min="3" max="4" width="8.85546875" style="2" customWidth="1"/>
    <col min="5" max="5" width="4.28515625" style="66" customWidth="1"/>
    <col min="6" max="6" width="33.42578125" customWidth="1"/>
    <col min="8" max="8" width="99.28515625" customWidth="1"/>
  </cols>
  <sheetData>
    <row r="1" spans="1:8" ht="19.5" x14ac:dyDescent="0.25">
      <c r="A1" s="62"/>
      <c r="B1" s="60"/>
      <c r="C1" s="60"/>
      <c r="D1" s="60"/>
      <c r="E1" s="62"/>
      <c r="F1" s="73" t="s">
        <v>22</v>
      </c>
      <c r="H1" s="70" t="s">
        <v>23</v>
      </c>
    </row>
    <row r="2" spans="1:8" ht="45.75" thickBot="1" x14ac:dyDescent="0.3">
      <c r="A2" s="142"/>
      <c r="B2" s="142"/>
      <c r="C2" s="142"/>
      <c r="D2" s="142"/>
      <c r="E2" s="142"/>
      <c r="F2" s="4" t="s">
        <v>16</v>
      </c>
      <c r="H2" s="3" t="s">
        <v>21</v>
      </c>
    </row>
    <row r="3" spans="1:8" ht="20.25" thickBot="1" x14ac:dyDescent="0.3">
      <c r="A3" s="62"/>
      <c r="B3" s="97"/>
      <c r="C3" s="74" t="s">
        <v>471</v>
      </c>
      <c r="D3" s="99"/>
      <c r="E3" s="62"/>
      <c r="H3" s="70" t="s">
        <v>24</v>
      </c>
    </row>
    <row r="4" spans="1:8" ht="75.75" thickBot="1" x14ac:dyDescent="0.3">
      <c r="A4" s="62"/>
      <c r="B4" s="101"/>
      <c r="C4" s="102"/>
      <c r="D4" s="103"/>
      <c r="E4" s="62"/>
      <c r="F4" s="4" t="s">
        <v>17</v>
      </c>
      <c r="H4" s="5" t="s">
        <v>28</v>
      </c>
    </row>
    <row r="5" spans="1:8" ht="19.5" x14ac:dyDescent="0.25">
      <c r="A5" s="62"/>
      <c r="B5" s="60"/>
      <c r="C5" s="60"/>
      <c r="D5" s="60"/>
      <c r="E5" s="62"/>
      <c r="H5" s="70" t="s">
        <v>25</v>
      </c>
    </row>
    <row r="6" spans="1:8" ht="75" x14ac:dyDescent="0.25">
      <c r="F6" s="6" t="s">
        <v>18</v>
      </c>
      <c r="H6" s="371" t="s">
        <v>27</v>
      </c>
    </row>
    <row r="7" spans="1:8" x14ac:dyDescent="0.25">
      <c r="H7" s="372"/>
    </row>
    <row r="8" spans="1:8" ht="134.25" customHeight="1" x14ac:dyDescent="0.25">
      <c r="F8" s="4" t="s">
        <v>20</v>
      </c>
      <c r="H8" s="372"/>
    </row>
    <row r="10" spans="1:8" ht="19.5" x14ac:dyDescent="0.25">
      <c r="G10" s="7"/>
      <c r="H10" s="70" t="s">
        <v>478</v>
      </c>
    </row>
    <row r="11" spans="1:8" ht="94.5" x14ac:dyDescent="0.25">
      <c r="H11" s="8" t="s">
        <v>26</v>
      </c>
    </row>
    <row r="12" spans="1:8" x14ac:dyDescent="0.25">
      <c r="G12" t="s">
        <v>19</v>
      </c>
    </row>
  </sheetData>
  <sheetProtection password="E9C4" sheet="1" objects="1" scenarios="1"/>
  <mergeCells count="1">
    <mergeCell ref="H6:H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3" r:id="rId3" name="Button 3">
              <controlPr defaultSize="0" print="0" autoFill="0" autoPict="0" macro="[0]!DATOSINSTITUCIONALES2">
                <anchor moveWithCells="1" sizeWithCells="1">
                  <from>
                    <xdr:col>1</xdr:col>
                    <xdr:colOff>47625</xdr:colOff>
                    <xdr:row>3</xdr:row>
                    <xdr:rowOff>238125</xdr:rowOff>
                  </from>
                  <to>
                    <xdr:col>3</xdr:col>
                    <xdr:colOff>542925</xdr:colOff>
                    <xdr:row>3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B1:F8"/>
  <sheetViews>
    <sheetView showGridLines="0" workbookViewId="0">
      <selection activeCell="D4" sqref="D4"/>
    </sheetView>
  </sheetViews>
  <sheetFormatPr baseColWidth="10" defaultRowHeight="15" x14ac:dyDescent="0.25"/>
  <cols>
    <col min="1" max="1" width="4.28515625" customWidth="1"/>
    <col min="3" max="4" width="11.42578125" style="66"/>
    <col min="5" max="5" width="4.28515625" style="66" customWidth="1"/>
    <col min="6" max="6" width="90.7109375" customWidth="1"/>
  </cols>
  <sheetData>
    <row r="1" spans="2:6" s="66" customFormat="1" ht="15.75" thickBot="1" x14ac:dyDescent="0.3"/>
    <row r="2" spans="2:6" s="66" customFormat="1" ht="15.75" thickBot="1" x14ac:dyDescent="0.3">
      <c r="B2" s="97"/>
      <c r="C2" s="69" t="s">
        <v>471</v>
      </c>
      <c r="D2" s="99"/>
      <c r="F2" s="373" t="s">
        <v>475</v>
      </c>
    </row>
    <row r="3" spans="2:6" x14ac:dyDescent="0.25">
      <c r="B3" s="98"/>
      <c r="C3" s="104"/>
      <c r="D3" s="143"/>
      <c r="F3" s="374"/>
    </row>
    <row r="4" spans="2:6" ht="15.75" thickBot="1" x14ac:dyDescent="0.3">
      <c r="B4" s="101"/>
      <c r="C4" s="102"/>
      <c r="D4" s="103"/>
      <c r="E4" s="61"/>
      <c r="F4" s="375"/>
    </row>
    <row r="5" spans="2:6" ht="408.95" customHeight="1" thickBot="1" x14ac:dyDescent="0.3">
      <c r="F5" s="71" t="s">
        <v>29</v>
      </c>
    </row>
    <row r="6" spans="2:6" x14ac:dyDescent="0.25">
      <c r="F6" s="9"/>
    </row>
    <row r="7" spans="2:6" x14ac:dyDescent="0.25">
      <c r="F7" s="9"/>
    </row>
    <row r="8" spans="2:6" x14ac:dyDescent="0.25">
      <c r="F8" s="9"/>
    </row>
  </sheetData>
  <sheetProtection password="E9C4" sheet="1" objects="1" scenarios="1"/>
  <mergeCells count="1">
    <mergeCell ref="F2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8" r:id="rId3" name="Button 4">
              <controlPr defaultSize="0" print="0" autoFill="0" autoPict="0" macro="[0]!DATOSINSTITUCIONALES4">
                <anchor moveWithCells="1" sizeWithCells="1">
                  <from>
                    <xdr:col>1</xdr:col>
                    <xdr:colOff>133350</xdr:colOff>
                    <xdr:row>2</xdr:row>
                    <xdr:rowOff>76200</xdr:rowOff>
                  </from>
                  <to>
                    <xdr:col>3</xdr:col>
                    <xdr:colOff>628650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/>
  <dimension ref="B1:W5"/>
  <sheetViews>
    <sheetView showGridLines="0" workbookViewId="0">
      <selection activeCell="K43" sqref="K43"/>
    </sheetView>
  </sheetViews>
  <sheetFormatPr baseColWidth="10" defaultRowHeight="15" x14ac:dyDescent="0.25"/>
  <cols>
    <col min="1" max="1" width="4.28515625" customWidth="1"/>
    <col min="2" max="2" width="11.42578125" style="66"/>
    <col min="3" max="3" width="11.42578125" style="66" customWidth="1"/>
    <col min="5" max="5" width="4.28515625" customWidth="1"/>
    <col min="16" max="16" width="4.140625" customWidth="1"/>
  </cols>
  <sheetData>
    <row r="1" spans="2:23" ht="15.75" thickBot="1" x14ac:dyDescent="0.3"/>
    <row r="2" spans="2:23" ht="20.25" thickBot="1" x14ac:dyDescent="0.3">
      <c r="B2" s="97"/>
      <c r="C2" s="74" t="s">
        <v>471</v>
      </c>
      <c r="D2" s="99"/>
      <c r="F2" s="376" t="s">
        <v>30</v>
      </c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</row>
    <row r="3" spans="2:23" x14ac:dyDescent="0.25">
      <c r="B3" s="98"/>
      <c r="C3" s="105"/>
      <c r="D3" s="100"/>
    </row>
    <row r="4" spans="2:23" x14ac:dyDescent="0.25">
      <c r="B4" s="98"/>
      <c r="C4" s="105"/>
      <c r="D4" s="100"/>
    </row>
    <row r="5" spans="2:23" ht="15.75" thickBot="1" x14ac:dyDescent="0.3">
      <c r="B5" s="101"/>
      <c r="C5" s="102"/>
      <c r="D5" s="103"/>
    </row>
  </sheetData>
  <sheetProtection password="E9C4" sheet="1" objects="1" scenarios="1"/>
  <mergeCells count="1">
    <mergeCell ref="F2:W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DATOSINSTITUCIONALES5">
                <anchor moveWithCells="1" sizeWithCells="1">
                  <from>
                    <xdr:col>1</xdr:col>
                    <xdr:colOff>66675</xdr:colOff>
                    <xdr:row>3</xdr:row>
                    <xdr:rowOff>0</xdr:rowOff>
                  </from>
                  <to>
                    <xdr:col>3</xdr:col>
                    <xdr:colOff>704850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B2:R72"/>
  <sheetViews>
    <sheetView showGridLines="0" topLeftCell="B1" workbookViewId="0">
      <selection activeCell="B1" sqref="B1"/>
    </sheetView>
  </sheetViews>
  <sheetFormatPr baseColWidth="10" defaultRowHeight="15" x14ac:dyDescent="0.25"/>
  <cols>
    <col min="1" max="1" width="3.85546875" customWidth="1"/>
    <col min="2" max="2" width="10.85546875" style="66" customWidth="1"/>
    <col min="3" max="3" width="11.42578125" style="66"/>
    <col min="5" max="5" width="3.7109375" customWidth="1"/>
    <col min="6" max="6" width="3.42578125" bestFit="1" customWidth="1"/>
    <col min="7" max="7" width="50" customWidth="1"/>
    <col min="8" max="8" width="8.5703125" customWidth="1"/>
    <col min="9" max="9" width="9.5703125" bestFit="1" customWidth="1"/>
    <col min="10" max="10" width="13.7109375" bestFit="1" customWidth="1"/>
    <col min="11" max="11" width="16.28515625" customWidth="1"/>
    <col min="12" max="12" width="9.7109375" customWidth="1"/>
    <col min="13" max="13" width="10.7109375" bestFit="1" customWidth="1"/>
    <col min="14" max="14" width="10.140625" bestFit="1" customWidth="1"/>
    <col min="15" max="15" width="20.28515625" bestFit="1" customWidth="1"/>
    <col min="16" max="16" width="9.5703125" bestFit="1" customWidth="1"/>
    <col min="17" max="17" width="10.140625" bestFit="1" customWidth="1"/>
    <col min="18" max="18" width="11.5703125" customWidth="1"/>
  </cols>
  <sheetData>
    <row r="2" spans="2:18" ht="19.5" x14ac:dyDescent="0.25">
      <c r="F2" s="376" t="s">
        <v>481</v>
      </c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</row>
    <row r="4" spans="2:18" ht="22.5" x14ac:dyDescent="0.25">
      <c r="F4" s="10" t="s">
        <v>31</v>
      </c>
      <c r="G4" s="10" t="s">
        <v>32</v>
      </c>
      <c r="H4" s="10" t="s">
        <v>33</v>
      </c>
      <c r="I4" s="10" t="s">
        <v>34</v>
      </c>
      <c r="J4" s="10" t="s">
        <v>35</v>
      </c>
      <c r="K4" s="10" t="s">
        <v>36</v>
      </c>
      <c r="L4" s="11" t="s">
        <v>37</v>
      </c>
      <c r="M4" s="10" t="s">
        <v>38</v>
      </c>
      <c r="N4" s="10" t="s">
        <v>39</v>
      </c>
      <c r="O4" s="10" t="s">
        <v>40</v>
      </c>
      <c r="P4" s="10" t="s">
        <v>41</v>
      </c>
      <c r="Q4" s="10" t="s">
        <v>42</v>
      </c>
      <c r="R4" s="12" t="s">
        <v>43</v>
      </c>
    </row>
    <row r="5" spans="2:18" ht="15" customHeight="1" x14ac:dyDescent="0.25">
      <c r="F5" s="396" t="s">
        <v>44</v>
      </c>
      <c r="G5" s="396"/>
      <c r="H5" s="396"/>
      <c r="I5" s="396"/>
      <c r="J5" s="396"/>
      <c r="K5" s="396"/>
      <c r="L5" s="396"/>
      <c r="M5" s="396"/>
      <c r="N5" s="396"/>
      <c r="O5" s="396"/>
      <c r="P5" s="396"/>
      <c r="Q5" s="396"/>
      <c r="R5" s="396"/>
    </row>
    <row r="6" spans="2:18" x14ac:dyDescent="0.25">
      <c r="F6" s="241">
        <v>1</v>
      </c>
      <c r="G6" s="245" t="s">
        <v>45</v>
      </c>
      <c r="H6" s="244" t="s">
        <v>46</v>
      </c>
      <c r="I6" s="244"/>
      <c r="J6" s="245" t="s">
        <v>47</v>
      </c>
      <c r="K6" s="243" t="s">
        <v>48</v>
      </c>
      <c r="L6" s="240" t="s">
        <v>49</v>
      </c>
      <c r="M6" s="241">
        <v>96</v>
      </c>
      <c r="N6" s="241">
        <v>7431</v>
      </c>
      <c r="O6" s="13" t="s">
        <v>50</v>
      </c>
      <c r="P6" s="241" t="s">
        <v>51</v>
      </c>
      <c r="Q6" s="241">
        <v>819</v>
      </c>
      <c r="R6" s="242">
        <v>12</v>
      </c>
    </row>
    <row r="7" spans="2:18" ht="39" thickBot="1" x14ac:dyDescent="0.3">
      <c r="F7" s="241">
        <v>2</v>
      </c>
      <c r="G7" s="245" t="s">
        <v>52</v>
      </c>
      <c r="H7" s="244" t="s">
        <v>46</v>
      </c>
      <c r="I7" s="244"/>
      <c r="J7" s="245" t="s">
        <v>53</v>
      </c>
      <c r="K7" s="240" t="s">
        <v>54</v>
      </c>
      <c r="L7" s="240" t="s">
        <v>49</v>
      </c>
      <c r="M7" s="241">
        <v>96</v>
      </c>
      <c r="N7" s="241">
        <v>7435</v>
      </c>
      <c r="O7" s="13" t="s">
        <v>485</v>
      </c>
      <c r="P7" s="241" t="s">
        <v>51</v>
      </c>
      <c r="Q7" s="241">
        <v>818</v>
      </c>
      <c r="R7" s="242" t="s">
        <v>55</v>
      </c>
    </row>
    <row r="8" spans="2:18" ht="15.75" thickBot="1" x14ac:dyDescent="0.3">
      <c r="B8" s="97"/>
      <c r="C8" s="74" t="s">
        <v>471</v>
      </c>
      <c r="D8" s="99"/>
      <c r="F8" s="384">
        <v>3</v>
      </c>
      <c r="G8" s="385" t="s">
        <v>56</v>
      </c>
      <c r="H8" s="244" t="s">
        <v>46</v>
      </c>
      <c r="I8" s="244"/>
      <c r="J8" s="387" t="s">
        <v>47</v>
      </c>
      <c r="K8" s="385" t="s">
        <v>48</v>
      </c>
      <c r="L8" s="388" t="s">
        <v>49</v>
      </c>
      <c r="M8" s="384">
        <v>177</v>
      </c>
      <c r="N8" s="241">
        <v>11238</v>
      </c>
      <c r="O8" s="13" t="s">
        <v>57</v>
      </c>
      <c r="P8" s="241" t="s">
        <v>51</v>
      </c>
      <c r="Q8" s="384">
        <v>835</v>
      </c>
      <c r="R8" s="390">
        <v>15</v>
      </c>
    </row>
    <row r="9" spans="2:18" x14ac:dyDescent="0.25">
      <c r="B9" s="98"/>
      <c r="C9" s="105"/>
      <c r="D9" s="100"/>
      <c r="F9" s="384"/>
      <c r="G9" s="385"/>
      <c r="H9" s="244"/>
      <c r="I9" s="14" t="s">
        <v>46</v>
      </c>
      <c r="J9" s="387"/>
      <c r="K9" s="385"/>
      <c r="L9" s="388"/>
      <c r="M9" s="384"/>
      <c r="N9" s="242">
        <v>1232</v>
      </c>
      <c r="O9" s="15" t="s">
        <v>58</v>
      </c>
      <c r="P9" s="241" t="s">
        <v>59</v>
      </c>
      <c r="Q9" s="384"/>
      <c r="R9" s="390"/>
    </row>
    <row r="10" spans="2:18" ht="15.75" customHeight="1" thickBot="1" x14ac:dyDescent="0.3">
      <c r="B10" s="101"/>
      <c r="C10" s="102"/>
      <c r="D10" s="103"/>
      <c r="F10" s="384">
        <v>4</v>
      </c>
      <c r="G10" s="385" t="s">
        <v>60</v>
      </c>
      <c r="H10" s="244" t="s">
        <v>46</v>
      </c>
      <c r="I10" s="16"/>
      <c r="J10" s="387" t="s">
        <v>47</v>
      </c>
      <c r="K10" s="385" t="s">
        <v>48</v>
      </c>
      <c r="L10" s="388" t="s">
        <v>61</v>
      </c>
      <c r="M10" s="384">
        <v>178</v>
      </c>
      <c r="N10" s="241">
        <v>6013</v>
      </c>
      <c r="O10" s="13" t="s">
        <v>62</v>
      </c>
      <c r="P10" s="241" t="s">
        <v>51</v>
      </c>
      <c r="Q10" s="384">
        <v>4241</v>
      </c>
      <c r="R10" s="393" t="s">
        <v>63</v>
      </c>
    </row>
    <row r="11" spans="2:18" x14ac:dyDescent="0.25">
      <c r="F11" s="384"/>
      <c r="G11" s="385"/>
      <c r="H11" s="244"/>
      <c r="I11" s="14" t="s">
        <v>46</v>
      </c>
      <c r="J11" s="387"/>
      <c r="K11" s="385"/>
      <c r="L11" s="388"/>
      <c r="M11" s="384"/>
      <c r="N11" s="241">
        <v>4621</v>
      </c>
      <c r="O11" s="13" t="s">
        <v>64</v>
      </c>
      <c r="P11" s="241" t="s">
        <v>59</v>
      </c>
      <c r="Q11" s="384"/>
      <c r="R11" s="393"/>
    </row>
    <row r="12" spans="2:18" x14ac:dyDescent="0.25">
      <c r="F12" s="241">
        <v>5</v>
      </c>
      <c r="G12" s="245" t="s">
        <v>65</v>
      </c>
      <c r="H12" s="244" t="s">
        <v>46</v>
      </c>
      <c r="I12" s="244"/>
      <c r="J12" s="245" t="s">
        <v>47</v>
      </c>
      <c r="K12" s="243" t="s">
        <v>48</v>
      </c>
      <c r="L12" s="240" t="s">
        <v>49</v>
      </c>
      <c r="M12" s="241">
        <v>175</v>
      </c>
      <c r="N12" s="241">
        <v>5455</v>
      </c>
      <c r="O12" s="13" t="s">
        <v>66</v>
      </c>
      <c r="P12" s="241" t="s">
        <v>51</v>
      </c>
      <c r="Q12" s="241">
        <v>4240</v>
      </c>
      <c r="R12" s="242">
        <v>64</v>
      </c>
    </row>
    <row r="13" spans="2:18" ht="15" customHeight="1" x14ac:dyDescent="0.25">
      <c r="F13" s="396" t="s">
        <v>67</v>
      </c>
      <c r="G13" s="396"/>
      <c r="H13" s="396"/>
      <c r="I13" s="396"/>
      <c r="J13" s="396"/>
      <c r="K13" s="396"/>
      <c r="L13" s="396"/>
      <c r="M13" s="396"/>
      <c r="N13" s="396"/>
      <c r="O13" s="396"/>
      <c r="P13" s="396"/>
      <c r="Q13" s="396"/>
      <c r="R13" s="396"/>
    </row>
    <row r="14" spans="2:18" ht="63.75" x14ac:dyDescent="0.25">
      <c r="F14" s="241">
        <v>6</v>
      </c>
      <c r="G14" s="243" t="s">
        <v>68</v>
      </c>
      <c r="H14" s="244" t="s">
        <v>46</v>
      </c>
      <c r="I14" s="244"/>
      <c r="J14" s="245" t="s">
        <v>53</v>
      </c>
      <c r="K14" s="17" t="s">
        <v>69</v>
      </c>
      <c r="L14" s="240" t="s">
        <v>49</v>
      </c>
      <c r="M14" s="241">
        <v>95</v>
      </c>
      <c r="N14" s="241">
        <v>1248</v>
      </c>
      <c r="O14" s="245" t="s">
        <v>70</v>
      </c>
      <c r="P14" s="241" t="s">
        <v>51</v>
      </c>
      <c r="Q14" s="241">
        <v>52676</v>
      </c>
      <c r="R14" s="242">
        <v>307</v>
      </c>
    </row>
    <row r="15" spans="2:18" ht="63.75" x14ac:dyDescent="0.25">
      <c r="F15" s="241">
        <v>7</v>
      </c>
      <c r="G15" s="245" t="s">
        <v>71</v>
      </c>
      <c r="H15" s="244" t="s">
        <v>46</v>
      </c>
      <c r="I15" s="244"/>
      <c r="J15" s="245" t="s">
        <v>53</v>
      </c>
      <c r="K15" s="17" t="s">
        <v>72</v>
      </c>
      <c r="L15" s="240" t="s">
        <v>49</v>
      </c>
      <c r="M15" s="241">
        <v>155</v>
      </c>
      <c r="N15" s="241">
        <v>6188</v>
      </c>
      <c r="O15" s="245" t="s">
        <v>517</v>
      </c>
      <c r="P15" s="241" t="s">
        <v>51</v>
      </c>
      <c r="Q15" s="241">
        <v>13390</v>
      </c>
      <c r="R15" s="241" t="s">
        <v>73</v>
      </c>
    </row>
    <row r="16" spans="2:18" x14ac:dyDescent="0.25">
      <c r="F16" s="241">
        <v>8</v>
      </c>
      <c r="G16" s="245" t="s">
        <v>71</v>
      </c>
      <c r="H16" s="244" t="s">
        <v>46</v>
      </c>
      <c r="I16" s="244"/>
      <c r="J16" s="245" t="s">
        <v>47</v>
      </c>
      <c r="K16" s="243" t="s">
        <v>48</v>
      </c>
      <c r="L16" s="240" t="s">
        <v>49</v>
      </c>
      <c r="M16" s="241">
        <v>152</v>
      </c>
      <c r="N16" s="241">
        <v>16677</v>
      </c>
      <c r="O16" s="18" t="s">
        <v>74</v>
      </c>
      <c r="P16" s="241" t="s">
        <v>51</v>
      </c>
      <c r="Q16" s="241">
        <v>52168</v>
      </c>
      <c r="R16" s="241">
        <v>301</v>
      </c>
    </row>
    <row r="17" spans="6:18" ht="15" customHeight="1" x14ac:dyDescent="0.25">
      <c r="F17" s="384">
        <v>9</v>
      </c>
      <c r="G17" s="385" t="s">
        <v>75</v>
      </c>
      <c r="H17" s="244" t="s">
        <v>46</v>
      </c>
      <c r="I17" s="244"/>
      <c r="J17" s="387" t="s">
        <v>47</v>
      </c>
      <c r="K17" s="385" t="s">
        <v>48</v>
      </c>
      <c r="L17" s="388" t="s">
        <v>61</v>
      </c>
      <c r="M17" s="384">
        <v>164</v>
      </c>
      <c r="N17" s="241">
        <v>8901</v>
      </c>
      <c r="O17" s="245" t="s">
        <v>76</v>
      </c>
      <c r="P17" s="241" t="s">
        <v>51</v>
      </c>
      <c r="Q17" s="384">
        <v>834</v>
      </c>
      <c r="R17" s="393" t="s">
        <v>77</v>
      </c>
    </row>
    <row r="18" spans="6:18" x14ac:dyDescent="0.25">
      <c r="F18" s="384"/>
      <c r="G18" s="385"/>
      <c r="H18" s="244"/>
      <c r="I18" s="14" t="s">
        <v>46</v>
      </c>
      <c r="J18" s="387"/>
      <c r="K18" s="385"/>
      <c r="L18" s="388"/>
      <c r="M18" s="384"/>
      <c r="N18" s="241">
        <v>10236</v>
      </c>
      <c r="O18" s="245" t="s">
        <v>78</v>
      </c>
      <c r="P18" s="241" t="s">
        <v>59</v>
      </c>
      <c r="Q18" s="384"/>
      <c r="R18" s="393"/>
    </row>
    <row r="19" spans="6:18" ht="51" x14ac:dyDescent="0.25">
      <c r="F19" s="241">
        <v>10</v>
      </c>
      <c r="G19" s="245" t="s">
        <v>79</v>
      </c>
      <c r="H19" s="244" t="s">
        <v>46</v>
      </c>
      <c r="I19" s="244"/>
      <c r="J19" s="245" t="s">
        <v>53</v>
      </c>
      <c r="K19" s="17" t="s">
        <v>80</v>
      </c>
      <c r="L19" s="240" t="s">
        <v>49</v>
      </c>
      <c r="M19" s="241">
        <v>159</v>
      </c>
      <c r="N19" s="241">
        <v>3290</v>
      </c>
      <c r="O19" s="245" t="s">
        <v>708</v>
      </c>
      <c r="P19" s="241" t="s">
        <v>51</v>
      </c>
      <c r="Q19" s="241">
        <v>53751</v>
      </c>
      <c r="R19" s="242" t="s">
        <v>81</v>
      </c>
    </row>
    <row r="20" spans="6:18" x14ac:dyDescent="0.25">
      <c r="F20" s="241">
        <v>11</v>
      </c>
      <c r="G20" s="245" t="s">
        <v>82</v>
      </c>
      <c r="H20" s="244" t="s">
        <v>46</v>
      </c>
      <c r="I20" s="244"/>
      <c r="J20" s="245" t="s">
        <v>47</v>
      </c>
      <c r="K20" s="243" t="s">
        <v>48</v>
      </c>
      <c r="L20" s="240" t="s">
        <v>49</v>
      </c>
      <c r="M20" s="241">
        <v>160</v>
      </c>
      <c r="N20" s="241">
        <v>4211</v>
      </c>
      <c r="O20" s="245" t="s">
        <v>83</v>
      </c>
      <c r="P20" s="241" t="s">
        <v>51</v>
      </c>
      <c r="Q20" s="241">
        <v>53837</v>
      </c>
      <c r="R20" s="242">
        <v>304</v>
      </c>
    </row>
    <row r="21" spans="6:18" x14ac:dyDescent="0.25">
      <c r="F21" s="241"/>
      <c r="G21" s="243" t="s">
        <v>599</v>
      </c>
      <c r="H21" s="244"/>
      <c r="I21" s="244"/>
      <c r="J21" s="245"/>
      <c r="K21" s="243"/>
      <c r="L21" s="240" t="s">
        <v>49</v>
      </c>
      <c r="M21" s="241"/>
      <c r="N21" s="241"/>
      <c r="O21" s="245" t="s">
        <v>600</v>
      </c>
      <c r="P21" s="241"/>
      <c r="Q21" s="241"/>
      <c r="R21" s="242">
        <v>308</v>
      </c>
    </row>
    <row r="22" spans="6:18" x14ac:dyDescent="0.25">
      <c r="F22" s="391" t="s">
        <v>84</v>
      </c>
      <c r="G22" s="391"/>
      <c r="H22" s="391"/>
      <c r="I22" s="391"/>
      <c r="J22" s="391"/>
      <c r="K22" s="391"/>
      <c r="L22" s="391"/>
      <c r="M22" s="391"/>
      <c r="N22" s="391"/>
      <c r="O22" s="391"/>
      <c r="P22" s="391"/>
      <c r="Q22" s="391"/>
      <c r="R22" s="391"/>
    </row>
    <row r="23" spans="6:18" ht="25.5" x14ac:dyDescent="0.25">
      <c r="F23" s="241">
        <v>12</v>
      </c>
      <c r="G23" s="19" t="s">
        <v>85</v>
      </c>
      <c r="H23" s="244" t="s">
        <v>46</v>
      </c>
      <c r="I23" s="244"/>
      <c r="J23" s="245" t="s">
        <v>47</v>
      </c>
      <c r="K23" s="243" t="s">
        <v>48</v>
      </c>
      <c r="L23" s="240" t="s">
        <v>61</v>
      </c>
      <c r="M23" s="241">
        <v>96</v>
      </c>
      <c r="N23" s="241">
        <v>2563</v>
      </c>
      <c r="O23" s="245" t="s">
        <v>86</v>
      </c>
      <c r="P23" s="241" t="s">
        <v>51</v>
      </c>
      <c r="Q23" s="241">
        <v>102327</v>
      </c>
      <c r="R23" s="246" t="s">
        <v>87</v>
      </c>
    </row>
    <row r="24" spans="6:18" x14ac:dyDescent="0.25">
      <c r="F24" s="241">
        <v>13</v>
      </c>
      <c r="G24" s="245" t="s">
        <v>88</v>
      </c>
      <c r="H24" s="244" t="s">
        <v>46</v>
      </c>
      <c r="I24" s="244"/>
      <c r="J24" s="245" t="s">
        <v>47</v>
      </c>
      <c r="K24" s="243" t="s">
        <v>48</v>
      </c>
      <c r="L24" s="240" t="s">
        <v>49</v>
      </c>
      <c r="M24" s="241">
        <v>156</v>
      </c>
      <c r="N24" s="241">
        <v>10990</v>
      </c>
      <c r="O24" s="245" t="s">
        <v>89</v>
      </c>
      <c r="P24" s="241" t="s">
        <v>51</v>
      </c>
      <c r="Q24" s="241">
        <v>20915</v>
      </c>
      <c r="R24" s="242">
        <v>205</v>
      </c>
    </row>
    <row r="25" spans="6:18" x14ac:dyDescent="0.25">
      <c r="F25" s="241">
        <v>14</v>
      </c>
      <c r="G25" s="245" t="s">
        <v>90</v>
      </c>
      <c r="H25" s="244" t="s">
        <v>46</v>
      </c>
      <c r="I25" s="244"/>
      <c r="J25" s="245" t="s">
        <v>47</v>
      </c>
      <c r="K25" s="243" t="s">
        <v>48</v>
      </c>
      <c r="L25" s="240" t="s">
        <v>49</v>
      </c>
      <c r="M25" s="241">
        <v>168</v>
      </c>
      <c r="N25" s="20">
        <v>11039</v>
      </c>
      <c r="O25" s="21" t="s">
        <v>91</v>
      </c>
      <c r="P25" s="20" t="s">
        <v>51</v>
      </c>
      <c r="Q25" s="241">
        <v>16089</v>
      </c>
      <c r="R25" s="242">
        <v>82</v>
      </c>
    </row>
    <row r="26" spans="6:18" x14ac:dyDescent="0.25">
      <c r="F26" s="384">
        <v>15</v>
      </c>
      <c r="G26" s="385" t="s">
        <v>92</v>
      </c>
      <c r="H26" s="244" t="s">
        <v>46</v>
      </c>
      <c r="I26" s="244"/>
      <c r="J26" s="384" t="s">
        <v>47</v>
      </c>
      <c r="K26" s="384" t="s">
        <v>48</v>
      </c>
      <c r="L26" s="389" t="s">
        <v>49</v>
      </c>
      <c r="M26" s="384">
        <v>175</v>
      </c>
      <c r="N26" s="241">
        <v>15538</v>
      </c>
      <c r="O26" s="245" t="s">
        <v>518</v>
      </c>
      <c r="P26" s="241" t="s">
        <v>51</v>
      </c>
      <c r="Q26" s="384">
        <v>3560</v>
      </c>
      <c r="R26" s="390">
        <v>26</v>
      </c>
    </row>
    <row r="27" spans="6:18" x14ac:dyDescent="0.25">
      <c r="F27" s="384"/>
      <c r="G27" s="385"/>
      <c r="H27" s="244"/>
      <c r="I27" s="14" t="s">
        <v>46</v>
      </c>
      <c r="J27" s="384"/>
      <c r="K27" s="384"/>
      <c r="L27" s="389"/>
      <c r="M27" s="384"/>
      <c r="N27" s="241">
        <v>12340</v>
      </c>
      <c r="O27" s="245" t="s">
        <v>93</v>
      </c>
      <c r="P27" s="241" t="s">
        <v>59</v>
      </c>
      <c r="Q27" s="384"/>
      <c r="R27" s="390"/>
    </row>
    <row r="28" spans="6:18" x14ac:dyDescent="0.25">
      <c r="F28" s="391" t="s">
        <v>94</v>
      </c>
      <c r="G28" s="391"/>
      <c r="H28" s="391"/>
      <c r="I28" s="391"/>
      <c r="J28" s="391"/>
      <c r="K28" s="391"/>
      <c r="L28" s="391"/>
      <c r="M28" s="391"/>
      <c r="N28" s="391"/>
      <c r="O28" s="391"/>
      <c r="P28" s="391"/>
      <c r="Q28" s="391"/>
      <c r="R28" s="391"/>
    </row>
    <row r="29" spans="6:18" x14ac:dyDescent="0.25">
      <c r="F29" s="241">
        <v>16</v>
      </c>
      <c r="G29" s="243" t="s">
        <v>95</v>
      </c>
      <c r="H29" s="244" t="s">
        <v>46</v>
      </c>
      <c r="I29" s="244"/>
      <c r="J29" s="243" t="s">
        <v>47</v>
      </c>
      <c r="K29" s="243" t="s">
        <v>48</v>
      </c>
      <c r="L29" s="240" t="s">
        <v>49</v>
      </c>
      <c r="M29" s="241">
        <v>160</v>
      </c>
      <c r="N29" s="241">
        <v>17166</v>
      </c>
      <c r="O29" s="22" t="s">
        <v>96</v>
      </c>
      <c r="P29" s="241" t="s">
        <v>51</v>
      </c>
      <c r="Q29" s="241">
        <v>102153</v>
      </c>
      <c r="R29" s="254">
        <v>48</v>
      </c>
    </row>
    <row r="30" spans="6:18" x14ac:dyDescent="0.25">
      <c r="F30" s="241">
        <v>17</v>
      </c>
      <c r="G30" s="245" t="s">
        <v>97</v>
      </c>
      <c r="H30" s="244" t="s">
        <v>46</v>
      </c>
      <c r="I30" s="244"/>
      <c r="J30" s="245" t="s">
        <v>47</v>
      </c>
      <c r="K30" s="243" t="s">
        <v>48</v>
      </c>
      <c r="L30" s="240" t="s">
        <v>98</v>
      </c>
      <c r="M30" s="241">
        <v>143</v>
      </c>
      <c r="N30" s="241">
        <v>16403</v>
      </c>
      <c r="O30" s="245" t="s">
        <v>99</v>
      </c>
      <c r="P30" s="241" t="s">
        <v>51</v>
      </c>
      <c r="Q30" s="241">
        <v>14826</v>
      </c>
      <c r="R30" s="242">
        <v>28</v>
      </c>
    </row>
    <row r="31" spans="6:18" x14ac:dyDescent="0.25">
      <c r="F31" s="241">
        <v>18</v>
      </c>
      <c r="G31" s="245" t="s">
        <v>100</v>
      </c>
      <c r="H31" s="244" t="s">
        <v>46</v>
      </c>
      <c r="I31" s="244"/>
      <c r="J31" s="245" t="s">
        <v>47</v>
      </c>
      <c r="K31" s="243" t="s">
        <v>48</v>
      </c>
      <c r="L31" s="240" t="s">
        <v>49</v>
      </c>
      <c r="M31" s="241">
        <v>160</v>
      </c>
      <c r="N31" s="241">
        <v>13701</v>
      </c>
      <c r="O31" s="245" t="s">
        <v>101</v>
      </c>
      <c r="P31" s="241" t="s">
        <v>51</v>
      </c>
      <c r="Q31" s="241">
        <v>12577</v>
      </c>
      <c r="R31" s="241" t="s">
        <v>102</v>
      </c>
    </row>
    <row r="32" spans="6:18" ht="15" customHeight="1" x14ac:dyDescent="0.25">
      <c r="F32" s="241">
        <v>19</v>
      </c>
      <c r="G32" s="245" t="s">
        <v>103</v>
      </c>
      <c r="H32" s="244" t="s">
        <v>46</v>
      </c>
      <c r="I32" s="244"/>
      <c r="J32" s="245" t="s">
        <v>47</v>
      </c>
      <c r="K32" s="243" t="s">
        <v>48</v>
      </c>
      <c r="L32" s="240" t="s">
        <v>49</v>
      </c>
      <c r="M32" s="241">
        <v>160</v>
      </c>
      <c r="N32" s="241">
        <v>13157</v>
      </c>
      <c r="O32" s="245" t="s">
        <v>104</v>
      </c>
      <c r="P32" s="241" t="s">
        <v>51</v>
      </c>
      <c r="Q32" s="241">
        <v>4822</v>
      </c>
      <c r="R32" s="242">
        <v>55</v>
      </c>
    </row>
    <row r="33" spans="6:18" ht="25.5" x14ac:dyDescent="0.25">
      <c r="F33" s="241">
        <v>20</v>
      </c>
      <c r="G33" s="19" t="s">
        <v>105</v>
      </c>
      <c r="H33" s="244" t="s">
        <v>46</v>
      </c>
      <c r="I33" s="244"/>
      <c r="J33" s="245" t="s">
        <v>106</v>
      </c>
      <c r="K33" s="243" t="s">
        <v>48</v>
      </c>
      <c r="L33" s="240" t="s">
        <v>49</v>
      </c>
      <c r="M33" s="241">
        <v>160</v>
      </c>
      <c r="N33" s="241">
        <v>2353</v>
      </c>
      <c r="O33" s="245" t="s">
        <v>709</v>
      </c>
      <c r="P33" s="241" t="s">
        <v>51</v>
      </c>
      <c r="Q33" s="241">
        <v>833</v>
      </c>
      <c r="R33" s="241" t="s">
        <v>107</v>
      </c>
    </row>
    <row r="34" spans="6:18" ht="15" customHeight="1" x14ac:dyDescent="0.25">
      <c r="F34" s="241">
        <v>21</v>
      </c>
      <c r="G34" s="19" t="s">
        <v>108</v>
      </c>
      <c r="H34" s="244" t="s">
        <v>46</v>
      </c>
      <c r="I34" s="244"/>
      <c r="J34" s="245" t="s">
        <v>47</v>
      </c>
      <c r="K34" s="243" t="s">
        <v>48</v>
      </c>
      <c r="L34" s="240" t="s">
        <v>49</v>
      </c>
      <c r="M34" s="241">
        <v>160</v>
      </c>
      <c r="N34" s="241">
        <v>713</v>
      </c>
      <c r="O34" s="245" t="s">
        <v>109</v>
      </c>
      <c r="P34" s="241" t="s">
        <v>51</v>
      </c>
      <c r="Q34" s="241">
        <v>102267</v>
      </c>
      <c r="R34" s="241">
        <v>410</v>
      </c>
    </row>
    <row r="35" spans="6:18" x14ac:dyDescent="0.25">
      <c r="F35" s="396" t="s">
        <v>110</v>
      </c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</row>
    <row r="36" spans="6:18" x14ac:dyDescent="0.25">
      <c r="F36" s="384">
        <v>22</v>
      </c>
      <c r="G36" s="385" t="s">
        <v>111</v>
      </c>
      <c r="H36" s="244" t="s">
        <v>46</v>
      </c>
      <c r="I36" s="244"/>
      <c r="J36" s="387" t="s">
        <v>47</v>
      </c>
      <c r="K36" s="385" t="s">
        <v>48</v>
      </c>
      <c r="L36" s="388" t="s">
        <v>49</v>
      </c>
      <c r="M36" s="384">
        <v>234</v>
      </c>
      <c r="N36" s="241">
        <v>6309</v>
      </c>
      <c r="O36" s="245" t="s">
        <v>112</v>
      </c>
      <c r="P36" s="241" t="s">
        <v>51</v>
      </c>
      <c r="Q36" s="384">
        <v>831</v>
      </c>
      <c r="R36" s="390">
        <v>51</v>
      </c>
    </row>
    <row r="37" spans="6:18" x14ac:dyDescent="0.25">
      <c r="F37" s="384"/>
      <c r="G37" s="385"/>
      <c r="H37" s="244"/>
      <c r="I37" s="14" t="s">
        <v>46</v>
      </c>
      <c r="J37" s="387"/>
      <c r="K37" s="385"/>
      <c r="L37" s="388"/>
      <c r="M37" s="384"/>
      <c r="N37" s="241">
        <v>11504</v>
      </c>
      <c r="O37" s="245" t="s">
        <v>113</v>
      </c>
      <c r="P37" s="241" t="s">
        <v>114</v>
      </c>
      <c r="Q37" s="384"/>
      <c r="R37" s="390"/>
    </row>
    <row r="38" spans="6:18" x14ac:dyDescent="0.25">
      <c r="F38" s="241">
        <v>23</v>
      </c>
      <c r="G38" s="245" t="s">
        <v>115</v>
      </c>
      <c r="H38" s="244" t="s">
        <v>46</v>
      </c>
      <c r="I38" s="244"/>
      <c r="J38" s="245" t="s">
        <v>47</v>
      </c>
      <c r="K38" s="243" t="s">
        <v>48</v>
      </c>
      <c r="L38" s="240" t="s">
        <v>49</v>
      </c>
      <c r="M38" s="241">
        <v>160</v>
      </c>
      <c r="N38" s="241">
        <v>14810</v>
      </c>
      <c r="O38" s="245" t="s">
        <v>116</v>
      </c>
      <c r="P38" s="241" t="s">
        <v>51</v>
      </c>
      <c r="Q38" s="241">
        <v>20619</v>
      </c>
      <c r="R38" s="242">
        <v>14</v>
      </c>
    </row>
    <row r="39" spans="6:18" ht="63.75" x14ac:dyDescent="0.25">
      <c r="F39" s="241">
        <v>24</v>
      </c>
      <c r="G39" s="245" t="s">
        <v>117</v>
      </c>
      <c r="H39" s="244" t="s">
        <v>46</v>
      </c>
      <c r="I39" s="244"/>
      <c r="J39" s="245" t="s">
        <v>53</v>
      </c>
      <c r="K39" s="17" t="s">
        <v>118</v>
      </c>
      <c r="L39" s="240" t="s">
        <v>49</v>
      </c>
      <c r="M39" s="241">
        <v>160</v>
      </c>
      <c r="N39" s="241">
        <v>2608</v>
      </c>
      <c r="O39" s="245" t="s">
        <v>486</v>
      </c>
      <c r="P39" s="241" t="s">
        <v>51</v>
      </c>
      <c r="Q39" s="241">
        <v>3612</v>
      </c>
      <c r="R39" s="241" t="s">
        <v>119</v>
      </c>
    </row>
    <row r="40" spans="6:18" x14ac:dyDescent="0.25">
      <c r="F40" s="391" t="s">
        <v>120</v>
      </c>
      <c r="G40" s="391"/>
      <c r="H40" s="391"/>
      <c r="I40" s="391"/>
      <c r="J40" s="391"/>
      <c r="K40" s="391"/>
      <c r="L40" s="391"/>
      <c r="M40" s="391"/>
      <c r="N40" s="391"/>
      <c r="O40" s="391"/>
      <c r="P40" s="391"/>
      <c r="Q40" s="391"/>
      <c r="R40" s="391"/>
    </row>
    <row r="41" spans="6:18" ht="51" x14ac:dyDescent="0.25">
      <c r="F41" s="241">
        <v>25</v>
      </c>
      <c r="G41" s="245" t="s">
        <v>121</v>
      </c>
      <c r="H41" s="244" t="s">
        <v>46</v>
      </c>
      <c r="I41" s="244"/>
      <c r="J41" s="245" t="s">
        <v>53</v>
      </c>
      <c r="K41" s="240" t="s">
        <v>122</v>
      </c>
      <c r="L41" s="240" t="s">
        <v>49</v>
      </c>
      <c r="M41" s="241">
        <v>96</v>
      </c>
      <c r="N41" s="241">
        <v>12938</v>
      </c>
      <c r="O41" s="23" t="s">
        <v>487</v>
      </c>
      <c r="P41" s="241" t="s">
        <v>51</v>
      </c>
      <c r="Q41" s="241">
        <v>817</v>
      </c>
      <c r="R41" s="242" t="s">
        <v>123</v>
      </c>
    </row>
    <row r="42" spans="6:18" ht="15" customHeight="1" x14ac:dyDescent="0.25">
      <c r="F42" s="241">
        <v>26</v>
      </c>
      <c r="G42" s="245" t="s">
        <v>124</v>
      </c>
      <c r="H42" s="244" t="s">
        <v>46</v>
      </c>
      <c r="I42" s="244"/>
      <c r="J42" s="245" t="s">
        <v>53</v>
      </c>
      <c r="K42" s="240" t="s">
        <v>122</v>
      </c>
      <c r="L42" s="240" t="s">
        <v>49</v>
      </c>
      <c r="M42" s="241">
        <v>96</v>
      </c>
      <c r="N42" s="241">
        <v>11040</v>
      </c>
      <c r="O42" s="23" t="s">
        <v>488</v>
      </c>
      <c r="P42" s="241" t="s">
        <v>51</v>
      </c>
      <c r="Q42" s="241">
        <v>4802</v>
      </c>
      <c r="R42" s="242" t="s">
        <v>125</v>
      </c>
    </row>
    <row r="43" spans="6:18" x14ac:dyDescent="0.25">
      <c r="F43" s="241">
        <v>27</v>
      </c>
      <c r="G43" s="245" t="s">
        <v>126</v>
      </c>
      <c r="H43" s="244" t="s">
        <v>46</v>
      </c>
      <c r="I43" s="244"/>
      <c r="J43" s="245" t="s">
        <v>47</v>
      </c>
      <c r="K43" s="243" t="s">
        <v>48</v>
      </c>
      <c r="L43" s="240" t="s">
        <v>49</v>
      </c>
      <c r="M43" s="241">
        <v>177</v>
      </c>
      <c r="N43" s="241">
        <v>3888</v>
      </c>
      <c r="O43" s="23" t="s">
        <v>519</v>
      </c>
      <c r="P43" s="241" t="s">
        <v>51</v>
      </c>
      <c r="Q43" s="241">
        <v>52573</v>
      </c>
      <c r="R43" s="242">
        <v>704</v>
      </c>
    </row>
    <row r="44" spans="6:18" x14ac:dyDescent="0.25">
      <c r="F44" s="391" t="s">
        <v>127</v>
      </c>
      <c r="G44" s="391"/>
      <c r="H44" s="391"/>
      <c r="I44" s="391"/>
      <c r="J44" s="391"/>
      <c r="K44" s="391"/>
      <c r="L44" s="391"/>
      <c r="M44" s="391"/>
      <c r="N44" s="391"/>
      <c r="O44" s="391"/>
      <c r="P44" s="391"/>
      <c r="Q44" s="391"/>
      <c r="R44" s="391"/>
    </row>
    <row r="45" spans="6:18" ht="15" customHeight="1" x14ac:dyDescent="0.25">
      <c r="F45" s="241">
        <v>28</v>
      </c>
      <c r="G45" s="245" t="s">
        <v>128</v>
      </c>
      <c r="H45" s="244" t="s">
        <v>46</v>
      </c>
      <c r="I45" s="244"/>
      <c r="J45" s="245" t="s">
        <v>47</v>
      </c>
      <c r="K45" s="243" t="s">
        <v>48</v>
      </c>
      <c r="L45" s="240" t="s">
        <v>61</v>
      </c>
      <c r="M45" s="241">
        <v>160</v>
      </c>
      <c r="N45" s="241">
        <v>6852</v>
      </c>
      <c r="O45" s="245" t="s">
        <v>129</v>
      </c>
      <c r="P45" s="241" t="s">
        <v>51</v>
      </c>
      <c r="Q45" s="241">
        <v>829</v>
      </c>
      <c r="R45" s="246" t="s">
        <v>130</v>
      </c>
    </row>
    <row r="46" spans="6:18" x14ac:dyDescent="0.25">
      <c r="F46" s="384">
        <v>29</v>
      </c>
      <c r="G46" s="385" t="s">
        <v>131</v>
      </c>
      <c r="H46" s="386" t="s">
        <v>46</v>
      </c>
      <c r="I46" s="16"/>
      <c r="J46" s="387" t="s">
        <v>47</v>
      </c>
      <c r="K46" s="385" t="s">
        <v>48</v>
      </c>
      <c r="L46" s="388" t="s">
        <v>61</v>
      </c>
      <c r="M46" s="384">
        <v>160</v>
      </c>
      <c r="N46" s="241">
        <v>6853</v>
      </c>
      <c r="O46" s="245" t="s">
        <v>129</v>
      </c>
      <c r="P46" s="241" t="s">
        <v>51</v>
      </c>
      <c r="Q46" s="384">
        <v>827</v>
      </c>
      <c r="R46" s="393" t="s">
        <v>132</v>
      </c>
    </row>
    <row r="47" spans="6:18" x14ac:dyDescent="0.25">
      <c r="F47" s="384"/>
      <c r="G47" s="385"/>
      <c r="H47" s="386"/>
      <c r="I47" s="14" t="s">
        <v>46</v>
      </c>
      <c r="J47" s="387"/>
      <c r="K47" s="385"/>
      <c r="L47" s="388"/>
      <c r="M47" s="384"/>
      <c r="N47" s="241">
        <v>6800</v>
      </c>
      <c r="O47" s="24" t="s">
        <v>133</v>
      </c>
      <c r="P47" s="241" t="s">
        <v>59</v>
      </c>
      <c r="Q47" s="384"/>
      <c r="R47" s="393"/>
    </row>
    <row r="48" spans="6:18" x14ac:dyDescent="0.25">
      <c r="F48" s="380">
        <v>30</v>
      </c>
      <c r="G48" s="378" t="s">
        <v>134</v>
      </c>
      <c r="H48" s="244" t="s">
        <v>46</v>
      </c>
      <c r="I48" s="244"/>
      <c r="J48" s="378" t="s">
        <v>47</v>
      </c>
      <c r="K48" s="378" t="s">
        <v>48</v>
      </c>
      <c r="L48" s="394" t="s">
        <v>135</v>
      </c>
      <c r="M48" s="378">
        <v>159</v>
      </c>
      <c r="N48" s="241">
        <v>3865</v>
      </c>
      <c r="O48" s="245" t="s">
        <v>136</v>
      </c>
      <c r="P48" s="241" t="s">
        <v>51</v>
      </c>
      <c r="Q48" s="380">
        <v>12223</v>
      </c>
      <c r="R48" s="382">
        <v>50</v>
      </c>
    </row>
    <row r="49" spans="6:18" x14ac:dyDescent="0.25">
      <c r="F49" s="381"/>
      <c r="G49" s="379"/>
      <c r="H49" s="244"/>
      <c r="I49" s="14" t="s">
        <v>46</v>
      </c>
      <c r="J49" s="379"/>
      <c r="K49" s="379"/>
      <c r="L49" s="395"/>
      <c r="M49" s="379"/>
      <c r="N49" s="241">
        <v>13935</v>
      </c>
      <c r="O49" s="245" t="s">
        <v>520</v>
      </c>
      <c r="P49" s="241" t="s">
        <v>114</v>
      </c>
      <c r="Q49" s="381"/>
      <c r="R49" s="383"/>
    </row>
    <row r="50" spans="6:18" x14ac:dyDescent="0.25">
      <c r="F50" s="241">
        <v>31</v>
      </c>
      <c r="G50" s="19" t="s">
        <v>137</v>
      </c>
      <c r="H50" s="244" t="s">
        <v>46</v>
      </c>
      <c r="I50" s="244"/>
      <c r="J50" s="245" t="s">
        <v>47</v>
      </c>
      <c r="K50" s="243" t="s">
        <v>48</v>
      </c>
      <c r="L50" s="240" t="s">
        <v>49</v>
      </c>
      <c r="M50" s="241">
        <v>160</v>
      </c>
      <c r="N50" s="241">
        <v>11926</v>
      </c>
      <c r="O50" s="245" t="s">
        <v>138</v>
      </c>
      <c r="P50" s="241" t="s">
        <v>51</v>
      </c>
      <c r="Q50" s="241">
        <v>51874</v>
      </c>
      <c r="R50" s="242">
        <v>16</v>
      </c>
    </row>
    <row r="51" spans="6:18" x14ac:dyDescent="0.25">
      <c r="F51" s="384">
        <v>32</v>
      </c>
      <c r="G51" s="385" t="s">
        <v>139</v>
      </c>
      <c r="H51" s="386" t="s">
        <v>46</v>
      </c>
      <c r="I51" s="244"/>
      <c r="J51" s="387" t="s">
        <v>47</v>
      </c>
      <c r="K51" s="385" t="s">
        <v>48</v>
      </c>
      <c r="L51" s="388" t="s">
        <v>135</v>
      </c>
      <c r="M51" s="384">
        <v>160</v>
      </c>
      <c r="N51" s="241">
        <v>2043</v>
      </c>
      <c r="O51" s="245" t="s">
        <v>140</v>
      </c>
      <c r="P51" s="241" t="s">
        <v>51</v>
      </c>
      <c r="Q51" s="389">
        <v>15241</v>
      </c>
      <c r="R51" s="390">
        <v>81</v>
      </c>
    </row>
    <row r="52" spans="6:18" x14ac:dyDescent="0.25">
      <c r="F52" s="384"/>
      <c r="G52" s="385"/>
      <c r="H52" s="386"/>
      <c r="I52" s="14" t="s">
        <v>46</v>
      </c>
      <c r="J52" s="387"/>
      <c r="K52" s="385"/>
      <c r="L52" s="388"/>
      <c r="M52" s="384"/>
      <c r="N52" s="241">
        <v>10331</v>
      </c>
      <c r="O52" s="245" t="s">
        <v>141</v>
      </c>
      <c r="P52" s="241" t="s">
        <v>114</v>
      </c>
      <c r="Q52" s="389"/>
      <c r="R52" s="390"/>
    </row>
    <row r="53" spans="6:18" ht="51" x14ac:dyDescent="0.25">
      <c r="F53" s="241">
        <v>33</v>
      </c>
      <c r="G53" s="245" t="s">
        <v>142</v>
      </c>
      <c r="H53" s="244" t="s">
        <v>46</v>
      </c>
      <c r="I53" s="244"/>
      <c r="J53" s="245" t="s">
        <v>53</v>
      </c>
      <c r="K53" s="17" t="s">
        <v>143</v>
      </c>
      <c r="L53" s="240" t="s">
        <v>49</v>
      </c>
      <c r="M53" s="241">
        <v>160</v>
      </c>
      <c r="N53" s="241">
        <v>2316</v>
      </c>
      <c r="O53" s="245" t="s">
        <v>489</v>
      </c>
      <c r="P53" s="241" t="s">
        <v>51</v>
      </c>
      <c r="Q53" s="241">
        <v>90397</v>
      </c>
      <c r="R53" s="242">
        <v>616</v>
      </c>
    </row>
    <row r="54" spans="6:18" ht="51" x14ac:dyDescent="0.25">
      <c r="F54" s="241">
        <v>34</v>
      </c>
      <c r="G54" s="25" t="s">
        <v>144</v>
      </c>
      <c r="H54" s="244" t="s">
        <v>46</v>
      </c>
      <c r="I54" s="244"/>
      <c r="J54" s="245" t="s">
        <v>53</v>
      </c>
      <c r="K54" s="17" t="s">
        <v>143</v>
      </c>
      <c r="L54" s="240" t="s">
        <v>49</v>
      </c>
      <c r="M54" s="241">
        <v>160</v>
      </c>
      <c r="N54" s="241">
        <v>2701</v>
      </c>
      <c r="O54" s="245" t="s">
        <v>490</v>
      </c>
      <c r="P54" s="241" t="s">
        <v>51</v>
      </c>
      <c r="Q54" s="241">
        <v>90425</v>
      </c>
      <c r="R54" s="242">
        <v>617</v>
      </c>
    </row>
    <row r="55" spans="6:18" ht="51" x14ac:dyDescent="0.25">
      <c r="F55" s="241">
        <v>35</v>
      </c>
      <c r="G55" s="25" t="s">
        <v>145</v>
      </c>
      <c r="H55" s="244" t="s">
        <v>146</v>
      </c>
      <c r="I55" s="244"/>
      <c r="J55" s="245" t="s">
        <v>53</v>
      </c>
      <c r="K55" s="17" t="s">
        <v>147</v>
      </c>
      <c r="L55" s="240" t="s">
        <v>49</v>
      </c>
      <c r="M55" s="241">
        <v>160</v>
      </c>
      <c r="N55" s="241">
        <v>12806</v>
      </c>
      <c r="O55" s="245" t="s">
        <v>148</v>
      </c>
      <c r="P55" s="241" t="s">
        <v>51</v>
      </c>
      <c r="Q55" s="241">
        <v>90983</v>
      </c>
      <c r="R55" s="242">
        <v>620</v>
      </c>
    </row>
    <row r="56" spans="6:18" x14ac:dyDescent="0.25">
      <c r="F56" s="392" t="s">
        <v>173</v>
      </c>
      <c r="G56" s="392"/>
      <c r="H56" s="392"/>
      <c r="I56" s="392"/>
      <c r="J56" s="392"/>
      <c r="K56" s="392"/>
      <c r="L56" s="392"/>
      <c r="M56" s="392"/>
      <c r="N56" s="392"/>
      <c r="O56" s="392"/>
      <c r="P56" s="392"/>
      <c r="Q56" s="392"/>
      <c r="R56" s="392"/>
    </row>
    <row r="57" spans="6:18" x14ac:dyDescent="0.25">
      <c r="F57" s="377" t="s">
        <v>150</v>
      </c>
      <c r="G57" s="377"/>
      <c r="H57" s="377"/>
      <c r="I57" s="377"/>
      <c r="J57" s="377"/>
      <c r="K57" s="377"/>
      <c r="L57" s="377"/>
      <c r="M57" s="377"/>
      <c r="N57" s="377"/>
      <c r="O57" s="377"/>
      <c r="P57" s="377"/>
      <c r="Q57" s="377"/>
      <c r="R57" s="377"/>
    </row>
    <row r="58" spans="6:18" ht="25.5" x14ac:dyDescent="0.25">
      <c r="F58" s="241">
        <v>1</v>
      </c>
      <c r="G58" s="25" t="s">
        <v>151</v>
      </c>
      <c r="H58" s="244" t="s">
        <v>46</v>
      </c>
      <c r="I58" s="241"/>
      <c r="J58" s="245" t="s">
        <v>47</v>
      </c>
      <c r="K58" s="243" t="s">
        <v>48</v>
      </c>
      <c r="L58" s="240" t="s">
        <v>49</v>
      </c>
      <c r="M58" s="241">
        <v>29</v>
      </c>
      <c r="N58" s="241">
        <v>520</v>
      </c>
      <c r="O58" s="245" t="s">
        <v>152</v>
      </c>
      <c r="P58" s="241" t="s">
        <v>153</v>
      </c>
      <c r="Q58" s="241">
        <v>12253</v>
      </c>
      <c r="R58" s="242">
        <v>77</v>
      </c>
    </row>
    <row r="59" spans="6:18" x14ac:dyDescent="0.25">
      <c r="F59" s="241">
        <v>2</v>
      </c>
      <c r="G59" s="25" t="s">
        <v>154</v>
      </c>
      <c r="H59" s="244" t="s">
        <v>46</v>
      </c>
      <c r="I59" s="241"/>
      <c r="J59" s="245" t="s">
        <v>47</v>
      </c>
      <c r="K59" s="243" t="s">
        <v>48</v>
      </c>
      <c r="L59" s="240" t="s">
        <v>49</v>
      </c>
      <c r="M59" s="241">
        <v>48</v>
      </c>
      <c r="N59" s="241">
        <v>5532</v>
      </c>
      <c r="O59" s="245" t="s">
        <v>521</v>
      </c>
      <c r="P59" s="241" t="s">
        <v>51</v>
      </c>
      <c r="Q59" s="241">
        <v>15784</v>
      </c>
      <c r="R59" s="241">
        <v>84</v>
      </c>
    </row>
    <row r="60" spans="6:18" x14ac:dyDescent="0.25">
      <c r="F60" s="241">
        <v>3</v>
      </c>
      <c r="G60" s="25" t="s">
        <v>155</v>
      </c>
      <c r="H60" s="244" t="s">
        <v>46</v>
      </c>
      <c r="I60" s="241"/>
      <c r="J60" s="245" t="s">
        <v>47</v>
      </c>
      <c r="K60" s="243" t="s">
        <v>48</v>
      </c>
      <c r="L60" s="240" t="s">
        <v>49</v>
      </c>
      <c r="M60" s="241">
        <v>90</v>
      </c>
      <c r="N60" s="241">
        <v>8278</v>
      </c>
      <c r="O60" s="245" t="s">
        <v>156</v>
      </c>
      <c r="P60" s="241" t="s">
        <v>51</v>
      </c>
      <c r="Q60" s="241">
        <v>54410</v>
      </c>
      <c r="R60" s="242">
        <v>575</v>
      </c>
    </row>
    <row r="61" spans="6:18" x14ac:dyDescent="0.25">
      <c r="F61" s="377" t="s">
        <v>157</v>
      </c>
      <c r="G61" s="377"/>
      <c r="H61" s="377"/>
      <c r="I61" s="377"/>
      <c r="J61" s="377"/>
      <c r="K61" s="377"/>
      <c r="L61" s="377"/>
      <c r="M61" s="377"/>
      <c r="N61" s="377"/>
      <c r="O61" s="377"/>
      <c r="P61" s="377"/>
      <c r="Q61" s="377"/>
      <c r="R61" s="377"/>
    </row>
    <row r="62" spans="6:18" x14ac:dyDescent="0.25">
      <c r="F62" s="241">
        <v>4</v>
      </c>
      <c r="G62" s="25" t="s">
        <v>158</v>
      </c>
      <c r="H62" s="244" t="s">
        <v>46</v>
      </c>
      <c r="I62" s="241"/>
      <c r="J62" s="245" t="s">
        <v>47</v>
      </c>
      <c r="K62" s="243" t="s">
        <v>48</v>
      </c>
      <c r="L62" s="240" t="s">
        <v>98</v>
      </c>
      <c r="M62" s="241">
        <v>48</v>
      </c>
      <c r="N62" s="241">
        <v>12519</v>
      </c>
      <c r="O62" s="245" t="s">
        <v>159</v>
      </c>
      <c r="P62" s="241" t="s">
        <v>51</v>
      </c>
      <c r="Q62" s="241">
        <v>12034</v>
      </c>
      <c r="R62" s="241">
        <v>75</v>
      </c>
    </row>
    <row r="63" spans="6:18" x14ac:dyDescent="0.25">
      <c r="F63" s="241">
        <v>5</v>
      </c>
      <c r="G63" s="25" t="s">
        <v>160</v>
      </c>
      <c r="H63" s="244" t="s">
        <v>46</v>
      </c>
      <c r="I63" s="241"/>
      <c r="J63" s="245" t="s">
        <v>47</v>
      </c>
      <c r="K63" s="243" t="s">
        <v>48</v>
      </c>
      <c r="L63" s="240" t="s">
        <v>98</v>
      </c>
      <c r="M63" s="241">
        <v>46</v>
      </c>
      <c r="N63" s="241">
        <v>11285</v>
      </c>
      <c r="O63" s="245" t="s">
        <v>491</v>
      </c>
      <c r="P63" s="241" t="s">
        <v>51</v>
      </c>
      <c r="Q63" s="241">
        <v>12036</v>
      </c>
      <c r="R63" s="242">
        <v>78</v>
      </c>
    </row>
    <row r="64" spans="6:18" x14ac:dyDescent="0.25">
      <c r="F64" s="241">
        <v>6</v>
      </c>
      <c r="G64" s="25" t="s">
        <v>161</v>
      </c>
      <c r="H64" s="244" t="s">
        <v>46</v>
      </c>
      <c r="I64" s="241"/>
      <c r="J64" s="245" t="s">
        <v>47</v>
      </c>
      <c r="K64" s="243" t="s">
        <v>48</v>
      </c>
      <c r="L64" s="240" t="s">
        <v>98</v>
      </c>
      <c r="M64" s="241">
        <v>51</v>
      </c>
      <c r="N64" s="241">
        <v>5813</v>
      </c>
      <c r="O64" s="245" t="s">
        <v>162</v>
      </c>
      <c r="P64" s="241" t="s">
        <v>51</v>
      </c>
      <c r="Q64" s="241">
        <v>15894</v>
      </c>
      <c r="R64" s="242">
        <v>86</v>
      </c>
    </row>
    <row r="65" spans="6:18" x14ac:dyDescent="0.25">
      <c r="F65" s="241">
        <v>7</v>
      </c>
      <c r="G65" s="25" t="s">
        <v>163</v>
      </c>
      <c r="H65" s="244" t="s">
        <v>46</v>
      </c>
      <c r="I65" s="241"/>
      <c r="J65" s="245" t="s">
        <v>47</v>
      </c>
      <c r="K65" s="243" t="s">
        <v>48</v>
      </c>
      <c r="L65" s="240" t="s">
        <v>49</v>
      </c>
      <c r="M65" s="241">
        <v>47</v>
      </c>
      <c r="N65" s="241">
        <v>4400</v>
      </c>
      <c r="O65" s="245" t="s">
        <v>164</v>
      </c>
      <c r="P65" s="241" t="s">
        <v>51</v>
      </c>
      <c r="Q65" s="241">
        <v>53013</v>
      </c>
      <c r="R65" s="242">
        <v>274</v>
      </c>
    </row>
    <row r="66" spans="6:18" x14ac:dyDescent="0.25">
      <c r="F66" s="377" t="s">
        <v>165</v>
      </c>
      <c r="G66" s="377"/>
      <c r="H66" s="377"/>
      <c r="I66" s="377"/>
      <c r="J66" s="377"/>
      <c r="K66" s="377"/>
      <c r="L66" s="377"/>
      <c r="M66" s="377"/>
      <c r="N66" s="377"/>
      <c r="O66" s="377"/>
      <c r="P66" s="377"/>
      <c r="Q66" s="377"/>
      <c r="R66" s="377"/>
    </row>
    <row r="67" spans="6:18" x14ac:dyDescent="0.25">
      <c r="F67" s="241">
        <v>8</v>
      </c>
      <c r="G67" s="25" t="s">
        <v>166</v>
      </c>
      <c r="H67" s="244" t="s">
        <v>46</v>
      </c>
      <c r="I67" s="241"/>
      <c r="J67" s="245" t="s">
        <v>47</v>
      </c>
      <c r="K67" s="243" t="s">
        <v>48</v>
      </c>
      <c r="L67" s="240" t="s">
        <v>49</v>
      </c>
      <c r="M67" s="241">
        <v>50</v>
      </c>
      <c r="N67" s="241">
        <v>6510</v>
      </c>
      <c r="O67" s="245" t="s">
        <v>167</v>
      </c>
      <c r="P67" s="241" t="s">
        <v>51</v>
      </c>
      <c r="Q67" s="241">
        <v>54873</v>
      </c>
      <c r="R67" s="242">
        <v>675</v>
      </c>
    </row>
    <row r="68" spans="6:18" x14ac:dyDescent="0.25">
      <c r="F68" s="241">
        <v>9</v>
      </c>
      <c r="G68" s="25" t="s">
        <v>168</v>
      </c>
      <c r="H68" s="244" t="s">
        <v>46</v>
      </c>
      <c r="I68" s="241"/>
      <c r="J68" s="245" t="s">
        <v>47</v>
      </c>
      <c r="K68" s="243" t="s">
        <v>48</v>
      </c>
      <c r="L68" s="240" t="s">
        <v>49</v>
      </c>
      <c r="M68" s="241">
        <v>80</v>
      </c>
      <c r="N68" s="241">
        <v>1566</v>
      </c>
      <c r="O68" s="245" t="s">
        <v>169</v>
      </c>
      <c r="P68" s="241" t="s">
        <v>51</v>
      </c>
      <c r="Q68" s="241">
        <v>7170</v>
      </c>
      <c r="R68" s="242">
        <v>277</v>
      </c>
    </row>
    <row r="69" spans="6:18" x14ac:dyDescent="0.25">
      <c r="F69" s="377" t="s">
        <v>170</v>
      </c>
      <c r="G69" s="377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7"/>
    </row>
    <row r="70" spans="6:18" x14ac:dyDescent="0.25">
      <c r="F70" s="243">
        <v>10</v>
      </c>
      <c r="G70" s="243" t="s">
        <v>171</v>
      </c>
      <c r="H70" s="244" t="s">
        <v>46</v>
      </c>
      <c r="I70" s="243"/>
      <c r="J70" s="245" t="s">
        <v>47</v>
      </c>
      <c r="K70" s="243" t="s">
        <v>48</v>
      </c>
      <c r="L70" s="240" t="s">
        <v>49</v>
      </c>
      <c r="M70" s="241">
        <v>45</v>
      </c>
      <c r="N70" s="241">
        <v>400</v>
      </c>
      <c r="O70" s="243" t="s">
        <v>172</v>
      </c>
      <c r="P70" s="241" t="s">
        <v>51</v>
      </c>
      <c r="Q70" s="241">
        <v>102239</v>
      </c>
      <c r="R70" s="241">
        <v>378</v>
      </c>
    </row>
    <row r="71" spans="6:18" x14ac:dyDescent="0.25">
      <c r="F71" s="377" t="s">
        <v>149</v>
      </c>
      <c r="G71" s="377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7"/>
    </row>
    <row r="72" spans="6:18" x14ac:dyDescent="0.25">
      <c r="F72" s="243">
        <v>11</v>
      </c>
      <c r="G72" s="243" t="s">
        <v>601</v>
      </c>
      <c r="H72" s="244" t="s">
        <v>146</v>
      </c>
      <c r="I72" s="243"/>
      <c r="J72" s="245" t="s">
        <v>47</v>
      </c>
      <c r="K72" s="243" t="s">
        <v>48</v>
      </c>
      <c r="L72" s="240" t="s">
        <v>49</v>
      </c>
      <c r="M72" s="241">
        <v>40</v>
      </c>
      <c r="N72" s="241">
        <v>12577</v>
      </c>
      <c r="O72" s="243" t="s">
        <v>602</v>
      </c>
      <c r="P72" s="241" t="s">
        <v>51</v>
      </c>
      <c r="Q72" s="241">
        <v>103589</v>
      </c>
      <c r="R72" s="241"/>
    </row>
  </sheetData>
  <sheetProtection password="E9C4" sheet="1" objects="1" scenarios="1"/>
  <mergeCells count="80">
    <mergeCell ref="F2:R2"/>
    <mergeCell ref="Q10:Q11"/>
    <mergeCell ref="R10:R11"/>
    <mergeCell ref="F13:R13"/>
    <mergeCell ref="F17:F18"/>
    <mergeCell ref="G17:G18"/>
    <mergeCell ref="R17:R18"/>
    <mergeCell ref="J17:J18"/>
    <mergeCell ref="K17:K18"/>
    <mergeCell ref="L17:L18"/>
    <mergeCell ref="M17:M18"/>
    <mergeCell ref="Q17:Q18"/>
    <mergeCell ref="M10:M11"/>
    <mergeCell ref="F5:R5"/>
    <mergeCell ref="F8:F9"/>
    <mergeCell ref="G8:G9"/>
    <mergeCell ref="M26:M27"/>
    <mergeCell ref="R8:R9"/>
    <mergeCell ref="F10:F11"/>
    <mergeCell ref="G10:G11"/>
    <mergeCell ref="J10:J11"/>
    <mergeCell ref="K10:K11"/>
    <mergeCell ref="L10:L11"/>
    <mergeCell ref="J8:J9"/>
    <mergeCell ref="K8:K9"/>
    <mergeCell ref="L8:L9"/>
    <mergeCell ref="M8:M9"/>
    <mergeCell ref="Q8:Q9"/>
    <mergeCell ref="F22:R22"/>
    <mergeCell ref="Q26:Q27"/>
    <mergeCell ref="R26:R27"/>
    <mergeCell ref="F26:F27"/>
    <mergeCell ref="G26:G27"/>
    <mergeCell ref="J26:J27"/>
    <mergeCell ref="K26:K27"/>
    <mergeCell ref="L26:L27"/>
    <mergeCell ref="F57:R57"/>
    <mergeCell ref="L48:L49"/>
    <mergeCell ref="F28:R28"/>
    <mergeCell ref="F35:R35"/>
    <mergeCell ref="F36:F37"/>
    <mergeCell ref="G36:G37"/>
    <mergeCell ref="J36:J37"/>
    <mergeCell ref="K36:K37"/>
    <mergeCell ref="L36:L37"/>
    <mergeCell ref="M36:M37"/>
    <mergeCell ref="Q36:Q37"/>
    <mergeCell ref="R36:R37"/>
    <mergeCell ref="F61:R61"/>
    <mergeCell ref="F66:R66"/>
    <mergeCell ref="F40:R40"/>
    <mergeCell ref="F44:R44"/>
    <mergeCell ref="F46:F47"/>
    <mergeCell ref="G46:G47"/>
    <mergeCell ref="H46:H47"/>
    <mergeCell ref="F56:R56"/>
    <mergeCell ref="J46:J47"/>
    <mergeCell ref="K46:K47"/>
    <mergeCell ref="L46:L47"/>
    <mergeCell ref="M46:M47"/>
    <mergeCell ref="Q46:Q47"/>
    <mergeCell ref="R46:R47"/>
    <mergeCell ref="J48:J49"/>
    <mergeCell ref="K48:K49"/>
    <mergeCell ref="F69:R69"/>
    <mergeCell ref="F71:R71"/>
    <mergeCell ref="M48:M49"/>
    <mergeCell ref="Q48:Q49"/>
    <mergeCell ref="R48:R49"/>
    <mergeCell ref="F51:F52"/>
    <mergeCell ref="G51:G52"/>
    <mergeCell ref="H51:H52"/>
    <mergeCell ref="J51:J52"/>
    <mergeCell ref="K51:K52"/>
    <mergeCell ref="L51:L52"/>
    <mergeCell ref="M51:M52"/>
    <mergeCell ref="Q51:Q52"/>
    <mergeCell ref="R51:R52"/>
    <mergeCell ref="F48:F49"/>
    <mergeCell ref="G48:G4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3" name="Button 1">
              <controlPr defaultSize="0" print="0" autoFill="0" autoPict="0" macro="[0]!DATOSINSTITUCIONALES6">
                <anchor moveWithCells="1" sizeWithCells="1">
                  <from>
                    <xdr:col>1</xdr:col>
                    <xdr:colOff>38100</xdr:colOff>
                    <xdr:row>8</xdr:row>
                    <xdr:rowOff>95250</xdr:rowOff>
                  </from>
                  <to>
                    <xdr:col>3</xdr:col>
                    <xdr:colOff>714375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">
    <tabColor rgb="FF00B0F0"/>
  </sheetPr>
  <dimension ref="A1:Q32"/>
  <sheetViews>
    <sheetView workbookViewId="0"/>
  </sheetViews>
  <sheetFormatPr baseColWidth="10" defaultRowHeight="15" x14ac:dyDescent="0.25"/>
  <cols>
    <col min="1" max="1" width="4.28515625" style="2" customWidth="1"/>
    <col min="2" max="2" width="6.7109375" style="2" customWidth="1"/>
    <col min="3" max="4" width="18.5703125" style="2" customWidth="1"/>
    <col min="5" max="5" width="6.7109375" style="2" customWidth="1"/>
    <col min="6" max="16" width="11.42578125" style="2"/>
    <col min="17" max="17" width="4.85546875" style="2" customWidth="1"/>
    <col min="18" max="16384" width="11.42578125" style="2"/>
  </cols>
  <sheetData>
    <row r="1" spans="1:17" ht="15.75" thickBot="1" x14ac:dyDescent="0.3">
      <c r="A1" s="122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6"/>
    </row>
    <row r="2" spans="1:17" ht="15.75" thickBot="1" x14ac:dyDescent="0.3">
      <c r="A2" s="123"/>
      <c r="B2" s="106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8"/>
      <c r="Q2" s="118"/>
    </row>
    <row r="3" spans="1:17" ht="15.75" thickBot="1" x14ac:dyDescent="0.3">
      <c r="A3" s="123"/>
      <c r="B3" s="95"/>
      <c r="C3" s="397" t="s">
        <v>479</v>
      </c>
      <c r="D3" s="398"/>
      <c r="E3" s="96"/>
      <c r="F3" s="43"/>
      <c r="G3" s="43"/>
      <c r="H3" s="43"/>
      <c r="I3" s="43"/>
      <c r="J3" s="43"/>
      <c r="K3" s="43"/>
      <c r="L3" s="43"/>
      <c r="M3" s="43"/>
      <c r="N3" s="43"/>
      <c r="O3" s="43"/>
      <c r="P3" s="109"/>
      <c r="Q3" s="118"/>
    </row>
    <row r="4" spans="1:17" x14ac:dyDescent="0.25">
      <c r="A4" s="123"/>
      <c r="B4" s="89"/>
      <c r="C4" s="90"/>
      <c r="D4" s="90"/>
      <c r="E4" s="91"/>
      <c r="F4" s="43"/>
      <c r="G4" s="43"/>
      <c r="H4" s="43"/>
      <c r="I4" s="43"/>
      <c r="J4" s="43"/>
      <c r="K4" s="43"/>
      <c r="L4" s="43"/>
      <c r="M4" s="43"/>
      <c r="N4" s="43"/>
      <c r="O4" s="43"/>
      <c r="P4" s="109"/>
      <c r="Q4" s="118"/>
    </row>
    <row r="5" spans="1:17" x14ac:dyDescent="0.25">
      <c r="A5" s="123"/>
      <c r="B5" s="89"/>
      <c r="C5" s="90"/>
      <c r="D5" s="90"/>
      <c r="E5" s="91"/>
      <c r="F5" s="43"/>
      <c r="G5" s="43"/>
      <c r="H5" s="43"/>
      <c r="I5" s="43"/>
      <c r="J5" s="43"/>
      <c r="K5" s="43"/>
      <c r="L5" s="43"/>
      <c r="M5" s="43"/>
      <c r="N5" s="43"/>
      <c r="O5" s="43"/>
      <c r="P5" s="109"/>
      <c r="Q5" s="118"/>
    </row>
    <row r="6" spans="1:17" x14ac:dyDescent="0.25">
      <c r="A6" s="123"/>
      <c r="B6" s="89"/>
      <c r="C6" s="90"/>
      <c r="D6" s="90"/>
      <c r="E6" s="91"/>
      <c r="F6" s="43"/>
      <c r="G6" s="43"/>
      <c r="H6" s="43"/>
      <c r="I6" s="43"/>
      <c r="J6" s="43"/>
      <c r="K6" s="43"/>
      <c r="L6" s="43"/>
      <c r="M6" s="43"/>
      <c r="N6" s="43"/>
      <c r="O6" s="43"/>
      <c r="P6" s="109"/>
      <c r="Q6" s="118"/>
    </row>
    <row r="7" spans="1:17" x14ac:dyDescent="0.25">
      <c r="A7" s="123"/>
      <c r="B7" s="89"/>
      <c r="C7" s="90"/>
      <c r="D7" s="90"/>
      <c r="E7" s="91"/>
      <c r="F7" s="43"/>
      <c r="G7" s="43"/>
      <c r="H7" s="43"/>
      <c r="I7" s="43"/>
      <c r="J7" s="43"/>
      <c r="K7" s="43"/>
      <c r="L7" s="43"/>
      <c r="M7" s="43"/>
      <c r="N7" s="43"/>
      <c r="O7" s="43"/>
      <c r="P7" s="109"/>
      <c r="Q7" s="118"/>
    </row>
    <row r="8" spans="1:17" x14ac:dyDescent="0.25">
      <c r="A8" s="123"/>
      <c r="B8" s="89"/>
      <c r="C8" s="90"/>
      <c r="D8" s="90"/>
      <c r="E8" s="91"/>
      <c r="F8" s="43"/>
      <c r="G8" s="43"/>
      <c r="H8" s="43"/>
      <c r="I8" s="43"/>
      <c r="J8" s="43"/>
      <c r="K8" s="43"/>
      <c r="L8" s="43"/>
      <c r="M8" s="43"/>
      <c r="N8" s="43"/>
      <c r="O8" s="43"/>
      <c r="P8" s="109"/>
      <c r="Q8" s="118"/>
    </row>
    <row r="9" spans="1:17" x14ac:dyDescent="0.25">
      <c r="A9" s="123"/>
      <c r="B9" s="89"/>
      <c r="C9" s="90"/>
      <c r="D9" s="90"/>
      <c r="E9" s="91"/>
      <c r="F9" s="43"/>
      <c r="G9" s="43"/>
      <c r="H9" s="43"/>
      <c r="I9" s="43"/>
      <c r="J9" s="43"/>
      <c r="K9" s="43"/>
      <c r="L9" s="43"/>
      <c r="M9" s="43"/>
      <c r="N9" s="43"/>
      <c r="O9" s="43"/>
      <c r="P9" s="109"/>
      <c r="Q9" s="118"/>
    </row>
    <row r="10" spans="1:17" x14ac:dyDescent="0.25">
      <c r="A10" s="123"/>
      <c r="B10" s="89"/>
      <c r="C10" s="90"/>
      <c r="D10" s="90"/>
      <c r="E10" s="91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109"/>
      <c r="Q10" s="118"/>
    </row>
    <row r="11" spans="1:17" x14ac:dyDescent="0.25">
      <c r="A11" s="123"/>
      <c r="B11" s="89"/>
      <c r="C11" s="90"/>
      <c r="D11" s="90"/>
      <c r="E11" s="91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109"/>
      <c r="Q11" s="118"/>
    </row>
    <row r="12" spans="1:17" x14ac:dyDescent="0.25">
      <c r="A12" s="123"/>
      <c r="B12" s="89"/>
      <c r="C12" s="90"/>
      <c r="D12" s="90"/>
      <c r="E12" s="91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109"/>
      <c r="Q12" s="118"/>
    </row>
    <row r="13" spans="1:17" x14ac:dyDescent="0.25">
      <c r="A13" s="123"/>
      <c r="B13" s="89"/>
      <c r="C13" s="90"/>
      <c r="D13" s="90"/>
      <c r="E13" s="91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109"/>
      <c r="Q13" s="118"/>
    </row>
    <row r="14" spans="1:17" x14ac:dyDescent="0.25">
      <c r="A14" s="123"/>
      <c r="B14" s="89"/>
      <c r="C14" s="90"/>
      <c r="D14" s="90"/>
      <c r="E14" s="91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109"/>
      <c r="Q14" s="118"/>
    </row>
    <row r="15" spans="1:17" x14ac:dyDescent="0.25">
      <c r="A15" s="123"/>
      <c r="B15" s="89"/>
      <c r="C15" s="90"/>
      <c r="D15" s="90"/>
      <c r="E15" s="91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109"/>
      <c r="Q15" s="118"/>
    </row>
    <row r="16" spans="1:17" x14ac:dyDescent="0.25">
      <c r="A16" s="123"/>
      <c r="B16" s="89"/>
      <c r="C16" s="90"/>
      <c r="D16" s="90"/>
      <c r="E16" s="91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109"/>
      <c r="Q16" s="118"/>
    </row>
    <row r="17" spans="1:17" x14ac:dyDescent="0.25">
      <c r="A17" s="123"/>
      <c r="B17" s="89"/>
      <c r="C17" s="90"/>
      <c r="D17" s="90"/>
      <c r="E17" s="91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109"/>
      <c r="Q17" s="118"/>
    </row>
    <row r="18" spans="1:17" x14ac:dyDescent="0.25">
      <c r="A18" s="123"/>
      <c r="B18" s="89"/>
      <c r="C18" s="90"/>
      <c r="D18" s="90"/>
      <c r="E18" s="91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109"/>
      <c r="Q18" s="118"/>
    </row>
    <row r="19" spans="1:17" x14ac:dyDescent="0.25">
      <c r="A19" s="123"/>
      <c r="B19" s="89"/>
      <c r="C19" s="90"/>
      <c r="D19" s="90"/>
      <c r="E19" s="91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109"/>
      <c r="Q19" s="118"/>
    </row>
    <row r="20" spans="1:17" x14ac:dyDescent="0.25">
      <c r="A20" s="123"/>
      <c r="B20" s="89"/>
      <c r="C20" s="90"/>
      <c r="D20" s="90"/>
      <c r="E20" s="91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109"/>
      <c r="Q20" s="118"/>
    </row>
    <row r="21" spans="1:17" x14ac:dyDescent="0.25">
      <c r="A21" s="123"/>
      <c r="B21" s="89"/>
      <c r="C21" s="90"/>
      <c r="D21" s="90"/>
      <c r="E21" s="91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109"/>
      <c r="Q21" s="118"/>
    </row>
    <row r="22" spans="1:17" x14ac:dyDescent="0.25">
      <c r="A22" s="123"/>
      <c r="B22" s="89"/>
      <c r="C22" s="90"/>
      <c r="D22" s="90"/>
      <c r="E22" s="91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109"/>
      <c r="Q22" s="118"/>
    </row>
    <row r="23" spans="1:17" x14ac:dyDescent="0.25">
      <c r="A23" s="123"/>
      <c r="B23" s="89"/>
      <c r="C23" s="90"/>
      <c r="D23" s="90"/>
      <c r="E23" s="91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109"/>
      <c r="Q23" s="118"/>
    </row>
    <row r="24" spans="1:17" x14ac:dyDescent="0.25">
      <c r="A24" s="123"/>
      <c r="B24" s="89"/>
      <c r="C24" s="90"/>
      <c r="D24" s="90"/>
      <c r="E24" s="91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109"/>
      <c r="Q24" s="118"/>
    </row>
    <row r="25" spans="1:17" x14ac:dyDescent="0.25">
      <c r="A25" s="123"/>
      <c r="B25" s="89"/>
      <c r="C25" s="90"/>
      <c r="D25" s="90"/>
      <c r="E25" s="91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109"/>
      <c r="Q25" s="118"/>
    </row>
    <row r="26" spans="1:17" x14ac:dyDescent="0.25">
      <c r="A26" s="123"/>
      <c r="B26" s="89"/>
      <c r="C26" s="90"/>
      <c r="D26" s="90"/>
      <c r="E26" s="91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109"/>
      <c r="Q26" s="118"/>
    </row>
    <row r="27" spans="1:17" x14ac:dyDescent="0.25">
      <c r="A27" s="123"/>
      <c r="B27" s="89"/>
      <c r="C27" s="90"/>
      <c r="D27" s="90"/>
      <c r="E27" s="91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109"/>
      <c r="Q27" s="118"/>
    </row>
    <row r="28" spans="1:17" x14ac:dyDescent="0.25">
      <c r="A28" s="123"/>
      <c r="B28" s="89"/>
      <c r="C28" s="90"/>
      <c r="D28" s="90"/>
      <c r="E28" s="91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109"/>
      <c r="Q28" s="118"/>
    </row>
    <row r="29" spans="1:17" x14ac:dyDescent="0.25">
      <c r="A29" s="123"/>
      <c r="B29" s="89"/>
      <c r="C29" s="90"/>
      <c r="D29" s="90"/>
      <c r="E29" s="91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109"/>
      <c r="Q29" s="118"/>
    </row>
    <row r="30" spans="1:17" ht="15.75" thickBot="1" x14ac:dyDescent="0.3">
      <c r="A30" s="123"/>
      <c r="B30" s="92"/>
      <c r="C30" s="93"/>
      <c r="D30" s="93"/>
      <c r="E30" s="94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109"/>
      <c r="Q30" s="118"/>
    </row>
    <row r="31" spans="1:17" ht="15.75" thickBot="1" x14ac:dyDescent="0.3">
      <c r="A31" s="123"/>
      <c r="B31" s="111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3"/>
      <c r="Q31" s="118"/>
    </row>
    <row r="32" spans="1:17" ht="15.75" thickBot="1" x14ac:dyDescent="0.3">
      <c r="A32" s="124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1"/>
    </row>
  </sheetData>
  <sheetProtection password="E9C4" sheet="1" objects="1" scenarios="1"/>
  <mergeCells count="1">
    <mergeCell ref="C3:D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351" r:id="rId4" name="Button 135">
              <controlPr defaultSize="0" print="0" autoFill="0" autoPict="0" macro="[0]!INSCRITOS2">
                <anchor moveWithCells="1" sizeWithCells="1">
                  <from>
                    <xdr:col>1</xdr:col>
                    <xdr:colOff>180975</xdr:colOff>
                    <xdr:row>4</xdr:row>
                    <xdr:rowOff>180975</xdr:rowOff>
                  </from>
                  <to>
                    <xdr:col>4</xdr:col>
                    <xdr:colOff>266700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2" r:id="rId5" name="Button 136">
              <controlPr defaultSize="0" print="0" autoFill="0" autoPict="0" macro="[0]!INSCTUTORIAS">
                <anchor moveWithCells="1" sizeWithCells="1">
                  <from>
                    <xdr:col>1</xdr:col>
                    <xdr:colOff>180975</xdr:colOff>
                    <xdr:row>6</xdr:row>
                    <xdr:rowOff>95250</xdr:rowOff>
                  </from>
                  <to>
                    <xdr:col>4</xdr:col>
                    <xdr:colOff>266700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3" r:id="rId6" name="Button 137">
              <controlPr defaultSize="0" print="0" autoFill="0" autoPict="0" macro="[0]!ADMITIDOS">
                <anchor moveWithCells="1" sizeWithCells="1">
                  <from>
                    <xdr:col>1</xdr:col>
                    <xdr:colOff>180975</xdr:colOff>
                    <xdr:row>8</xdr:row>
                    <xdr:rowOff>0</xdr:rowOff>
                  </from>
                  <to>
                    <xdr:col>4</xdr:col>
                    <xdr:colOff>266700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4" r:id="rId7" name="Button 138">
              <controlPr defaultSize="0" print="0" autoFill="0" autoPict="0" macro="[0]!ADMTCTUTORIAS">
                <anchor moveWithCells="1" sizeWithCells="1">
                  <from>
                    <xdr:col>1</xdr:col>
                    <xdr:colOff>180975</xdr:colOff>
                    <xdr:row>9</xdr:row>
                    <xdr:rowOff>104775</xdr:rowOff>
                  </from>
                  <to>
                    <xdr:col>4</xdr:col>
                    <xdr:colOff>266700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5" r:id="rId8" name="Button 139">
              <controlPr defaultSize="0" print="0" autoFill="0" autoPict="0" macro="[0]!MATRICULADOSPRIMERAVEZ">
                <anchor moveWithCells="1" sizeWithCells="1">
                  <from>
                    <xdr:col>1</xdr:col>
                    <xdr:colOff>180975</xdr:colOff>
                    <xdr:row>11</xdr:row>
                    <xdr:rowOff>19050</xdr:rowOff>
                  </from>
                  <to>
                    <xdr:col>4</xdr:col>
                    <xdr:colOff>266700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6" r:id="rId9" name="Button 140">
              <controlPr defaultSize="0" print="0" autoFill="0" autoPict="0" macro="[0]!MATRICULADOSPRIMERAVEZCTUTORIAS">
                <anchor moveWithCells="1" sizeWithCells="1">
                  <from>
                    <xdr:col>1</xdr:col>
                    <xdr:colOff>180975</xdr:colOff>
                    <xdr:row>12</xdr:row>
                    <xdr:rowOff>114300</xdr:rowOff>
                  </from>
                  <to>
                    <xdr:col>4</xdr:col>
                    <xdr:colOff>266700</xdr:colOff>
                    <xdr:row>15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7" r:id="rId10" name="Button 141">
              <controlPr defaultSize="0" print="0" autoFill="0" autoPict="0" macro="[0]!MATRICULADOSTOTAL">
                <anchor moveWithCells="1" sizeWithCells="1">
                  <from>
                    <xdr:col>1</xdr:col>
                    <xdr:colOff>180975</xdr:colOff>
                    <xdr:row>15</xdr:row>
                    <xdr:rowOff>152400</xdr:rowOff>
                  </from>
                  <to>
                    <xdr:col>4</xdr:col>
                    <xdr:colOff>266700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8" r:id="rId11" name="Button 142">
              <controlPr defaultSize="0" print="0" autoFill="0" autoPict="0" macro="[0]!MATRICULADOSTOTALCENTROTUTORIAS">
                <anchor moveWithCells="1" sizeWithCells="1">
                  <from>
                    <xdr:col>1</xdr:col>
                    <xdr:colOff>180975</xdr:colOff>
                    <xdr:row>17</xdr:row>
                    <xdr:rowOff>57150</xdr:rowOff>
                  </from>
                  <to>
                    <xdr:col>4</xdr:col>
                    <xdr:colOff>266700</xdr:colOff>
                    <xdr:row>19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9" r:id="rId12" name="Button 143">
              <controlPr defaultSize="0" print="0" autoFill="0" autoPict="0" macro="[0]!DATOSPOSTGRADOSPROPIOS">
                <anchor moveWithCells="1" sizeWithCells="1">
                  <from>
                    <xdr:col>1</xdr:col>
                    <xdr:colOff>180975</xdr:colOff>
                    <xdr:row>19</xdr:row>
                    <xdr:rowOff>180975</xdr:rowOff>
                  </from>
                  <to>
                    <xdr:col>4</xdr:col>
                    <xdr:colOff>266700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0" r:id="rId13" name="Button 144">
              <controlPr defaultSize="0" print="0" autoFill="0" autoPict="0" macro="[0]!DATOSPOSTGRADOSCONVENIO">
                <anchor moveWithCells="1" sizeWithCells="1">
                  <from>
                    <xdr:col>1</xdr:col>
                    <xdr:colOff>180975</xdr:colOff>
                    <xdr:row>21</xdr:row>
                    <xdr:rowOff>85725</xdr:rowOff>
                  </from>
                  <to>
                    <xdr:col>4</xdr:col>
                    <xdr:colOff>266700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1" r:id="rId14" name="Button 145">
              <controlPr defaultSize="0" print="0" autoFill="0" autoPict="0" macro="[0]!MATRICULADOSGRUPOSETNICOS">
                <anchor moveWithCells="1" sizeWithCells="1">
                  <from>
                    <xdr:col>1</xdr:col>
                    <xdr:colOff>180975</xdr:colOff>
                    <xdr:row>23</xdr:row>
                    <xdr:rowOff>0</xdr:rowOff>
                  </from>
                  <to>
                    <xdr:col>4</xdr:col>
                    <xdr:colOff>266700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2" r:id="rId15" name="Button 146">
              <controlPr defaultSize="0" print="0" autoFill="0" autoPict="0" macro="[0]!ESTUDIANTESENCONTINUIDAD">
                <anchor moveWithCells="1" sizeWithCells="1">
                  <from>
                    <xdr:col>1</xdr:col>
                    <xdr:colOff>180975</xdr:colOff>
                    <xdr:row>24</xdr:row>
                    <xdr:rowOff>104775</xdr:rowOff>
                  </from>
                  <to>
                    <xdr:col>4</xdr:col>
                    <xdr:colOff>266700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3" r:id="rId16" name="Button 147">
              <controlPr defaultSize="0" print="0" autoFill="0" autoPict="0" macro="[0]!ESTUDIANTESGRADUADOS">
                <anchor moveWithCells="1" sizeWithCells="1">
                  <from>
                    <xdr:col>1</xdr:col>
                    <xdr:colOff>180975</xdr:colOff>
                    <xdr:row>26</xdr:row>
                    <xdr:rowOff>9525</xdr:rowOff>
                  </from>
                  <to>
                    <xdr:col>4</xdr:col>
                    <xdr:colOff>266700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4" r:id="rId17" name="Button 148">
              <controlPr defaultSize="0" print="0" autoFill="0" autoPict="0" macro="[0]!DATOSDEENCUESTA">
                <anchor moveWithCells="1" sizeWithCells="1">
                  <from>
                    <xdr:col>1</xdr:col>
                    <xdr:colOff>180975</xdr:colOff>
                    <xdr:row>27</xdr:row>
                    <xdr:rowOff>114300</xdr:rowOff>
                  </from>
                  <to>
                    <xdr:col>4</xdr:col>
                    <xdr:colOff>266700</xdr:colOff>
                    <xdr:row>29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5" r:id="rId18" name="Button 149">
              <controlPr defaultSize="0" print="0" autoFill="0" autoPict="0" macro="[0]!MENUPRINCIPAL5">
                <anchor moveWithCells="1" sizeWithCells="1">
                  <from>
                    <xdr:col>1</xdr:col>
                    <xdr:colOff>180975</xdr:colOff>
                    <xdr:row>3</xdr:row>
                    <xdr:rowOff>85725</xdr:rowOff>
                  </from>
                  <to>
                    <xdr:col>4</xdr:col>
                    <xdr:colOff>266700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/>
  <dimension ref="B1:N47"/>
  <sheetViews>
    <sheetView zoomScale="90" zoomScaleNormal="90" workbookViewId="0">
      <selection activeCell="H50" sqref="H50"/>
    </sheetView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17.85546875" style="141" customWidth="1"/>
    <col min="7" max="7" width="58.5703125" style="141" bestFit="1" customWidth="1"/>
    <col min="8" max="9" width="6.5703125" style="144" customWidth="1"/>
    <col min="10" max="10" width="12.5703125" style="144" customWidth="1"/>
    <col min="11" max="12" width="6.5703125" style="144" customWidth="1"/>
    <col min="13" max="13" width="12.140625" style="144" customWidth="1"/>
    <col min="14" max="14" width="24" style="141" customWidth="1"/>
    <col min="15" max="16384" width="11.42578125" style="141"/>
  </cols>
  <sheetData>
    <row r="1" spans="2:14" ht="15.75" thickBot="1" x14ac:dyDescent="0.3"/>
    <row r="2" spans="2:14" ht="18.75" thickBot="1" x14ac:dyDescent="0.3">
      <c r="B2" s="97"/>
      <c r="C2" s="74" t="s">
        <v>471</v>
      </c>
      <c r="D2" s="99"/>
      <c r="F2" s="400" t="s">
        <v>603</v>
      </c>
      <c r="G2" s="401"/>
      <c r="H2" s="401"/>
      <c r="I2" s="401"/>
      <c r="J2" s="401"/>
      <c r="K2" s="401"/>
      <c r="L2" s="401"/>
      <c r="M2" s="401"/>
      <c r="N2" s="401"/>
    </row>
    <row r="3" spans="2:14" x14ac:dyDescent="0.25">
      <c r="B3" s="98"/>
      <c r="C3" s="105"/>
      <c r="D3" s="100"/>
    </row>
    <row r="4" spans="2:14" x14ac:dyDescent="0.25">
      <c r="B4" s="98"/>
      <c r="C4" s="105"/>
      <c r="D4" s="100"/>
      <c r="F4" s="180"/>
      <c r="G4" s="180"/>
      <c r="H4" s="181"/>
      <c r="I4" s="181"/>
      <c r="J4" s="180"/>
      <c r="K4" s="181"/>
      <c r="L4" s="181"/>
      <c r="M4" s="180"/>
    </row>
    <row r="5" spans="2:14" ht="15.75" thickBot="1" x14ac:dyDescent="0.3">
      <c r="B5" s="101"/>
      <c r="C5" s="102"/>
      <c r="D5" s="103"/>
      <c r="F5" s="407" t="s">
        <v>523</v>
      </c>
      <c r="G5" s="407"/>
      <c r="H5" s="404" t="s">
        <v>220</v>
      </c>
      <c r="I5" s="404"/>
      <c r="J5" s="404"/>
      <c r="K5" s="406" t="s">
        <v>605</v>
      </c>
      <c r="L5" s="406"/>
      <c r="M5" s="406"/>
      <c r="N5" s="399" t="s">
        <v>604</v>
      </c>
    </row>
    <row r="6" spans="2:14" x14ac:dyDescent="0.25">
      <c r="F6" s="407"/>
      <c r="G6" s="407"/>
      <c r="H6" s="402" t="s">
        <v>219</v>
      </c>
      <c r="I6" s="402"/>
      <c r="J6" s="403" t="s">
        <v>534</v>
      </c>
      <c r="K6" s="402" t="s">
        <v>219</v>
      </c>
      <c r="L6" s="402"/>
      <c r="M6" s="405" t="s">
        <v>606</v>
      </c>
      <c r="N6" s="399"/>
    </row>
    <row r="7" spans="2:14" x14ac:dyDescent="0.25">
      <c r="F7" s="167" t="s">
        <v>216</v>
      </c>
      <c r="G7" s="167" t="s">
        <v>217</v>
      </c>
      <c r="H7" s="168" t="s">
        <v>175</v>
      </c>
      <c r="I7" s="168" t="s">
        <v>176</v>
      </c>
      <c r="J7" s="403"/>
      <c r="K7" s="168" t="s">
        <v>175</v>
      </c>
      <c r="L7" s="168" t="s">
        <v>176</v>
      </c>
      <c r="M7" s="405"/>
      <c r="N7" s="399"/>
    </row>
    <row r="8" spans="2:14" x14ac:dyDescent="0.25">
      <c r="F8" s="167" t="s">
        <v>53</v>
      </c>
      <c r="G8" s="167" t="s">
        <v>177</v>
      </c>
      <c r="H8" s="248">
        <v>214</v>
      </c>
      <c r="I8" s="248">
        <v>148</v>
      </c>
      <c r="J8" s="247">
        <v>362</v>
      </c>
      <c r="K8" s="234">
        <v>142</v>
      </c>
      <c r="L8" s="234">
        <v>105</v>
      </c>
      <c r="M8" s="168">
        <v>247</v>
      </c>
      <c r="N8" s="187">
        <f>(M8-J8)/J8</f>
        <v>-0.31767955801104975</v>
      </c>
    </row>
    <row r="9" spans="2:14" x14ac:dyDescent="0.25">
      <c r="F9" s="167"/>
      <c r="G9" s="167" t="s">
        <v>178</v>
      </c>
      <c r="H9" s="248">
        <v>252</v>
      </c>
      <c r="I9" s="248">
        <v>143</v>
      </c>
      <c r="J9" s="247">
        <v>395</v>
      </c>
      <c r="K9" s="234">
        <v>289</v>
      </c>
      <c r="L9" s="234">
        <v>136</v>
      </c>
      <c r="M9" s="247">
        <v>425</v>
      </c>
      <c r="N9" s="187">
        <f t="shared" ref="N9:N47" si="0">(M9-J9)/J9</f>
        <v>7.5949367088607597E-2</v>
      </c>
    </row>
    <row r="10" spans="2:14" x14ac:dyDescent="0.25">
      <c r="F10" s="167"/>
      <c r="G10" s="167" t="s">
        <v>179</v>
      </c>
      <c r="H10" s="248">
        <v>97</v>
      </c>
      <c r="I10" s="248">
        <v>32</v>
      </c>
      <c r="J10" s="247">
        <v>129</v>
      </c>
      <c r="K10" s="234">
        <v>136</v>
      </c>
      <c r="L10" s="234">
        <v>56</v>
      </c>
      <c r="M10" s="247">
        <v>192</v>
      </c>
      <c r="N10" s="187">
        <f t="shared" si="0"/>
        <v>0.48837209302325579</v>
      </c>
    </row>
    <row r="11" spans="2:14" x14ac:dyDescent="0.25">
      <c r="F11" s="167"/>
      <c r="G11" s="167" t="s">
        <v>180</v>
      </c>
      <c r="H11" s="248">
        <v>353</v>
      </c>
      <c r="I11" s="248">
        <v>23</v>
      </c>
      <c r="J11" s="247">
        <v>376</v>
      </c>
      <c r="K11" s="234">
        <v>326</v>
      </c>
      <c r="L11" s="234">
        <v>20</v>
      </c>
      <c r="M11" s="247">
        <v>346</v>
      </c>
      <c r="N11" s="187">
        <f t="shared" si="0"/>
        <v>-7.9787234042553196E-2</v>
      </c>
    </row>
    <row r="12" spans="2:14" x14ac:dyDescent="0.25">
      <c r="F12" s="167"/>
      <c r="G12" s="167" t="s">
        <v>181</v>
      </c>
      <c r="H12" s="248">
        <v>25</v>
      </c>
      <c r="I12" s="248">
        <v>8</v>
      </c>
      <c r="J12" s="247">
        <v>33</v>
      </c>
      <c r="K12" s="234">
        <v>86</v>
      </c>
      <c r="L12" s="234">
        <v>18</v>
      </c>
      <c r="M12" s="247">
        <v>104</v>
      </c>
      <c r="N12" s="187">
        <f t="shared" si="0"/>
        <v>2.1515151515151514</v>
      </c>
    </row>
    <row r="13" spans="2:14" x14ac:dyDescent="0.25">
      <c r="F13" s="167"/>
      <c r="G13" s="167" t="s">
        <v>182</v>
      </c>
      <c r="H13" s="248">
        <v>576</v>
      </c>
      <c r="I13" s="248">
        <v>235</v>
      </c>
      <c r="J13" s="247">
        <v>811</v>
      </c>
      <c r="K13" s="168">
        <v>0</v>
      </c>
      <c r="L13" s="168">
        <v>0</v>
      </c>
      <c r="M13" s="247">
        <v>0</v>
      </c>
      <c r="N13" s="187">
        <f t="shared" si="0"/>
        <v>-1</v>
      </c>
    </row>
    <row r="14" spans="2:14" x14ac:dyDescent="0.25">
      <c r="F14" s="167"/>
      <c r="G14" s="167" t="s">
        <v>183</v>
      </c>
      <c r="H14" s="248">
        <v>30</v>
      </c>
      <c r="I14" s="248">
        <v>20</v>
      </c>
      <c r="J14" s="247">
        <v>50</v>
      </c>
      <c r="K14" s="234">
        <v>10</v>
      </c>
      <c r="L14" s="234">
        <v>12</v>
      </c>
      <c r="M14" s="247">
        <v>22</v>
      </c>
      <c r="N14" s="187">
        <f t="shared" si="0"/>
        <v>-0.56000000000000005</v>
      </c>
    </row>
    <row r="15" spans="2:14" x14ac:dyDescent="0.25">
      <c r="F15" s="167"/>
      <c r="G15" s="167" t="s">
        <v>184</v>
      </c>
      <c r="H15" s="248">
        <v>32</v>
      </c>
      <c r="I15" s="248">
        <v>24</v>
      </c>
      <c r="J15" s="247">
        <v>56</v>
      </c>
      <c r="K15" s="234">
        <v>8</v>
      </c>
      <c r="L15" s="234">
        <v>23</v>
      </c>
      <c r="M15" s="247">
        <v>31</v>
      </c>
      <c r="N15" s="187">
        <f t="shared" si="0"/>
        <v>-0.44642857142857145</v>
      </c>
    </row>
    <row r="16" spans="2:14" x14ac:dyDescent="0.25">
      <c r="F16" s="167"/>
      <c r="G16" s="167" t="s">
        <v>185</v>
      </c>
      <c r="H16" s="248">
        <v>20</v>
      </c>
      <c r="I16" s="248">
        <v>86</v>
      </c>
      <c r="J16" s="247">
        <v>106</v>
      </c>
      <c r="K16" s="234">
        <v>21</v>
      </c>
      <c r="L16" s="234">
        <v>100</v>
      </c>
      <c r="M16" s="247">
        <v>121</v>
      </c>
      <c r="N16" s="187">
        <f t="shared" si="0"/>
        <v>0.14150943396226415</v>
      </c>
    </row>
    <row r="17" spans="6:14" x14ac:dyDescent="0.25">
      <c r="F17" s="184" t="s">
        <v>186</v>
      </c>
      <c r="G17" s="184"/>
      <c r="H17" s="185">
        <v>1599</v>
      </c>
      <c r="I17" s="185">
        <v>719</v>
      </c>
      <c r="J17" s="185">
        <v>2318</v>
      </c>
      <c r="K17" s="185">
        <f>SUM(K8:K16)</f>
        <v>1018</v>
      </c>
      <c r="L17" s="185">
        <f t="shared" ref="L17" si="1">SUM(L8:L16)</f>
        <v>470</v>
      </c>
      <c r="M17" s="185">
        <f>SUM(M8:M16)</f>
        <v>1488</v>
      </c>
      <c r="N17" s="188">
        <f t="shared" si="0"/>
        <v>-0.35806729939603105</v>
      </c>
    </row>
    <row r="18" spans="6:14" x14ac:dyDescent="0.25">
      <c r="F18" s="167" t="s">
        <v>47</v>
      </c>
      <c r="G18" s="167" t="s">
        <v>187</v>
      </c>
      <c r="H18" s="168">
        <v>107</v>
      </c>
      <c r="I18" s="168">
        <v>89</v>
      </c>
      <c r="J18" s="168">
        <v>196</v>
      </c>
      <c r="K18" s="251">
        <v>86</v>
      </c>
      <c r="L18" s="251">
        <v>70</v>
      </c>
      <c r="M18" s="251">
        <v>156</v>
      </c>
      <c r="N18" s="187">
        <f>(M18-J18)/J18</f>
        <v>-0.20408163265306123</v>
      </c>
    </row>
    <row r="19" spans="6:14" x14ac:dyDescent="0.25">
      <c r="F19" s="167"/>
      <c r="G19" s="167" t="s">
        <v>188</v>
      </c>
      <c r="H19" s="168">
        <v>0</v>
      </c>
      <c r="I19" s="168">
        <v>0</v>
      </c>
      <c r="J19" s="168">
        <v>0</v>
      </c>
      <c r="K19" s="251">
        <v>29</v>
      </c>
      <c r="L19" s="251">
        <v>33</v>
      </c>
      <c r="M19" s="251">
        <v>62</v>
      </c>
      <c r="N19" s="187">
        <v>1</v>
      </c>
    </row>
    <row r="20" spans="6:14" x14ac:dyDescent="0.25">
      <c r="F20" s="167"/>
      <c r="G20" s="167" t="s">
        <v>189</v>
      </c>
      <c r="H20" s="168">
        <v>78</v>
      </c>
      <c r="I20" s="168">
        <v>56</v>
      </c>
      <c r="J20" s="168">
        <v>134</v>
      </c>
      <c r="K20" s="251">
        <v>73</v>
      </c>
      <c r="L20" s="251">
        <v>48</v>
      </c>
      <c r="M20" s="251">
        <v>121</v>
      </c>
      <c r="N20" s="187">
        <f t="shared" ref="N20:N43" si="2">(M20-J20)/J20</f>
        <v>-9.7014925373134331E-2</v>
      </c>
    </row>
    <row r="21" spans="6:14" x14ac:dyDescent="0.25">
      <c r="F21" s="167"/>
      <c r="G21" s="167" t="s">
        <v>190</v>
      </c>
      <c r="H21" s="168">
        <v>106</v>
      </c>
      <c r="I21" s="168">
        <v>69</v>
      </c>
      <c r="J21" s="168">
        <v>175</v>
      </c>
      <c r="K21" s="251">
        <v>80</v>
      </c>
      <c r="L21" s="251">
        <v>44</v>
      </c>
      <c r="M21" s="251">
        <v>124</v>
      </c>
      <c r="N21" s="187">
        <f t="shared" si="2"/>
        <v>-0.29142857142857143</v>
      </c>
    </row>
    <row r="22" spans="6:14" x14ac:dyDescent="0.25">
      <c r="F22" s="167"/>
      <c r="G22" s="167" t="s">
        <v>191</v>
      </c>
      <c r="H22" s="168">
        <v>143</v>
      </c>
      <c r="I22" s="168">
        <v>99</v>
      </c>
      <c r="J22" s="168">
        <v>242</v>
      </c>
      <c r="K22" s="251">
        <v>184</v>
      </c>
      <c r="L22" s="251">
        <v>95</v>
      </c>
      <c r="M22" s="251">
        <v>279</v>
      </c>
      <c r="N22" s="187">
        <f t="shared" si="2"/>
        <v>0.15289256198347106</v>
      </c>
    </row>
    <row r="23" spans="6:14" x14ac:dyDescent="0.25">
      <c r="F23" s="167"/>
      <c r="G23" s="167" t="s">
        <v>192</v>
      </c>
      <c r="H23" s="168">
        <v>52</v>
      </c>
      <c r="I23" s="168">
        <v>44</v>
      </c>
      <c r="J23" s="168">
        <v>96</v>
      </c>
      <c r="K23" s="251">
        <v>23</v>
      </c>
      <c r="L23" s="251">
        <v>28</v>
      </c>
      <c r="M23" s="251">
        <v>51</v>
      </c>
      <c r="N23" s="187">
        <f t="shared" si="2"/>
        <v>-0.46875</v>
      </c>
    </row>
    <row r="24" spans="6:14" x14ac:dyDescent="0.25">
      <c r="F24" s="167"/>
      <c r="G24" s="167" t="s">
        <v>193</v>
      </c>
      <c r="H24" s="168">
        <v>144</v>
      </c>
      <c r="I24" s="168">
        <v>32</v>
      </c>
      <c r="J24" s="168">
        <v>176</v>
      </c>
      <c r="K24" s="168">
        <v>0</v>
      </c>
      <c r="L24" s="168">
        <v>0</v>
      </c>
      <c r="M24" s="168">
        <v>0</v>
      </c>
      <c r="N24" s="187">
        <f t="shared" si="2"/>
        <v>-1</v>
      </c>
    </row>
    <row r="25" spans="6:14" x14ac:dyDescent="0.25">
      <c r="F25" s="167"/>
      <c r="G25" s="167" t="s">
        <v>194</v>
      </c>
      <c r="H25" s="168">
        <v>25</v>
      </c>
      <c r="I25" s="168">
        <v>41</v>
      </c>
      <c r="J25" s="168">
        <v>66</v>
      </c>
      <c r="K25" s="168">
        <v>0</v>
      </c>
      <c r="L25" s="168">
        <v>0</v>
      </c>
      <c r="M25" s="168">
        <v>0</v>
      </c>
      <c r="N25" s="187">
        <f t="shared" si="2"/>
        <v>-1</v>
      </c>
    </row>
    <row r="26" spans="6:14" x14ac:dyDescent="0.25">
      <c r="F26" s="167"/>
      <c r="G26" s="167" t="s">
        <v>195</v>
      </c>
      <c r="H26" s="168">
        <v>9</v>
      </c>
      <c r="I26" s="168">
        <v>24</v>
      </c>
      <c r="J26" s="168">
        <v>33</v>
      </c>
      <c r="K26" s="168">
        <v>0</v>
      </c>
      <c r="L26" s="168">
        <v>0</v>
      </c>
      <c r="M26" s="168">
        <v>0</v>
      </c>
      <c r="N26" s="187">
        <f t="shared" si="2"/>
        <v>-1</v>
      </c>
    </row>
    <row r="27" spans="6:14" x14ac:dyDescent="0.25">
      <c r="F27" s="167"/>
      <c r="G27" s="167" t="s">
        <v>196</v>
      </c>
      <c r="H27" s="168">
        <v>0</v>
      </c>
      <c r="I27" s="168">
        <v>0</v>
      </c>
      <c r="J27" s="168">
        <v>0</v>
      </c>
      <c r="K27" s="248">
        <v>25</v>
      </c>
      <c r="L27" s="248">
        <v>7</v>
      </c>
      <c r="M27" s="248">
        <v>32</v>
      </c>
      <c r="N27" s="187">
        <v>0</v>
      </c>
    </row>
    <row r="28" spans="6:14" x14ac:dyDescent="0.25">
      <c r="F28" s="167"/>
      <c r="G28" s="167" t="s">
        <v>197</v>
      </c>
      <c r="H28" s="168">
        <v>97</v>
      </c>
      <c r="I28" s="168">
        <v>232</v>
      </c>
      <c r="J28" s="168">
        <v>329</v>
      </c>
      <c r="K28" s="248">
        <v>87</v>
      </c>
      <c r="L28" s="248">
        <v>162</v>
      </c>
      <c r="M28" s="248">
        <v>249</v>
      </c>
      <c r="N28" s="187">
        <f t="shared" si="2"/>
        <v>-0.24316109422492402</v>
      </c>
    </row>
    <row r="29" spans="6:14" x14ac:dyDescent="0.25">
      <c r="F29" s="167"/>
      <c r="G29" s="167" t="s">
        <v>198</v>
      </c>
      <c r="H29" s="168">
        <v>49</v>
      </c>
      <c r="I29" s="168">
        <v>48</v>
      </c>
      <c r="J29" s="168">
        <v>97</v>
      </c>
      <c r="K29" s="248">
        <v>34</v>
      </c>
      <c r="L29" s="248">
        <v>22</v>
      </c>
      <c r="M29" s="248">
        <v>56</v>
      </c>
      <c r="N29" s="187">
        <f t="shared" si="2"/>
        <v>-0.42268041237113402</v>
      </c>
    </row>
    <row r="30" spans="6:14" x14ac:dyDescent="0.25">
      <c r="F30" s="167"/>
      <c r="G30" s="167" t="s">
        <v>199</v>
      </c>
      <c r="H30" s="168">
        <v>28</v>
      </c>
      <c r="I30" s="168">
        <v>185</v>
      </c>
      <c r="J30" s="168">
        <v>213</v>
      </c>
      <c r="K30" s="248">
        <v>34</v>
      </c>
      <c r="L30" s="248">
        <v>146</v>
      </c>
      <c r="M30" s="248">
        <v>180</v>
      </c>
      <c r="N30" s="187">
        <f t="shared" si="2"/>
        <v>-0.15492957746478872</v>
      </c>
    </row>
    <row r="31" spans="6:14" x14ac:dyDescent="0.25">
      <c r="F31" s="167"/>
      <c r="G31" s="167" t="s">
        <v>200</v>
      </c>
      <c r="H31" s="168">
        <v>17</v>
      </c>
      <c r="I31" s="168">
        <v>116</v>
      </c>
      <c r="J31" s="168">
        <v>133</v>
      </c>
      <c r="K31" s="248">
        <v>9</v>
      </c>
      <c r="L31" s="248">
        <v>53</v>
      </c>
      <c r="M31" s="248">
        <v>62</v>
      </c>
      <c r="N31" s="187">
        <f t="shared" si="2"/>
        <v>-0.53383458646616544</v>
      </c>
    </row>
    <row r="32" spans="6:14" x14ac:dyDescent="0.25">
      <c r="F32" s="167"/>
      <c r="G32" s="167" t="s">
        <v>201</v>
      </c>
      <c r="H32" s="168">
        <v>35</v>
      </c>
      <c r="I32" s="168">
        <v>19</v>
      </c>
      <c r="J32" s="168">
        <v>54</v>
      </c>
      <c r="K32" s="248">
        <v>21</v>
      </c>
      <c r="L32" s="248">
        <v>17</v>
      </c>
      <c r="M32" s="248">
        <v>38</v>
      </c>
      <c r="N32" s="187">
        <f t="shared" si="2"/>
        <v>-0.29629629629629628</v>
      </c>
    </row>
    <row r="33" spans="6:14" x14ac:dyDescent="0.25">
      <c r="F33" s="167"/>
      <c r="G33" s="167" t="s">
        <v>202</v>
      </c>
      <c r="H33" s="168">
        <v>35</v>
      </c>
      <c r="I33" s="168">
        <v>127</v>
      </c>
      <c r="J33" s="168">
        <v>162</v>
      </c>
      <c r="K33" s="248">
        <v>16</v>
      </c>
      <c r="L33" s="248">
        <v>146</v>
      </c>
      <c r="M33" s="248">
        <v>162</v>
      </c>
      <c r="N33" s="187">
        <f t="shared" si="2"/>
        <v>0</v>
      </c>
    </row>
    <row r="34" spans="6:14" x14ac:dyDescent="0.25">
      <c r="F34" s="167"/>
      <c r="G34" s="167" t="s">
        <v>203</v>
      </c>
      <c r="H34" s="168">
        <v>30</v>
      </c>
      <c r="I34" s="168">
        <v>19</v>
      </c>
      <c r="J34" s="168">
        <v>49</v>
      </c>
      <c r="K34" s="248">
        <v>30</v>
      </c>
      <c r="L34" s="248">
        <v>20</v>
      </c>
      <c r="M34" s="248">
        <v>50</v>
      </c>
      <c r="N34" s="187">
        <f t="shared" si="2"/>
        <v>2.0408163265306121E-2</v>
      </c>
    </row>
    <row r="35" spans="6:14" x14ac:dyDescent="0.25">
      <c r="F35" s="167"/>
      <c r="G35" s="167" t="s">
        <v>204</v>
      </c>
      <c r="H35" s="168">
        <v>185</v>
      </c>
      <c r="I35" s="168">
        <v>143</v>
      </c>
      <c r="J35" s="168">
        <v>328</v>
      </c>
      <c r="K35" s="248">
        <v>157</v>
      </c>
      <c r="L35" s="248">
        <v>118</v>
      </c>
      <c r="M35" s="248">
        <v>275</v>
      </c>
      <c r="N35" s="187">
        <f t="shared" si="2"/>
        <v>-0.16158536585365854</v>
      </c>
    </row>
    <row r="36" spans="6:14" x14ac:dyDescent="0.25">
      <c r="F36" s="167"/>
      <c r="G36" s="167" t="s">
        <v>205</v>
      </c>
      <c r="H36" s="168">
        <v>12</v>
      </c>
      <c r="I36" s="168">
        <v>26</v>
      </c>
      <c r="J36" s="168">
        <v>38</v>
      </c>
      <c r="K36" s="248">
        <v>11</v>
      </c>
      <c r="L36" s="248">
        <v>25</v>
      </c>
      <c r="M36" s="248">
        <v>36</v>
      </c>
      <c r="N36" s="187">
        <f t="shared" si="2"/>
        <v>-5.2631578947368418E-2</v>
      </c>
    </row>
    <row r="37" spans="6:14" x14ac:dyDescent="0.25">
      <c r="F37" s="167"/>
      <c r="G37" s="167" t="s">
        <v>206</v>
      </c>
      <c r="H37" s="168">
        <v>397</v>
      </c>
      <c r="I37" s="168">
        <v>270</v>
      </c>
      <c r="J37" s="168">
        <v>667</v>
      </c>
      <c r="K37" s="168">
        <v>0</v>
      </c>
      <c r="L37" s="168">
        <v>0</v>
      </c>
      <c r="M37" s="168">
        <v>0</v>
      </c>
      <c r="N37" s="187">
        <f t="shared" si="2"/>
        <v>-1</v>
      </c>
    </row>
    <row r="38" spans="6:14" x14ac:dyDescent="0.25">
      <c r="F38" s="167"/>
      <c r="G38" s="167" t="s">
        <v>207</v>
      </c>
      <c r="H38" s="168">
        <v>28</v>
      </c>
      <c r="I38" s="168">
        <v>32</v>
      </c>
      <c r="J38" s="168">
        <v>60</v>
      </c>
      <c r="K38" s="251">
        <v>26</v>
      </c>
      <c r="L38" s="251">
        <v>27</v>
      </c>
      <c r="M38" s="251">
        <v>53</v>
      </c>
      <c r="N38" s="187">
        <f t="shared" si="2"/>
        <v>-0.11666666666666667</v>
      </c>
    </row>
    <row r="39" spans="6:14" x14ac:dyDescent="0.25">
      <c r="F39" s="167"/>
      <c r="G39" s="167" t="s">
        <v>208</v>
      </c>
      <c r="H39" s="168">
        <v>0</v>
      </c>
      <c r="I39" s="168">
        <v>1</v>
      </c>
      <c r="J39" s="168">
        <v>1</v>
      </c>
      <c r="K39" s="168">
        <v>0</v>
      </c>
      <c r="L39" s="168">
        <v>0</v>
      </c>
      <c r="M39" s="168">
        <v>0</v>
      </c>
      <c r="N39" s="187">
        <f t="shared" si="2"/>
        <v>-1</v>
      </c>
    </row>
    <row r="40" spans="6:14" x14ac:dyDescent="0.25">
      <c r="F40" s="167"/>
      <c r="G40" s="167" t="s">
        <v>209</v>
      </c>
      <c r="H40" s="168">
        <v>0</v>
      </c>
      <c r="I40" s="168">
        <v>0</v>
      </c>
      <c r="J40" s="168">
        <v>0</v>
      </c>
      <c r="K40" s="168">
        <v>0</v>
      </c>
      <c r="L40" s="168">
        <v>0</v>
      </c>
      <c r="M40" s="168">
        <v>0</v>
      </c>
      <c r="N40" s="187">
        <v>0</v>
      </c>
    </row>
    <row r="41" spans="6:14" x14ac:dyDescent="0.25">
      <c r="F41" s="167"/>
      <c r="G41" s="167" t="s">
        <v>210</v>
      </c>
      <c r="H41" s="168">
        <v>0</v>
      </c>
      <c r="I41" s="168">
        <v>0</v>
      </c>
      <c r="J41" s="168">
        <v>0</v>
      </c>
      <c r="K41" s="251">
        <v>2</v>
      </c>
      <c r="L41" s="251">
        <v>27</v>
      </c>
      <c r="M41" s="251">
        <v>29</v>
      </c>
      <c r="N41" s="187">
        <v>0</v>
      </c>
    </row>
    <row r="42" spans="6:14" x14ac:dyDescent="0.25">
      <c r="F42" s="167"/>
      <c r="G42" s="167" t="s">
        <v>211</v>
      </c>
      <c r="H42" s="168">
        <v>18</v>
      </c>
      <c r="I42" s="168">
        <v>60</v>
      </c>
      <c r="J42" s="168">
        <v>78</v>
      </c>
      <c r="K42" s="251">
        <v>12</v>
      </c>
      <c r="L42" s="251">
        <v>33</v>
      </c>
      <c r="M42" s="251">
        <v>45</v>
      </c>
      <c r="N42" s="187">
        <f t="shared" si="2"/>
        <v>-0.42307692307692307</v>
      </c>
    </row>
    <row r="43" spans="6:14" x14ac:dyDescent="0.25">
      <c r="F43" s="167"/>
      <c r="G43" s="167" t="s">
        <v>212</v>
      </c>
      <c r="H43" s="168">
        <v>111</v>
      </c>
      <c r="I43" s="168">
        <v>27</v>
      </c>
      <c r="J43" s="168">
        <v>138</v>
      </c>
      <c r="K43" s="251">
        <v>142</v>
      </c>
      <c r="L43" s="251">
        <v>41</v>
      </c>
      <c r="M43" s="251">
        <v>183</v>
      </c>
      <c r="N43" s="187">
        <f t="shared" si="2"/>
        <v>0.32608695652173914</v>
      </c>
    </row>
    <row r="44" spans="6:14" x14ac:dyDescent="0.25">
      <c r="F44" s="184" t="s">
        <v>213</v>
      </c>
      <c r="G44" s="184"/>
      <c r="H44" s="185">
        <v>1706</v>
      </c>
      <c r="I44" s="185">
        <v>1759</v>
      </c>
      <c r="J44" s="185">
        <v>3465</v>
      </c>
      <c r="K44" s="185">
        <v>1861</v>
      </c>
      <c r="L44" s="185">
        <v>1826</v>
      </c>
      <c r="M44" s="185">
        <v>3687</v>
      </c>
      <c r="N44" s="188">
        <f>(M44-J44)/J44</f>
        <v>6.4069264069264067E-2</v>
      </c>
    </row>
    <row r="45" spans="6:14" x14ac:dyDescent="0.25">
      <c r="F45" s="167" t="s">
        <v>106</v>
      </c>
      <c r="G45" s="167" t="s">
        <v>214</v>
      </c>
      <c r="H45" s="168">
        <v>165</v>
      </c>
      <c r="I45" s="168">
        <v>89</v>
      </c>
      <c r="J45" s="168">
        <v>254</v>
      </c>
      <c r="K45" s="168">
        <v>0</v>
      </c>
      <c r="L45" s="168">
        <v>0</v>
      </c>
      <c r="M45" s="168">
        <v>0</v>
      </c>
      <c r="N45" s="187">
        <v>0</v>
      </c>
    </row>
    <row r="46" spans="6:14" x14ac:dyDescent="0.25">
      <c r="F46" s="184" t="s">
        <v>215</v>
      </c>
      <c r="G46" s="184"/>
      <c r="H46" s="185">
        <v>165</v>
      </c>
      <c r="I46" s="185">
        <v>89</v>
      </c>
      <c r="J46" s="185">
        <v>254</v>
      </c>
      <c r="K46" s="185">
        <v>0</v>
      </c>
      <c r="L46" s="185">
        <v>0</v>
      </c>
      <c r="M46" s="185">
        <v>0</v>
      </c>
      <c r="N46" s="188">
        <f t="shared" si="0"/>
        <v>-1</v>
      </c>
    </row>
    <row r="47" spans="6:14" x14ac:dyDescent="0.25">
      <c r="F47" s="165" t="s">
        <v>174</v>
      </c>
      <c r="G47" s="165"/>
      <c r="H47" s="252">
        <f>H46+H44+H17</f>
        <v>3470</v>
      </c>
      <c r="I47" s="252">
        <f t="shared" ref="I47:J47" si="3">I46+I44+I17</f>
        <v>2567</v>
      </c>
      <c r="J47" s="252">
        <f t="shared" si="3"/>
        <v>6037</v>
      </c>
      <c r="K47" s="160">
        <f>K46+K44+K17</f>
        <v>2879</v>
      </c>
      <c r="L47" s="252">
        <f t="shared" ref="L47:M47" si="4">L46+L44+L17</f>
        <v>2296</v>
      </c>
      <c r="M47" s="252">
        <f t="shared" si="4"/>
        <v>5175</v>
      </c>
      <c r="N47" s="187">
        <f t="shared" si="0"/>
        <v>-0.1427861520622826</v>
      </c>
    </row>
  </sheetData>
  <sheetProtection password="E9C4" sheet="1" objects="1" scenarios="1"/>
  <mergeCells count="9">
    <mergeCell ref="N5:N7"/>
    <mergeCell ref="F2:N2"/>
    <mergeCell ref="H6:I6"/>
    <mergeCell ref="K6:L6"/>
    <mergeCell ref="J6:J7"/>
    <mergeCell ref="H5:J5"/>
    <mergeCell ref="M6:M7"/>
    <mergeCell ref="K5:M5"/>
    <mergeCell ref="F5:G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DATOSACADEMICOS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B1:K59"/>
  <sheetViews>
    <sheetView workbookViewId="0">
      <selection activeCell="M13" sqref="M13"/>
    </sheetView>
  </sheetViews>
  <sheetFormatPr baseColWidth="10" defaultRowHeight="15" x14ac:dyDescent="0.25"/>
  <cols>
    <col min="1" max="1" width="4.28515625" style="141" customWidth="1"/>
    <col min="2" max="4" width="11.42578125" style="141"/>
    <col min="5" max="5" width="4.42578125" style="141" customWidth="1"/>
    <col min="6" max="6" width="14.28515625" style="141" bestFit="1" customWidth="1"/>
    <col min="7" max="7" width="54.42578125" style="141" bestFit="1" customWidth="1"/>
    <col min="8" max="8" width="58.5703125" style="141" bestFit="1" customWidth="1"/>
    <col min="9" max="9" width="5" style="153" bestFit="1" customWidth="1"/>
    <col min="10" max="10" width="4" style="153" bestFit="1" customWidth="1"/>
    <col min="11" max="11" width="11.5703125" style="153" bestFit="1" customWidth="1"/>
    <col min="12" max="16384" width="11.42578125" style="141"/>
  </cols>
  <sheetData>
    <row r="1" spans="2:11" ht="15.75" thickBot="1" x14ac:dyDescent="0.3"/>
    <row r="2" spans="2:11" ht="20.25" thickBot="1" x14ac:dyDescent="0.3">
      <c r="B2" s="97"/>
      <c r="C2" s="74" t="s">
        <v>471</v>
      </c>
      <c r="D2" s="99"/>
      <c r="F2" s="408" t="s">
        <v>607</v>
      </c>
      <c r="G2" s="409"/>
      <c r="H2" s="409"/>
      <c r="I2" s="409"/>
      <c r="J2" s="409"/>
      <c r="K2" s="410"/>
    </row>
    <row r="3" spans="2:11" x14ac:dyDescent="0.25">
      <c r="B3" s="98"/>
      <c r="C3" s="105"/>
      <c r="D3" s="100"/>
      <c r="F3" s="180"/>
      <c r="G3" s="180"/>
      <c r="H3" s="180"/>
      <c r="I3" s="61"/>
      <c r="J3" s="61"/>
      <c r="K3" s="181"/>
    </row>
    <row r="4" spans="2:11" ht="15" customHeight="1" x14ac:dyDescent="0.25">
      <c r="B4" s="98"/>
      <c r="C4" s="105"/>
      <c r="D4" s="100"/>
      <c r="F4" s="407" t="s">
        <v>532</v>
      </c>
      <c r="G4" s="407"/>
      <c r="H4" s="407"/>
      <c r="I4" s="415" t="s">
        <v>605</v>
      </c>
      <c r="J4" s="416"/>
      <c r="K4" s="270"/>
    </row>
    <row r="5" spans="2:11" ht="15.75" thickBot="1" x14ac:dyDescent="0.3">
      <c r="B5" s="101"/>
      <c r="C5" s="102"/>
      <c r="D5" s="103"/>
      <c r="F5" s="407"/>
      <c r="G5" s="407"/>
      <c r="H5" s="407"/>
      <c r="I5" s="411" t="s">
        <v>219</v>
      </c>
      <c r="J5" s="412"/>
      <c r="K5" s="413" t="s">
        <v>606</v>
      </c>
    </row>
    <row r="6" spans="2:11" x14ac:dyDescent="0.25">
      <c r="F6" s="167" t="s">
        <v>216</v>
      </c>
      <c r="G6" s="167" t="s">
        <v>533</v>
      </c>
      <c r="H6" s="167" t="s">
        <v>217</v>
      </c>
      <c r="I6" s="168" t="s">
        <v>175</v>
      </c>
      <c r="J6" s="168" t="s">
        <v>176</v>
      </c>
      <c r="K6" s="414"/>
    </row>
    <row r="7" spans="2:11" x14ac:dyDescent="0.25">
      <c r="F7" s="167" t="s">
        <v>53</v>
      </c>
      <c r="G7" s="167" t="s">
        <v>222</v>
      </c>
      <c r="H7" s="167" t="s">
        <v>177</v>
      </c>
      <c r="I7" s="190">
        <v>1</v>
      </c>
      <c r="J7" s="190"/>
      <c r="K7" s="190">
        <v>1</v>
      </c>
    </row>
    <row r="8" spans="2:11" x14ac:dyDescent="0.25">
      <c r="F8" s="167"/>
      <c r="G8" s="261" t="s">
        <v>223</v>
      </c>
      <c r="H8" s="261"/>
      <c r="I8" s="250">
        <v>1</v>
      </c>
      <c r="J8" s="250"/>
      <c r="K8" s="250">
        <v>1</v>
      </c>
    </row>
    <row r="9" spans="2:11" x14ac:dyDescent="0.25">
      <c r="F9" s="167"/>
      <c r="G9" s="167" t="s">
        <v>524</v>
      </c>
      <c r="H9" s="167" t="s">
        <v>177</v>
      </c>
      <c r="I9" s="190">
        <v>18</v>
      </c>
      <c r="J9" s="190">
        <v>15</v>
      </c>
      <c r="K9" s="190">
        <v>33</v>
      </c>
    </row>
    <row r="10" spans="2:11" x14ac:dyDescent="0.25">
      <c r="F10" s="167"/>
      <c r="G10" s="167"/>
      <c r="H10" s="167" t="s">
        <v>178</v>
      </c>
      <c r="I10" s="190">
        <v>25</v>
      </c>
      <c r="J10" s="190">
        <v>11</v>
      </c>
      <c r="K10" s="190">
        <v>36</v>
      </c>
    </row>
    <row r="11" spans="2:11" x14ac:dyDescent="0.25">
      <c r="F11" s="167"/>
      <c r="G11" s="261" t="s">
        <v>525</v>
      </c>
      <c r="H11" s="261"/>
      <c r="I11" s="250">
        <v>43</v>
      </c>
      <c r="J11" s="250">
        <v>26</v>
      </c>
      <c r="K11" s="250">
        <v>69</v>
      </c>
    </row>
    <row r="12" spans="2:11" x14ac:dyDescent="0.25">
      <c r="F12" s="167"/>
      <c r="G12" s="167" t="s">
        <v>224</v>
      </c>
      <c r="H12" s="167" t="s">
        <v>177</v>
      </c>
      <c r="I12" s="190">
        <v>10</v>
      </c>
      <c r="J12" s="190">
        <v>3</v>
      </c>
      <c r="K12" s="190">
        <v>13</v>
      </c>
    </row>
    <row r="13" spans="2:11" x14ac:dyDescent="0.25">
      <c r="F13" s="167"/>
      <c r="G13" s="167"/>
      <c r="H13" s="167" t="s">
        <v>178</v>
      </c>
      <c r="I13" s="190">
        <v>39</v>
      </c>
      <c r="J13" s="190">
        <v>17</v>
      </c>
      <c r="K13" s="190">
        <v>56</v>
      </c>
    </row>
    <row r="14" spans="2:11" x14ac:dyDescent="0.25">
      <c r="F14" s="167"/>
      <c r="G14" s="167"/>
      <c r="H14" s="167" t="s">
        <v>180</v>
      </c>
      <c r="I14" s="190">
        <v>23</v>
      </c>
      <c r="J14" s="190">
        <v>2</v>
      </c>
      <c r="K14" s="190">
        <v>25</v>
      </c>
    </row>
    <row r="15" spans="2:11" x14ac:dyDescent="0.25">
      <c r="F15" s="167"/>
      <c r="G15" s="167"/>
      <c r="H15" s="167" t="s">
        <v>183</v>
      </c>
      <c r="I15" s="190"/>
      <c r="J15" s="190">
        <v>1</v>
      </c>
      <c r="K15" s="190">
        <v>1</v>
      </c>
    </row>
    <row r="16" spans="2:11" x14ac:dyDescent="0.25">
      <c r="F16" s="167"/>
      <c r="G16" s="167"/>
      <c r="H16" s="167" t="s">
        <v>185</v>
      </c>
      <c r="I16" s="190">
        <v>4</v>
      </c>
      <c r="J16" s="190">
        <v>23</v>
      </c>
      <c r="K16" s="190">
        <v>27</v>
      </c>
    </row>
    <row r="17" spans="6:11" x14ac:dyDescent="0.25">
      <c r="F17" s="167"/>
      <c r="G17" s="261" t="s">
        <v>225</v>
      </c>
      <c r="H17" s="261"/>
      <c r="I17" s="250">
        <v>76</v>
      </c>
      <c r="J17" s="250">
        <v>46</v>
      </c>
      <c r="K17" s="250">
        <v>122</v>
      </c>
    </row>
    <row r="18" spans="6:11" x14ac:dyDescent="0.25">
      <c r="F18" s="167"/>
      <c r="G18" s="167" t="s">
        <v>226</v>
      </c>
      <c r="H18" s="167" t="s">
        <v>177</v>
      </c>
      <c r="I18" s="190">
        <v>61</v>
      </c>
      <c r="J18" s="190">
        <v>56</v>
      </c>
      <c r="K18" s="190">
        <v>117</v>
      </c>
    </row>
    <row r="19" spans="6:11" x14ac:dyDescent="0.25">
      <c r="F19" s="167"/>
      <c r="G19" s="167"/>
      <c r="H19" s="167" t="s">
        <v>178</v>
      </c>
      <c r="I19" s="190">
        <v>109</v>
      </c>
      <c r="J19" s="190">
        <v>64</v>
      </c>
      <c r="K19" s="190">
        <v>173</v>
      </c>
    </row>
    <row r="20" spans="6:11" x14ac:dyDescent="0.25">
      <c r="F20" s="167"/>
      <c r="G20" s="167"/>
      <c r="H20" s="167" t="s">
        <v>179</v>
      </c>
      <c r="I20" s="190">
        <v>18</v>
      </c>
      <c r="J20" s="190">
        <v>31</v>
      </c>
      <c r="K20" s="190">
        <v>49</v>
      </c>
    </row>
    <row r="21" spans="6:11" x14ac:dyDescent="0.25">
      <c r="F21" s="167"/>
      <c r="G21" s="167"/>
      <c r="H21" s="167" t="s">
        <v>180</v>
      </c>
      <c r="I21" s="190">
        <v>185</v>
      </c>
      <c r="J21" s="190">
        <v>10</v>
      </c>
      <c r="K21" s="190">
        <v>195</v>
      </c>
    </row>
    <row r="22" spans="6:11" x14ac:dyDescent="0.25">
      <c r="F22" s="167"/>
      <c r="G22" s="167"/>
      <c r="H22" s="167" t="s">
        <v>181</v>
      </c>
      <c r="I22" s="190">
        <v>54</v>
      </c>
      <c r="J22" s="190">
        <v>14</v>
      </c>
      <c r="K22" s="190">
        <v>68</v>
      </c>
    </row>
    <row r="23" spans="6:11" x14ac:dyDescent="0.25">
      <c r="F23" s="167"/>
      <c r="G23" s="167"/>
      <c r="H23" s="167" t="s">
        <v>183</v>
      </c>
      <c r="I23" s="190">
        <v>9</v>
      </c>
      <c r="J23" s="190">
        <v>10</v>
      </c>
      <c r="K23" s="190">
        <v>19</v>
      </c>
    </row>
    <row r="24" spans="6:11" x14ac:dyDescent="0.25">
      <c r="F24" s="167"/>
      <c r="G24" s="167"/>
      <c r="H24" s="167" t="s">
        <v>184</v>
      </c>
      <c r="I24" s="190">
        <v>8</v>
      </c>
      <c r="J24" s="190">
        <v>22</v>
      </c>
      <c r="K24" s="190">
        <v>30</v>
      </c>
    </row>
    <row r="25" spans="6:11" x14ac:dyDescent="0.25">
      <c r="F25" s="167"/>
      <c r="G25" s="167"/>
      <c r="H25" s="167" t="s">
        <v>185</v>
      </c>
      <c r="I25" s="190">
        <v>9</v>
      </c>
      <c r="J25" s="190">
        <v>37</v>
      </c>
      <c r="K25" s="190">
        <v>46</v>
      </c>
    </row>
    <row r="26" spans="6:11" x14ac:dyDescent="0.25">
      <c r="F26" s="167"/>
      <c r="G26" s="261" t="s">
        <v>227</v>
      </c>
      <c r="H26" s="261"/>
      <c r="I26" s="250">
        <v>453</v>
      </c>
      <c r="J26" s="250">
        <v>244</v>
      </c>
      <c r="K26" s="250">
        <v>697</v>
      </c>
    </row>
    <row r="27" spans="6:11" x14ac:dyDescent="0.25">
      <c r="F27" s="167"/>
      <c r="G27" s="167" t="s">
        <v>526</v>
      </c>
      <c r="H27" s="167" t="s">
        <v>177</v>
      </c>
      <c r="I27" s="190">
        <v>8</v>
      </c>
      <c r="J27" s="190">
        <v>1</v>
      </c>
      <c r="K27" s="190">
        <v>9</v>
      </c>
    </row>
    <row r="28" spans="6:11" x14ac:dyDescent="0.25">
      <c r="F28" s="167"/>
      <c r="G28" s="167"/>
      <c r="H28" s="167" t="s">
        <v>178</v>
      </c>
      <c r="I28" s="190">
        <v>35</v>
      </c>
      <c r="J28" s="190">
        <v>15</v>
      </c>
      <c r="K28" s="190">
        <v>50</v>
      </c>
    </row>
    <row r="29" spans="6:11" x14ac:dyDescent="0.25">
      <c r="F29" s="167"/>
      <c r="G29" s="167"/>
      <c r="H29" s="167" t="s">
        <v>179</v>
      </c>
      <c r="I29" s="190">
        <v>56</v>
      </c>
      <c r="J29" s="190">
        <v>5</v>
      </c>
      <c r="K29" s="190">
        <v>61</v>
      </c>
    </row>
    <row r="30" spans="6:11" x14ac:dyDescent="0.25">
      <c r="F30" s="167"/>
      <c r="G30" s="167"/>
      <c r="H30" s="167" t="s">
        <v>180</v>
      </c>
      <c r="I30" s="190">
        <v>34</v>
      </c>
      <c r="J30" s="190">
        <v>1</v>
      </c>
      <c r="K30" s="190">
        <v>35</v>
      </c>
    </row>
    <row r="31" spans="6:11" x14ac:dyDescent="0.25">
      <c r="F31" s="167"/>
      <c r="G31" s="167"/>
      <c r="H31" s="167" t="s">
        <v>181</v>
      </c>
      <c r="I31" s="190">
        <v>31</v>
      </c>
      <c r="J31" s="190">
        <v>4</v>
      </c>
      <c r="K31" s="190">
        <v>35</v>
      </c>
    </row>
    <row r="32" spans="6:11" x14ac:dyDescent="0.25">
      <c r="F32" s="167"/>
      <c r="G32" s="167"/>
      <c r="H32" s="167" t="s">
        <v>185</v>
      </c>
      <c r="I32" s="190"/>
      <c r="J32" s="190">
        <v>2</v>
      </c>
      <c r="K32" s="190">
        <v>2</v>
      </c>
    </row>
    <row r="33" spans="6:11" x14ac:dyDescent="0.25">
      <c r="F33" s="167"/>
      <c r="G33" s="261" t="s">
        <v>527</v>
      </c>
      <c r="H33" s="261"/>
      <c r="I33" s="250">
        <v>164</v>
      </c>
      <c r="J33" s="250">
        <v>28</v>
      </c>
      <c r="K33" s="250">
        <v>192</v>
      </c>
    </row>
    <row r="34" spans="6:11" x14ac:dyDescent="0.25">
      <c r="F34" s="167"/>
      <c r="G34" s="167" t="s">
        <v>228</v>
      </c>
      <c r="H34" s="167" t="s">
        <v>177</v>
      </c>
      <c r="I34" s="190">
        <v>6</v>
      </c>
      <c r="J34" s="190">
        <v>5</v>
      </c>
      <c r="K34" s="190">
        <v>11</v>
      </c>
    </row>
    <row r="35" spans="6:11" x14ac:dyDescent="0.25">
      <c r="F35" s="167"/>
      <c r="G35" s="167"/>
      <c r="H35" s="167" t="s">
        <v>178</v>
      </c>
      <c r="I35" s="190">
        <v>30</v>
      </c>
      <c r="J35" s="190">
        <v>11</v>
      </c>
      <c r="K35" s="190">
        <v>41</v>
      </c>
    </row>
    <row r="36" spans="6:11" x14ac:dyDescent="0.25">
      <c r="F36" s="167"/>
      <c r="G36" s="167"/>
      <c r="H36" s="167" t="s">
        <v>179</v>
      </c>
      <c r="I36" s="190">
        <v>29</v>
      </c>
      <c r="J36" s="190">
        <v>10</v>
      </c>
      <c r="K36" s="190">
        <v>39</v>
      </c>
    </row>
    <row r="37" spans="6:11" x14ac:dyDescent="0.25">
      <c r="F37" s="167"/>
      <c r="G37" s="167"/>
      <c r="H37" s="167" t="s">
        <v>180</v>
      </c>
      <c r="I37" s="190">
        <v>37</v>
      </c>
      <c r="J37" s="190">
        <v>2</v>
      </c>
      <c r="K37" s="190">
        <v>39</v>
      </c>
    </row>
    <row r="38" spans="6:11" x14ac:dyDescent="0.25">
      <c r="F38" s="167"/>
      <c r="G38" s="167"/>
      <c r="H38" s="167" t="s">
        <v>185</v>
      </c>
      <c r="I38" s="190">
        <v>8</v>
      </c>
      <c r="J38" s="190">
        <v>34</v>
      </c>
      <c r="K38" s="190">
        <v>42</v>
      </c>
    </row>
    <row r="39" spans="6:11" x14ac:dyDescent="0.25">
      <c r="F39" s="167"/>
      <c r="G39" s="261" t="s">
        <v>229</v>
      </c>
      <c r="H39" s="261"/>
      <c r="I39" s="250">
        <v>110</v>
      </c>
      <c r="J39" s="250">
        <v>62</v>
      </c>
      <c r="K39" s="250">
        <v>172</v>
      </c>
    </row>
    <row r="40" spans="6:11" x14ac:dyDescent="0.25">
      <c r="F40" s="167"/>
      <c r="G40" s="167" t="s">
        <v>230</v>
      </c>
      <c r="H40" s="167" t="s">
        <v>179</v>
      </c>
      <c r="I40" s="190">
        <v>2</v>
      </c>
      <c r="J40" s="190"/>
      <c r="K40" s="190">
        <v>2</v>
      </c>
    </row>
    <row r="41" spans="6:11" x14ac:dyDescent="0.25">
      <c r="F41" s="167"/>
      <c r="G41" s="167"/>
      <c r="H41" s="167" t="s">
        <v>180</v>
      </c>
      <c r="I41" s="190">
        <v>21</v>
      </c>
      <c r="J41" s="190">
        <v>3</v>
      </c>
      <c r="K41" s="190">
        <v>24</v>
      </c>
    </row>
    <row r="42" spans="6:11" x14ac:dyDescent="0.25">
      <c r="F42" s="167"/>
      <c r="G42" s="261" t="s">
        <v>231</v>
      </c>
      <c r="H42" s="261"/>
      <c r="I42" s="250">
        <v>23</v>
      </c>
      <c r="J42" s="250">
        <v>3</v>
      </c>
      <c r="K42" s="250">
        <v>26</v>
      </c>
    </row>
    <row r="43" spans="6:11" x14ac:dyDescent="0.25">
      <c r="F43" s="167"/>
      <c r="G43" s="167" t="s">
        <v>528</v>
      </c>
      <c r="H43" s="167" t="s">
        <v>183</v>
      </c>
      <c r="I43" s="190">
        <v>1</v>
      </c>
      <c r="J43" s="190"/>
      <c r="K43" s="190">
        <v>1</v>
      </c>
    </row>
    <row r="44" spans="6:11" x14ac:dyDescent="0.25">
      <c r="F44" s="167"/>
      <c r="G44" s="261" t="s">
        <v>529</v>
      </c>
      <c r="H44" s="261"/>
      <c r="I44" s="250">
        <v>1</v>
      </c>
      <c r="J44" s="250"/>
      <c r="K44" s="250">
        <v>1</v>
      </c>
    </row>
    <row r="45" spans="6:11" x14ac:dyDescent="0.25">
      <c r="F45" s="167"/>
      <c r="G45" s="167" t="s">
        <v>232</v>
      </c>
      <c r="H45" s="167" t="s">
        <v>177</v>
      </c>
      <c r="I45" s="190">
        <v>30</v>
      </c>
      <c r="J45" s="190">
        <v>20</v>
      </c>
      <c r="K45" s="190">
        <v>50</v>
      </c>
    </row>
    <row r="46" spans="6:11" x14ac:dyDescent="0.25">
      <c r="F46" s="167"/>
      <c r="G46" s="167"/>
      <c r="H46" s="167" t="s">
        <v>178</v>
      </c>
      <c r="I46" s="190">
        <v>21</v>
      </c>
      <c r="J46" s="190">
        <v>8</v>
      </c>
      <c r="K46" s="190">
        <v>29</v>
      </c>
    </row>
    <row r="47" spans="6:11" x14ac:dyDescent="0.25">
      <c r="F47" s="167"/>
      <c r="G47" s="167"/>
      <c r="H47" s="167" t="s">
        <v>180</v>
      </c>
      <c r="I47" s="190">
        <v>3</v>
      </c>
      <c r="J47" s="190"/>
      <c r="K47" s="190">
        <v>3</v>
      </c>
    </row>
    <row r="48" spans="6:11" x14ac:dyDescent="0.25">
      <c r="F48" s="167"/>
      <c r="G48" s="167"/>
      <c r="H48" s="167" t="s">
        <v>183</v>
      </c>
      <c r="I48" s="190"/>
      <c r="J48" s="190">
        <v>1</v>
      </c>
      <c r="K48" s="190">
        <v>1</v>
      </c>
    </row>
    <row r="49" spans="6:11" x14ac:dyDescent="0.25">
      <c r="F49" s="167"/>
      <c r="G49" s="167"/>
      <c r="H49" s="167" t="s">
        <v>185</v>
      </c>
      <c r="I49" s="190"/>
      <c r="J49" s="190">
        <v>1</v>
      </c>
      <c r="K49" s="190">
        <v>1</v>
      </c>
    </row>
    <row r="50" spans="6:11" x14ac:dyDescent="0.25">
      <c r="F50" s="167"/>
      <c r="G50" s="261" t="s">
        <v>233</v>
      </c>
      <c r="H50" s="261"/>
      <c r="I50" s="250">
        <v>54</v>
      </c>
      <c r="J50" s="250">
        <v>30</v>
      </c>
      <c r="K50" s="250">
        <v>84</v>
      </c>
    </row>
    <row r="51" spans="6:11" x14ac:dyDescent="0.25">
      <c r="F51" s="167"/>
      <c r="G51" s="167" t="s">
        <v>530</v>
      </c>
      <c r="H51" s="167" t="s">
        <v>177</v>
      </c>
      <c r="I51" s="190">
        <v>8</v>
      </c>
      <c r="J51" s="190">
        <v>5</v>
      </c>
      <c r="K51" s="190">
        <v>13</v>
      </c>
    </row>
    <row r="52" spans="6:11" x14ac:dyDescent="0.25">
      <c r="F52" s="167"/>
      <c r="G52" s="167"/>
      <c r="H52" s="167" t="s">
        <v>178</v>
      </c>
      <c r="I52" s="190">
        <v>30</v>
      </c>
      <c r="J52" s="190">
        <v>10</v>
      </c>
      <c r="K52" s="190">
        <v>40</v>
      </c>
    </row>
    <row r="53" spans="6:11" x14ac:dyDescent="0.25">
      <c r="F53" s="167"/>
      <c r="G53" s="167"/>
      <c r="H53" s="167" t="s">
        <v>179</v>
      </c>
      <c r="I53" s="190">
        <v>31</v>
      </c>
      <c r="J53" s="190">
        <v>10</v>
      </c>
      <c r="K53" s="190">
        <v>41</v>
      </c>
    </row>
    <row r="54" spans="6:11" x14ac:dyDescent="0.25">
      <c r="F54" s="167"/>
      <c r="G54" s="167"/>
      <c r="H54" s="167" t="s">
        <v>180</v>
      </c>
      <c r="I54" s="190">
        <v>23</v>
      </c>
      <c r="J54" s="190">
        <v>2</v>
      </c>
      <c r="K54" s="190">
        <v>25</v>
      </c>
    </row>
    <row r="55" spans="6:11" x14ac:dyDescent="0.25">
      <c r="F55" s="167"/>
      <c r="G55" s="167"/>
      <c r="H55" s="167" t="s">
        <v>181</v>
      </c>
      <c r="I55" s="190">
        <v>1</v>
      </c>
      <c r="J55" s="190"/>
      <c r="K55" s="190">
        <v>1</v>
      </c>
    </row>
    <row r="56" spans="6:11" x14ac:dyDescent="0.25">
      <c r="F56" s="167"/>
      <c r="G56" s="167"/>
      <c r="H56" s="167" t="s">
        <v>184</v>
      </c>
      <c r="I56" s="190"/>
      <c r="J56" s="190">
        <v>1</v>
      </c>
      <c r="K56" s="190">
        <v>1</v>
      </c>
    </row>
    <row r="57" spans="6:11" x14ac:dyDescent="0.25">
      <c r="F57" s="167"/>
      <c r="G57" s="167"/>
      <c r="H57" s="167" t="s">
        <v>185</v>
      </c>
      <c r="I57" s="190"/>
      <c r="J57" s="190">
        <v>3</v>
      </c>
      <c r="K57" s="190">
        <v>3</v>
      </c>
    </row>
    <row r="58" spans="6:11" x14ac:dyDescent="0.25">
      <c r="F58" s="167"/>
      <c r="G58" s="261" t="s">
        <v>531</v>
      </c>
      <c r="H58" s="261"/>
      <c r="I58" s="250">
        <v>93</v>
      </c>
      <c r="J58" s="250">
        <v>31</v>
      </c>
      <c r="K58" s="250">
        <v>124</v>
      </c>
    </row>
    <row r="59" spans="6:11" x14ac:dyDescent="0.25">
      <c r="F59" s="167" t="s">
        <v>186</v>
      </c>
      <c r="G59" s="167"/>
      <c r="H59" s="167"/>
      <c r="I59" s="190">
        <f>I58+I50+I44+I42+I39+I33+I26+I17+I11+I8</f>
        <v>1018</v>
      </c>
      <c r="J59" s="190">
        <f>J58+J50+J44+J42+J39+J33+J26+J17+J11+J8</f>
        <v>470</v>
      </c>
      <c r="K59" s="190">
        <f t="shared" ref="K59" si="0">K58+K50+K44+K42+K39+K33+K26+K17+K11+K8</f>
        <v>1488</v>
      </c>
    </row>
  </sheetData>
  <sheetProtection password="E9C4" sheet="1" objects="1" scenarios="1"/>
  <mergeCells count="5">
    <mergeCell ref="F2:K2"/>
    <mergeCell ref="F4:H5"/>
    <mergeCell ref="I5:J5"/>
    <mergeCell ref="K5:K6"/>
    <mergeCell ref="I4:J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3" name="Button 1">
              <controlPr defaultSize="0" print="0" autoFill="0" autoPict="0" macro="[0]!DATOSACADEMICOS2">
                <anchor moveWithCells="1" sizeWithCells="1">
                  <from>
                    <xdr:col>1</xdr:col>
                    <xdr:colOff>66675</xdr:colOff>
                    <xdr:row>2</xdr:row>
                    <xdr:rowOff>171450</xdr:rowOff>
                  </from>
                  <to>
                    <xdr:col>3</xdr:col>
                    <xdr:colOff>704850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B1:N41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42578125" style="141" customWidth="1"/>
    <col min="6" max="6" width="17.42578125" style="141" customWidth="1"/>
    <col min="7" max="7" width="58.5703125" style="141" bestFit="1" customWidth="1"/>
    <col min="8" max="9" width="7" style="144" customWidth="1"/>
    <col min="10" max="10" width="11.5703125" style="144" customWidth="1"/>
    <col min="11" max="12" width="5.85546875" style="144" customWidth="1"/>
    <col min="13" max="13" width="11.5703125" style="144" bestFit="1" customWidth="1"/>
    <col min="14" max="14" width="20" style="141" customWidth="1"/>
    <col min="15" max="16384" width="11.42578125" style="141"/>
  </cols>
  <sheetData>
    <row r="1" spans="2:14" ht="15.75" thickBot="1" x14ac:dyDescent="0.3"/>
    <row r="2" spans="2:14" ht="18.75" thickBot="1" x14ac:dyDescent="0.3">
      <c r="B2" s="97"/>
      <c r="C2" s="74" t="s">
        <v>471</v>
      </c>
      <c r="D2" s="99"/>
      <c r="F2" s="422" t="s">
        <v>713</v>
      </c>
      <c r="G2" s="422"/>
      <c r="H2" s="422"/>
      <c r="I2" s="422"/>
      <c r="J2" s="422"/>
      <c r="K2" s="422"/>
      <c r="L2" s="422"/>
      <c r="M2" s="422"/>
      <c r="N2" s="422"/>
    </row>
    <row r="3" spans="2:14" x14ac:dyDescent="0.25">
      <c r="B3" s="98"/>
      <c r="C3" s="105"/>
      <c r="D3" s="100"/>
    </row>
    <row r="4" spans="2:14" ht="15" customHeight="1" x14ac:dyDescent="0.25">
      <c r="B4" s="98"/>
      <c r="C4" s="105"/>
      <c r="D4" s="100"/>
      <c r="F4" s="407" t="s">
        <v>538</v>
      </c>
      <c r="G4" s="407"/>
      <c r="H4" s="420" t="s">
        <v>220</v>
      </c>
      <c r="I4" s="420"/>
      <c r="J4" s="417" t="s">
        <v>534</v>
      </c>
      <c r="K4" s="420" t="s">
        <v>605</v>
      </c>
      <c r="L4" s="420"/>
      <c r="M4" s="421" t="s">
        <v>606</v>
      </c>
      <c r="N4" s="399" t="s">
        <v>604</v>
      </c>
    </row>
    <row r="5" spans="2:14" ht="15.75" thickBot="1" x14ac:dyDescent="0.3">
      <c r="B5" s="101"/>
      <c r="C5" s="102"/>
      <c r="D5" s="103"/>
      <c r="F5" s="407"/>
      <c r="G5" s="407"/>
      <c r="H5" s="420" t="s">
        <v>219</v>
      </c>
      <c r="I5" s="420"/>
      <c r="J5" s="418"/>
      <c r="K5" s="420" t="s">
        <v>219</v>
      </c>
      <c r="L5" s="420"/>
      <c r="M5" s="421"/>
      <c r="N5" s="399"/>
    </row>
    <row r="6" spans="2:14" x14ac:dyDescent="0.25">
      <c r="F6" s="26" t="s">
        <v>216</v>
      </c>
      <c r="G6" s="26" t="s">
        <v>217</v>
      </c>
      <c r="H6" s="251" t="s">
        <v>175</v>
      </c>
      <c r="I6" s="251" t="s">
        <v>176</v>
      </c>
      <c r="J6" s="419"/>
      <c r="K6" s="251" t="s">
        <v>175</v>
      </c>
      <c r="L6" s="251" t="s">
        <v>176</v>
      </c>
      <c r="M6" s="421"/>
      <c r="N6" s="399"/>
    </row>
    <row r="7" spans="2:14" x14ac:dyDescent="0.25">
      <c r="F7" s="26" t="s">
        <v>53</v>
      </c>
      <c r="G7" s="26" t="s">
        <v>177</v>
      </c>
      <c r="H7" s="257">
        <v>179</v>
      </c>
      <c r="I7" s="257">
        <v>129</v>
      </c>
      <c r="J7" s="260">
        <v>308</v>
      </c>
      <c r="K7" s="257">
        <v>99</v>
      </c>
      <c r="L7" s="257">
        <v>72</v>
      </c>
      <c r="M7" s="260">
        <v>171</v>
      </c>
      <c r="N7" s="266">
        <f>(M7-J7)/M7</f>
        <v>-0.80116959064327486</v>
      </c>
    </row>
    <row r="8" spans="2:14" x14ac:dyDescent="0.25">
      <c r="F8" s="26"/>
      <c r="G8" s="26" t="s">
        <v>178</v>
      </c>
      <c r="H8" s="257">
        <v>222</v>
      </c>
      <c r="I8" s="257">
        <v>123</v>
      </c>
      <c r="J8" s="260">
        <v>345</v>
      </c>
      <c r="K8" s="257">
        <v>262</v>
      </c>
      <c r="L8" s="257">
        <v>126</v>
      </c>
      <c r="M8" s="260">
        <v>388</v>
      </c>
      <c r="N8" s="266">
        <f t="shared" ref="N8:N16" si="0">(M8-J8)/M8</f>
        <v>0.11082474226804123</v>
      </c>
    </row>
    <row r="9" spans="2:14" x14ac:dyDescent="0.25">
      <c r="F9" s="26"/>
      <c r="G9" s="26" t="s">
        <v>179</v>
      </c>
      <c r="H9" s="257">
        <v>76</v>
      </c>
      <c r="I9" s="257">
        <v>20</v>
      </c>
      <c r="J9" s="260">
        <v>96</v>
      </c>
      <c r="K9" s="257">
        <v>123</v>
      </c>
      <c r="L9" s="257">
        <v>48</v>
      </c>
      <c r="M9" s="260">
        <v>171</v>
      </c>
      <c r="N9" s="266">
        <f t="shared" si="0"/>
        <v>0.43859649122807015</v>
      </c>
    </row>
    <row r="10" spans="2:14" x14ac:dyDescent="0.25">
      <c r="F10" s="26"/>
      <c r="G10" s="26" t="s">
        <v>180</v>
      </c>
      <c r="H10" s="257">
        <v>292</v>
      </c>
      <c r="I10" s="257">
        <v>17</v>
      </c>
      <c r="J10" s="260">
        <v>309</v>
      </c>
      <c r="K10" s="257">
        <v>266</v>
      </c>
      <c r="L10" s="257">
        <v>17</v>
      </c>
      <c r="M10" s="260">
        <v>283</v>
      </c>
      <c r="N10" s="266">
        <f t="shared" si="0"/>
        <v>-9.187279151943463E-2</v>
      </c>
    </row>
    <row r="11" spans="2:14" x14ac:dyDescent="0.25">
      <c r="F11" s="26"/>
      <c r="G11" s="26" t="s">
        <v>181</v>
      </c>
      <c r="H11" s="257">
        <v>15</v>
      </c>
      <c r="I11" s="257">
        <v>7</v>
      </c>
      <c r="J11" s="260">
        <v>22</v>
      </c>
      <c r="K11" s="257">
        <v>76</v>
      </c>
      <c r="L11" s="257">
        <v>16</v>
      </c>
      <c r="M11" s="260">
        <v>92</v>
      </c>
      <c r="N11" s="266">
        <f t="shared" si="0"/>
        <v>0.76086956521739135</v>
      </c>
    </row>
    <row r="12" spans="2:14" x14ac:dyDescent="0.25">
      <c r="F12" s="26"/>
      <c r="G12" s="26" t="s">
        <v>182</v>
      </c>
      <c r="H12" s="257">
        <v>528</v>
      </c>
      <c r="I12" s="257">
        <v>215</v>
      </c>
      <c r="J12" s="260">
        <v>743</v>
      </c>
      <c r="K12" s="251">
        <v>0</v>
      </c>
      <c r="L12" s="251">
        <v>0</v>
      </c>
      <c r="M12" s="253">
        <v>0</v>
      </c>
      <c r="N12" s="266">
        <v>0</v>
      </c>
    </row>
    <row r="13" spans="2:14" x14ac:dyDescent="0.25">
      <c r="F13" s="26"/>
      <c r="G13" s="26" t="s">
        <v>183</v>
      </c>
      <c r="H13" s="257">
        <v>27</v>
      </c>
      <c r="I13" s="257">
        <v>15</v>
      </c>
      <c r="J13" s="260">
        <v>42</v>
      </c>
      <c r="K13" s="257">
        <v>10</v>
      </c>
      <c r="L13" s="257">
        <v>10</v>
      </c>
      <c r="M13" s="260">
        <v>20</v>
      </c>
      <c r="N13" s="266">
        <f t="shared" si="0"/>
        <v>-1.1000000000000001</v>
      </c>
    </row>
    <row r="14" spans="2:14" x14ac:dyDescent="0.25">
      <c r="F14" s="26"/>
      <c r="G14" s="26" t="s">
        <v>184</v>
      </c>
      <c r="H14" s="257">
        <v>9</v>
      </c>
      <c r="I14" s="257">
        <v>9</v>
      </c>
      <c r="J14" s="260">
        <v>18</v>
      </c>
      <c r="K14" s="257">
        <v>6</v>
      </c>
      <c r="L14" s="257">
        <v>21</v>
      </c>
      <c r="M14" s="260">
        <v>27</v>
      </c>
      <c r="N14" s="266">
        <f t="shared" si="0"/>
        <v>0.33333333333333331</v>
      </c>
    </row>
    <row r="15" spans="2:14" x14ac:dyDescent="0.25">
      <c r="F15" s="26"/>
      <c r="G15" s="26" t="s">
        <v>185</v>
      </c>
      <c r="H15" s="257">
        <v>19</v>
      </c>
      <c r="I15" s="257">
        <v>69</v>
      </c>
      <c r="J15" s="260">
        <v>88</v>
      </c>
      <c r="K15" s="257">
        <v>20</v>
      </c>
      <c r="L15" s="257">
        <v>86</v>
      </c>
      <c r="M15" s="260">
        <v>106</v>
      </c>
      <c r="N15" s="266">
        <f t="shared" si="0"/>
        <v>0.16981132075471697</v>
      </c>
    </row>
    <row r="16" spans="2:14" x14ac:dyDescent="0.25">
      <c r="F16" s="28" t="s">
        <v>186</v>
      </c>
      <c r="G16" s="28"/>
      <c r="H16" s="29">
        <f>SUM(H7:H15)</f>
        <v>1367</v>
      </c>
      <c r="I16" s="29">
        <f t="shared" ref="I16:J16" si="1">SUM(I7:I15)</f>
        <v>604</v>
      </c>
      <c r="J16" s="29">
        <f t="shared" si="1"/>
        <v>1971</v>
      </c>
      <c r="K16" s="29">
        <f>SUM(K7:K15)</f>
        <v>862</v>
      </c>
      <c r="L16" s="29">
        <f t="shared" ref="L16" si="2">SUM(L7:L15)</f>
        <v>396</v>
      </c>
      <c r="M16" s="29">
        <f t="shared" ref="M16" si="3">SUM(M7:M15)</f>
        <v>1258</v>
      </c>
      <c r="N16" s="267">
        <f t="shared" si="0"/>
        <v>-0.56677265500794916</v>
      </c>
    </row>
    <row r="17" spans="6:14" x14ac:dyDescent="0.25">
      <c r="F17" s="26" t="s">
        <v>47</v>
      </c>
      <c r="G17" s="26" t="s">
        <v>187</v>
      </c>
      <c r="H17" s="257">
        <v>0</v>
      </c>
      <c r="I17" s="257">
        <v>0</v>
      </c>
      <c r="J17" s="260">
        <v>0</v>
      </c>
      <c r="K17" s="257">
        <v>46</v>
      </c>
      <c r="L17" s="257">
        <v>37</v>
      </c>
      <c r="M17" s="260">
        <v>83</v>
      </c>
      <c r="N17" s="266">
        <v>0</v>
      </c>
    </row>
    <row r="18" spans="6:14" x14ac:dyDescent="0.25">
      <c r="F18" s="165"/>
      <c r="G18" s="26" t="s">
        <v>188</v>
      </c>
      <c r="H18" s="259">
        <v>0</v>
      </c>
      <c r="I18" s="259">
        <v>0</v>
      </c>
      <c r="J18" s="260">
        <v>0</v>
      </c>
      <c r="K18" s="257">
        <v>11</v>
      </c>
      <c r="L18" s="257">
        <v>16</v>
      </c>
      <c r="M18" s="260">
        <v>27</v>
      </c>
      <c r="N18" s="266">
        <v>0</v>
      </c>
    </row>
    <row r="19" spans="6:14" x14ac:dyDescent="0.25">
      <c r="F19" s="26"/>
      <c r="G19" s="26" t="s">
        <v>189</v>
      </c>
      <c r="H19" s="251">
        <v>46</v>
      </c>
      <c r="I19" s="251">
        <v>39</v>
      </c>
      <c r="J19" s="253">
        <v>85</v>
      </c>
      <c r="K19" s="257">
        <v>34</v>
      </c>
      <c r="L19" s="257">
        <v>33</v>
      </c>
      <c r="M19" s="260">
        <v>67</v>
      </c>
      <c r="N19" s="266">
        <f t="shared" ref="N19:N33" si="4">(M19-J19)/M19</f>
        <v>-0.26865671641791045</v>
      </c>
    </row>
    <row r="20" spans="6:14" x14ac:dyDescent="0.25">
      <c r="F20" s="26"/>
      <c r="G20" s="26" t="s">
        <v>190</v>
      </c>
      <c r="H20" s="251">
        <v>0</v>
      </c>
      <c r="I20" s="251">
        <v>0</v>
      </c>
      <c r="J20" s="253">
        <v>0</v>
      </c>
      <c r="K20" s="257">
        <v>29</v>
      </c>
      <c r="L20" s="257">
        <v>19</v>
      </c>
      <c r="M20" s="260">
        <v>48</v>
      </c>
      <c r="N20" s="266">
        <f t="shared" si="4"/>
        <v>1</v>
      </c>
    </row>
    <row r="21" spans="6:14" x14ac:dyDescent="0.25">
      <c r="F21" s="26"/>
      <c r="G21" s="26" t="s">
        <v>191</v>
      </c>
      <c r="H21" s="257">
        <v>58</v>
      </c>
      <c r="I21" s="257">
        <v>31</v>
      </c>
      <c r="J21" s="260">
        <v>89</v>
      </c>
      <c r="K21" s="251">
        <v>54</v>
      </c>
      <c r="L21" s="251">
        <v>44</v>
      </c>
      <c r="M21" s="253">
        <v>98</v>
      </c>
      <c r="N21" s="266">
        <f t="shared" si="4"/>
        <v>9.1836734693877556E-2</v>
      </c>
    </row>
    <row r="22" spans="6:14" x14ac:dyDescent="0.25">
      <c r="F22" s="26"/>
      <c r="G22" s="26" t="s">
        <v>192</v>
      </c>
      <c r="H22" s="257">
        <v>24</v>
      </c>
      <c r="I22" s="257">
        <v>20</v>
      </c>
      <c r="J22" s="260">
        <v>44</v>
      </c>
      <c r="K22" s="251">
        <v>16</v>
      </c>
      <c r="L22" s="251">
        <v>22</v>
      </c>
      <c r="M22" s="253">
        <v>38</v>
      </c>
      <c r="N22" s="266">
        <f t="shared" si="4"/>
        <v>-0.15789473684210525</v>
      </c>
    </row>
    <row r="23" spans="6:14" x14ac:dyDescent="0.25">
      <c r="F23" s="26"/>
      <c r="G23" s="26" t="s">
        <v>196</v>
      </c>
      <c r="H23" s="257">
        <v>33</v>
      </c>
      <c r="I23" s="257">
        <v>4</v>
      </c>
      <c r="J23" s="260">
        <v>37</v>
      </c>
      <c r="K23" s="251">
        <v>24</v>
      </c>
      <c r="L23" s="251">
        <v>7</v>
      </c>
      <c r="M23" s="253">
        <v>31</v>
      </c>
      <c r="N23" s="266">
        <f t="shared" si="4"/>
        <v>-0.19354838709677419</v>
      </c>
    </row>
    <row r="24" spans="6:14" x14ac:dyDescent="0.25">
      <c r="F24" s="26"/>
      <c r="G24" s="26" t="s">
        <v>197</v>
      </c>
      <c r="H24" s="257">
        <v>16</v>
      </c>
      <c r="I24" s="257">
        <v>49</v>
      </c>
      <c r="J24" s="260">
        <v>65</v>
      </c>
      <c r="K24" s="251">
        <v>25</v>
      </c>
      <c r="L24" s="251">
        <v>33</v>
      </c>
      <c r="M24" s="253">
        <v>58</v>
      </c>
      <c r="N24" s="266">
        <f t="shared" si="4"/>
        <v>-0.1206896551724138</v>
      </c>
    </row>
    <row r="25" spans="6:14" x14ac:dyDescent="0.25">
      <c r="F25" s="26"/>
      <c r="G25" s="26" t="s">
        <v>198</v>
      </c>
      <c r="H25" s="257">
        <v>21</v>
      </c>
      <c r="I25" s="257">
        <v>29</v>
      </c>
      <c r="J25" s="260">
        <v>50</v>
      </c>
      <c r="K25" s="257">
        <v>33</v>
      </c>
      <c r="L25" s="257">
        <v>18</v>
      </c>
      <c r="M25" s="260">
        <v>51</v>
      </c>
      <c r="N25" s="266">
        <f t="shared" si="4"/>
        <v>1.9607843137254902E-2</v>
      </c>
    </row>
    <row r="26" spans="6:14" x14ac:dyDescent="0.25">
      <c r="F26" s="26"/>
      <c r="G26" s="26" t="s">
        <v>199</v>
      </c>
      <c r="H26" s="257">
        <v>17</v>
      </c>
      <c r="I26" s="257">
        <v>125</v>
      </c>
      <c r="J26" s="260">
        <v>142</v>
      </c>
      <c r="K26" s="257">
        <v>24</v>
      </c>
      <c r="L26" s="257">
        <v>108</v>
      </c>
      <c r="M26" s="260">
        <v>132</v>
      </c>
      <c r="N26" s="266">
        <f t="shared" si="4"/>
        <v>-7.575757575757576E-2</v>
      </c>
    </row>
    <row r="27" spans="6:14" x14ac:dyDescent="0.25">
      <c r="F27" s="26"/>
      <c r="G27" s="26" t="s">
        <v>200</v>
      </c>
      <c r="H27" s="257">
        <v>11</v>
      </c>
      <c r="I27" s="257">
        <v>58</v>
      </c>
      <c r="J27" s="260">
        <v>69</v>
      </c>
      <c r="K27" s="257">
        <v>8</v>
      </c>
      <c r="L27" s="257">
        <v>39</v>
      </c>
      <c r="M27" s="260">
        <v>47</v>
      </c>
      <c r="N27" s="266">
        <f t="shared" si="4"/>
        <v>-0.46808510638297873</v>
      </c>
    </row>
    <row r="28" spans="6:14" x14ac:dyDescent="0.25">
      <c r="F28" s="26"/>
      <c r="G28" s="26" t="s">
        <v>201</v>
      </c>
      <c r="H28" s="257">
        <v>26</v>
      </c>
      <c r="I28" s="257">
        <v>11</v>
      </c>
      <c r="J28" s="260">
        <v>37</v>
      </c>
      <c r="K28" s="257">
        <v>18</v>
      </c>
      <c r="L28" s="257">
        <v>16</v>
      </c>
      <c r="M28" s="260">
        <v>34</v>
      </c>
      <c r="N28" s="266">
        <f t="shared" si="4"/>
        <v>-8.8235294117647065E-2</v>
      </c>
    </row>
    <row r="29" spans="6:14" x14ac:dyDescent="0.25">
      <c r="F29" s="26"/>
      <c r="G29" s="26" t="s">
        <v>202</v>
      </c>
      <c r="H29" s="257">
        <v>13</v>
      </c>
      <c r="I29" s="257">
        <v>78</v>
      </c>
      <c r="J29" s="260">
        <v>91</v>
      </c>
      <c r="K29" s="257">
        <v>12</v>
      </c>
      <c r="L29" s="257">
        <v>77</v>
      </c>
      <c r="M29" s="260">
        <v>89</v>
      </c>
      <c r="N29" s="266">
        <f t="shared" si="4"/>
        <v>-2.247191011235955E-2</v>
      </c>
    </row>
    <row r="30" spans="6:14" x14ac:dyDescent="0.25">
      <c r="F30" s="26"/>
      <c r="G30" s="26" t="s">
        <v>203</v>
      </c>
      <c r="H30" s="257">
        <v>21</v>
      </c>
      <c r="I30" s="257">
        <v>16</v>
      </c>
      <c r="J30" s="260">
        <v>37</v>
      </c>
      <c r="K30" s="257">
        <v>22</v>
      </c>
      <c r="L30" s="257">
        <v>16</v>
      </c>
      <c r="M30" s="260">
        <v>38</v>
      </c>
      <c r="N30" s="266">
        <f t="shared" si="4"/>
        <v>2.6315789473684209E-2</v>
      </c>
    </row>
    <row r="31" spans="6:14" x14ac:dyDescent="0.25">
      <c r="F31" s="26"/>
      <c r="G31" s="26" t="s">
        <v>204</v>
      </c>
      <c r="H31" s="257">
        <v>75</v>
      </c>
      <c r="I31" s="257">
        <v>60</v>
      </c>
      <c r="J31" s="260">
        <v>135</v>
      </c>
      <c r="K31" s="257">
        <v>84</v>
      </c>
      <c r="L31" s="257">
        <v>66</v>
      </c>
      <c r="M31" s="260">
        <v>150</v>
      </c>
      <c r="N31" s="266">
        <f t="shared" si="4"/>
        <v>0.1</v>
      </c>
    </row>
    <row r="32" spans="6:14" x14ac:dyDescent="0.25">
      <c r="F32" s="26"/>
      <c r="G32" s="26" t="s">
        <v>205</v>
      </c>
      <c r="H32" s="257">
        <v>15</v>
      </c>
      <c r="I32" s="257">
        <v>20</v>
      </c>
      <c r="J32" s="260">
        <v>35</v>
      </c>
      <c r="K32" s="257">
        <v>6</v>
      </c>
      <c r="L32" s="257">
        <v>23</v>
      </c>
      <c r="M32" s="260">
        <v>29</v>
      </c>
      <c r="N32" s="266">
        <f t="shared" si="4"/>
        <v>-0.20689655172413793</v>
      </c>
    </row>
    <row r="33" spans="6:14" x14ac:dyDescent="0.25">
      <c r="F33" s="26"/>
      <c r="G33" s="26" t="s">
        <v>207</v>
      </c>
      <c r="H33" s="257">
        <v>7</v>
      </c>
      <c r="I33" s="257">
        <v>24</v>
      </c>
      <c r="J33" s="260">
        <v>31</v>
      </c>
      <c r="K33" s="251">
        <v>20</v>
      </c>
      <c r="L33" s="251">
        <v>19</v>
      </c>
      <c r="M33" s="253">
        <v>39</v>
      </c>
      <c r="N33" s="266">
        <f t="shared" si="4"/>
        <v>0.20512820512820512</v>
      </c>
    </row>
    <row r="34" spans="6:14" x14ac:dyDescent="0.25">
      <c r="F34" s="26"/>
      <c r="G34" s="26" t="s">
        <v>209</v>
      </c>
      <c r="H34" s="257">
        <v>2</v>
      </c>
      <c r="I34" s="257">
        <v>18</v>
      </c>
      <c r="J34" s="260">
        <v>20</v>
      </c>
      <c r="K34" s="251">
        <v>0</v>
      </c>
      <c r="L34" s="251">
        <v>0</v>
      </c>
      <c r="M34" s="253">
        <v>0</v>
      </c>
      <c r="N34" s="266">
        <v>0</v>
      </c>
    </row>
    <row r="35" spans="6:14" x14ac:dyDescent="0.25">
      <c r="F35" s="26"/>
      <c r="G35" s="26" t="s">
        <v>210</v>
      </c>
      <c r="H35" s="257">
        <v>1</v>
      </c>
      <c r="I35" s="257">
        <v>18</v>
      </c>
      <c r="J35" s="260">
        <v>19</v>
      </c>
      <c r="K35" s="251">
        <v>2</v>
      </c>
      <c r="L35" s="251">
        <v>24</v>
      </c>
      <c r="M35" s="253">
        <v>26</v>
      </c>
      <c r="N35" s="266">
        <f>(M35-J35)/M35</f>
        <v>0.26923076923076922</v>
      </c>
    </row>
    <row r="36" spans="6:14" x14ac:dyDescent="0.25">
      <c r="F36" s="26"/>
      <c r="G36" s="26" t="s">
        <v>211</v>
      </c>
      <c r="H36" s="257">
        <v>13</v>
      </c>
      <c r="I36" s="257">
        <v>46</v>
      </c>
      <c r="J36" s="260">
        <v>59</v>
      </c>
      <c r="K36" s="251">
        <v>10</v>
      </c>
      <c r="L36" s="251">
        <v>28</v>
      </c>
      <c r="M36" s="253">
        <v>38</v>
      </c>
      <c r="N36" s="266">
        <f>(M36-J36)/M36</f>
        <v>-0.55263157894736847</v>
      </c>
    </row>
    <row r="37" spans="6:14" x14ac:dyDescent="0.25">
      <c r="F37" s="26"/>
      <c r="G37" s="26" t="s">
        <v>212</v>
      </c>
      <c r="H37" s="257">
        <v>39</v>
      </c>
      <c r="I37" s="257">
        <v>13</v>
      </c>
      <c r="J37" s="260">
        <v>52</v>
      </c>
      <c r="K37" s="251">
        <v>36</v>
      </c>
      <c r="L37" s="251">
        <v>16</v>
      </c>
      <c r="M37" s="253">
        <v>52</v>
      </c>
      <c r="N37" s="266">
        <f>(M37-J37)/M37</f>
        <v>0</v>
      </c>
    </row>
    <row r="38" spans="6:14" x14ac:dyDescent="0.25">
      <c r="F38" s="28" t="s">
        <v>213</v>
      </c>
      <c r="G38" s="28"/>
      <c r="H38" s="29">
        <f>SUM(H17:H37)</f>
        <v>438</v>
      </c>
      <c r="I38" s="29">
        <f t="shared" ref="I38:M38" si="5">SUM(I17:I37)</f>
        <v>659</v>
      </c>
      <c r="J38" s="29">
        <f t="shared" si="5"/>
        <v>1097</v>
      </c>
      <c r="K38" s="29">
        <f t="shared" si="5"/>
        <v>514</v>
      </c>
      <c r="L38" s="29">
        <f t="shared" si="5"/>
        <v>661</v>
      </c>
      <c r="M38" s="29">
        <f t="shared" si="5"/>
        <v>1175</v>
      </c>
      <c r="N38" s="267">
        <f>(M38-J38)/M38</f>
        <v>6.6382978723404248E-2</v>
      </c>
    </row>
    <row r="39" spans="6:14" x14ac:dyDescent="0.25">
      <c r="F39" s="167" t="s">
        <v>106</v>
      </c>
      <c r="G39" s="167" t="s">
        <v>214</v>
      </c>
      <c r="H39" s="249"/>
      <c r="I39" s="249"/>
      <c r="J39" s="249"/>
      <c r="K39" s="249"/>
      <c r="L39" s="249"/>
      <c r="M39" s="249"/>
      <c r="N39" s="268"/>
    </row>
    <row r="40" spans="6:14" x14ac:dyDescent="0.25">
      <c r="F40" s="262" t="s">
        <v>215</v>
      </c>
      <c r="G40" s="263"/>
      <c r="H40" s="264">
        <v>234</v>
      </c>
      <c r="I40" s="265">
        <v>89</v>
      </c>
      <c r="J40" s="264">
        <v>323</v>
      </c>
      <c r="K40" s="281">
        <v>0</v>
      </c>
      <c r="L40" s="265">
        <v>0</v>
      </c>
      <c r="M40" s="264">
        <v>0</v>
      </c>
      <c r="N40" s="269">
        <v>618</v>
      </c>
    </row>
    <row r="41" spans="6:14" x14ac:dyDescent="0.25">
      <c r="F41" s="165" t="s">
        <v>174</v>
      </c>
      <c r="G41" s="165"/>
      <c r="H41" s="252">
        <f>H40+H38+H16</f>
        <v>2039</v>
      </c>
      <c r="I41" s="259">
        <f t="shared" ref="I41:M41" si="6">I40+I38+I16</f>
        <v>1352</v>
      </c>
      <c r="J41" s="259">
        <f t="shared" si="6"/>
        <v>3391</v>
      </c>
      <c r="K41" s="259">
        <f t="shared" si="6"/>
        <v>1376</v>
      </c>
      <c r="L41" s="259">
        <f t="shared" si="6"/>
        <v>1057</v>
      </c>
      <c r="M41" s="259">
        <f t="shared" si="6"/>
        <v>2433</v>
      </c>
      <c r="N41" s="192">
        <f t="shared" ref="N41" si="7">(M41-J41)/J41</f>
        <v>-0.28251253317605424</v>
      </c>
    </row>
  </sheetData>
  <sheetProtection password="E9C4" sheet="1" objects="1" scenarios="1"/>
  <mergeCells count="9">
    <mergeCell ref="J4:J6"/>
    <mergeCell ref="K4:L4"/>
    <mergeCell ref="M4:M6"/>
    <mergeCell ref="F2:N2"/>
    <mergeCell ref="F4:G5"/>
    <mergeCell ref="N4:N6"/>
    <mergeCell ref="H5:I5"/>
    <mergeCell ref="K5:L5"/>
    <mergeCell ref="H4:I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DATOSACADEMICOS3">
                <anchor moveWithCells="1" sizeWithCells="1">
                  <from>
                    <xdr:col>1</xdr:col>
                    <xdr:colOff>57150</xdr:colOff>
                    <xdr:row>2</xdr:row>
                    <xdr:rowOff>180975</xdr:rowOff>
                  </from>
                  <to>
                    <xdr:col>3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B1:K43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15" style="141" bestFit="1" customWidth="1"/>
    <col min="7" max="7" width="54.42578125" style="141" bestFit="1" customWidth="1"/>
    <col min="8" max="8" width="58.5703125" style="141" bestFit="1" customWidth="1"/>
    <col min="9" max="10" width="6.28515625" style="144" customWidth="1"/>
    <col min="11" max="11" width="11.5703125" style="144" bestFit="1" customWidth="1"/>
    <col min="12" max="16384" width="11.42578125" style="141"/>
  </cols>
  <sheetData>
    <row r="1" spans="2:11" ht="15.75" thickBot="1" x14ac:dyDescent="0.3"/>
    <row r="2" spans="2:11" ht="20.25" thickBot="1" x14ac:dyDescent="0.3">
      <c r="B2" s="97"/>
      <c r="C2" s="74" t="s">
        <v>471</v>
      </c>
      <c r="D2" s="99"/>
      <c r="F2" s="423" t="s">
        <v>608</v>
      </c>
      <c r="G2" s="423"/>
      <c r="H2" s="423"/>
      <c r="I2" s="423"/>
      <c r="J2" s="423"/>
      <c r="K2" s="423"/>
    </row>
    <row r="3" spans="2:11" x14ac:dyDescent="0.25">
      <c r="B3" s="98"/>
      <c r="C3" s="105"/>
      <c r="D3" s="100"/>
    </row>
    <row r="4" spans="2:11" ht="15" customHeight="1" x14ac:dyDescent="0.25">
      <c r="B4" s="98"/>
      <c r="C4" s="105"/>
      <c r="D4" s="100"/>
      <c r="F4" s="407" t="s">
        <v>539</v>
      </c>
      <c r="G4" s="407"/>
      <c r="H4" s="407"/>
      <c r="I4" s="406" t="s">
        <v>605</v>
      </c>
      <c r="J4" s="406"/>
      <c r="K4" s="406"/>
    </row>
    <row r="5" spans="2:11" ht="15.75" thickBot="1" x14ac:dyDescent="0.3">
      <c r="B5" s="101"/>
      <c r="C5" s="102"/>
      <c r="D5" s="103"/>
      <c r="F5" s="407"/>
      <c r="G5" s="407"/>
      <c r="H5" s="407"/>
      <c r="I5" s="402" t="s">
        <v>219</v>
      </c>
      <c r="J5" s="402"/>
      <c r="K5" s="405" t="s">
        <v>606</v>
      </c>
    </row>
    <row r="6" spans="2:11" x14ac:dyDescent="0.25">
      <c r="F6" s="167" t="s">
        <v>216</v>
      </c>
      <c r="G6" s="167" t="s">
        <v>533</v>
      </c>
      <c r="H6" s="167" t="s">
        <v>217</v>
      </c>
      <c r="I6" s="168" t="s">
        <v>175</v>
      </c>
      <c r="J6" s="168" t="s">
        <v>176</v>
      </c>
      <c r="K6" s="405"/>
    </row>
    <row r="7" spans="2:11" x14ac:dyDescent="0.25">
      <c r="F7" s="189" t="s">
        <v>53</v>
      </c>
      <c r="G7" s="189" t="s">
        <v>524</v>
      </c>
      <c r="H7" s="189" t="s">
        <v>177</v>
      </c>
      <c r="I7" s="255">
        <v>18</v>
      </c>
      <c r="J7" s="255">
        <v>14</v>
      </c>
      <c r="K7" s="255">
        <v>32</v>
      </c>
    </row>
    <row r="8" spans="2:11" x14ac:dyDescent="0.25">
      <c r="F8" s="189"/>
      <c r="G8" s="189"/>
      <c r="H8" s="189" t="s">
        <v>178</v>
      </c>
      <c r="I8" s="255">
        <v>22</v>
      </c>
      <c r="J8" s="255">
        <v>9</v>
      </c>
      <c r="K8" s="255">
        <v>31</v>
      </c>
    </row>
    <row r="9" spans="2:11" x14ac:dyDescent="0.25">
      <c r="F9" s="189"/>
      <c r="G9" s="282" t="s">
        <v>525</v>
      </c>
      <c r="H9" s="282"/>
      <c r="I9" s="256">
        <v>40</v>
      </c>
      <c r="J9" s="256">
        <v>23</v>
      </c>
      <c r="K9" s="256">
        <v>63</v>
      </c>
    </row>
    <row r="10" spans="2:11" x14ac:dyDescent="0.25">
      <c r="F10" s="189"/>
      <c r="G10" s="189" t="s">
        <v>224</v>
      </c>
      <c r="H10" s="189" t="s">
        <v>178</v>
      </c>
      <c r="I10" s="255">
        <v>35</v>
      </c>
      <c r="J10" s="255">
        <v>16</v>
      </c>
      <c r="K10" s="255">
        <v>51</v>
      </c>
    </row>
    <row r="11" spans="2:11" x14ac:dyDescent="0.25">
      <c r="F11" s="189"/>
      <c r="G11" s="189"/>
      <c r="H11" s="189" t="s">
        <v>180</v>
      </c>
      <c r="I11" s="255">
        <v>22</v>
      </c>
      <c r="J11" s="255">
        <v>2</v>
      </c>
      <c r="K11" s="255">
        <v>24</v>
      </c>
    </row>
    <row r="12" spans="2:11" x14ac:dyDescent="0.25">
      <c r="F12" s="189"/>
      <c r="G12" s="189"/>
      <c r="H12" s="189" t="s">
        <v>185</v>
      </c>
      <c r="I12" s="255">
        <v>4</v>
      </c>
      <c r="J12" s="255">
        <v>21</v>
      </c>
      <c r="K12" s="255">
        <v>25</v>
      </c>
    </row>
    <row r="13" spans="2:11" x14ac:dyDescent="0.25">
      <c r="F13" s="189"/>
      <c r="G13" s="282" t="s">
        <v>225</v>
      </c>
      <c r="H13" s="282"/>
      <c r="I13" s="256">
        <v>61</v>
      </c>
      <c r="J13" s="256">
        <v>39</v>
      </c>
      <c r="K13" s="256">
        <v>100</v>
      </c>
    </row>
    <row r="14" spans="2:11" x14ac:dyDescent="0.25">
      <c r="F14" s="189"/>
      <c r="G14" s="189" t="s">
        <v>226</v>
      </c>
      <c r="H14" s="189" t="s">
        <v>177</v>
      </c>
      <c r="I14" s="255">
        <v>51</v>
      </c>
      <c r="J14" s="255">
        <v>38</v>
      </c>
      <c r="K14" s="255">
        <v>89</v>
      </c>
    </row>
    <row r="15" spans="2:11" x14ac:dyDescent="0.25">
      <c r="F15" s="189"/>
      <c r="G15" s="189"/>
      <c r="H15" s="189" t="s">
        <v>178</v>
      </c>
      <c r="I15" s="255">
        <v>99</v>
      </c>
      <c r="J15" s="255">
        <v>60</v>
      </c>
      <c r="K15" s="255">
        <v>159</v>
      </c>
    </row>
    <row r="16" spans="2:11" x14ac:dyDescent="0.25">
      <c r="F16" s="189"/>
      <c r="G16" s="189"/>
      <c r="H16" s="189" t="s">
        <v>179</v>
      </c>
      <c r="I16" s="255">
        <v>12</v>
      </c>
      <c r="J16" s="255">
        <v>25</v>
      </c>
      <c r="K16" s="255">
        <v>37</v>
      </c>
    </row>
    <row r="17" spans="6:11" x14ac:dyDescent="0.25">
      <c r="F17" s="189"/>
      <c r="G17" s="189"/>
      <c r="H17" s="189" t="s">
        <v>180</v>
      </c>
      <c r="I17" s="255">
        <v>168</v>
      </c>
      <c r="J17" s="255">
        <v>10</v>
      </c>
      <c r="K17" s="255">
        <v>178</v>
      </c>
    </row>
    <row r="18" spans="6:11" x14ac:dyDescent="0.25">
      <c r="F18" s="189"/>
      <c r="G18" s="189"/>
      <c r="H18" s="189" t="s">
        <v>181</v>
      </c>
      <c r="I18" s="255">
        <v>49</v>
      </c>
      <c r="J18" s="255">
        <v>12</v>
      </c>
      <c r="K18" s="255">
        <v>61</v>
      </c>
    </row>
    <row r="19" spans="6:11" x14ac:dyDescent="0.25">
      <c r="F19" s="189"/>
      <c r="G19" s="189"/>
      <c r="H19" s="189" t="s">
        <v>183</v>
      </c>
      <c r="I19" s="255">
        <v>9</v>
      </c>
      <c r="J19" s="255">
        <v>10</v>
      </c>
      <c r="K19" s="255">
        <v>19</v>
      </c>
    </row>
    <row r="20" spans="6:11" x14ac:dyDescent="0.25">
      <c r="F20" s="189"/>
      <c r="G20" s="189"/>
      <c r="H20" s="189" t="s">
        <v>184</v>
      </c>
      <c r="I20" s="255">
        <v>6</v>
      </c>
      <c r="J20" s="255">
        <v>21</v>
      </c>
      <c r="K20" s="255">
        <v>27</v>
      </c>
    </row>
    <row r="21" spans="6:11" x14ac:dyDescent="0.25">
      <c r="F21" s="189"/>
      <c r="G21" s="189"/>
      <c r="H21" s="189" t="s">
        <v>185</v>
      </c>
      <c r="I21" s="255">
        <v>8</v>
      </c>
      <c r="J21" s="255">
        <v>32</v>
      </c>
      <c r="K21" s="255">
        <v>40</v>
      </c>
    </row>
    <row r="22" spans="6:11" x14ac:dyDescent="0.25">
      <c r="F22" s="189"/>
      <c r="G22" s="282" t="s">
        <v>227</v>
      </c>
      <c r="H22" s="282"/>
      <c r="I22" s="256">
        <v>402</v>
      </c>
      <c r="J22" s="256">
        <v>208</v>
      </c>
      <c r="K22" s="256">
        <v>610</v>
      </c>
    </row>
    <row r="23" spans="6:11" x14ac:dyDescent="0.25">
      <c r="F23" s="189"/>
      <c r="G23" s="189" t="s">
        <v>526</v>
      </c>
      <c r="H23" s="189" t="s">
        <v>178</v>
      </c>
      <c r="I23" s="255">
        <v>32</v>
      </c>
      <c r="J23" s="255">
        <v>14</v>
      </c>
      <c r="K23" s="255">
        <v>46</v>
      </c>
    </row>
    <row r="24" spans="6:11" x14ac:dyDescent="0.25">
      <c r="F24" s="189"/>
      <c r="G24" s="189"/>
      <c r="H24" s="189" t="s">
        <v>179</v>
      </c>
      <c r="I24" s="255">
        <v>55</v>
      </c>
      <c r="J24" s="255">
        <v>5</v>
      </c>
      <c r="K24" s="255">
        <v>60</v>
      </c>
    </row>
    <row r="25" spans="6:11" x14ac:dyDescent="0.25">
      <c r="F25" s="189"/>
      <c r="G25" s="189"/>
      <c r="H25" s="189" t="s">
        <v>180</v>
      </c>
      <c r="I25" s="255">
        <v>24</v>
      </c>
      <c r="J25" s="255">
        <v>1</v>
      </c>
      <c r="K25" s="255">
        <v>25</v>
      </c>
    </row>
    <row r="26" spans="6:11" x14ac:dyDescent="0.25">
      <c r="F26" s="189"/>
      <c r="G26" s="189"/>
      <c r="H26" s="189" t="s">
        <v>181</v>
      </c>
      <c r="I26" s="255">
        <v>27</v>
      </c>
      <c r="J26" s="255">
        <v>4</v>
      </c>
      <c r="K26" s="255">
        <v>31</v>
      </c>
    </row>
    <row r="27" spans="6:11" x14ac:dyDescent="0.25">
      <c r="F27" s="189"/>
      <c r="G27" s="282" t="s">
        <v>527</v>
      </c>
      <c r="H27" s="282"/>
      <c r="I27" s="256">
        <v>138</v>
      </c>
      <c r="J27" s="256">
        <v>24</v>
      </c>
      <c r="K27" s="256">
        <v>162</v>
      </c>
    </row>
    <row r="28" spans="6:11" x14ac:dyDescent="0.25">
      <c r="F28" s="189"/>
      <c r="G28" s="189" t="s">
        <v>228</v>
      </c>
      <c r="H28" s="189" t="s">
        <v>178</v>
      </c>
      <c r="I28" s="255">
        <v>28</v>
      </c>
      <c r="J28" s="255">
        <v>9</v>
      </c>
      <c r="K28" s="255">
        <v>37</v>
      </c>
    </row>
    <row r="29" spans="6:11" x14ac:dyDescent="0.25">
      <c r="F29" s="189"/>
      <c r="G29" s="189"/>
      <c r="H29" s="189" t="s">
        <v>179</v>
      </c>
      <c r="I29" s="255">
        <v>27</v>
      </c>
      <c r="J29" s="255">
        <v>10</v>
      </c>
      <c r="K29" s="255">
        <v>37</v>
      </c>
    </row>
    <row r="30" spans="6:11" x14ac:dyDescent="0.25">
      <c r="F30" s="189"/>
      <c r="G30" s="189"/>
      <c r="H30" s="189" t="s">
        <v>180</v>
      </c>
      <c r="I30" s="255">
        <v>33</v>
      </c>
      <c r="J30" s="255">
        <v>2</v>
      </c>
      <c r="K30" s="255">
        <v>35</v>
      </c>
    </row>
    <row r="31" spans="6:11" x14ac:dyDescent="0.25">
      <c r="F31" s="189"/>
      <c r="G31" s="189"/>
      <c r="H31" s="189" t="s">
        <v>185</v>
      </c>
      <c r="I31" s="255">
        <v>8</v>
      </c>
      <c r="J31" s="255">
        <v>33</v>
      </c>
      <c r="K31" s="255">
        <v>41</v>
      </c>
    </row>
    <row r="32" spans="6:11" x14ac:dyDescent="0.25">
      <c r="F32" s="189"/>
      <c r="G32" s="282" t="s">
        <v>229</v>
      </c>
      <c r="H32" s="282"/>
      <c r="I32" s="256">
        <v>96</v>
      </c>
      <c r="J32" s="256">
        <v>54</v>
      </c>
      <c r="K32" s="256">
        <v>150</v>
      </c>
    </row>
    <row r="33" spans="6:11" x14ac:dyDescent="0.25">
      <c r="F33" s="189"/>
      <c r="G33" s="189" t="s">
        <v>230</v>
      </c>
      <c r="H33" s="189" t="s">
        <v>180</v>
      </c>
      <c r="I33" s="255">
        <v>19</v>
      </c>
      <c r="J33" s="255">
        <v>2</v>
      </c>
      <c r="K33" s="255">
        <v>21</v>
      </c>
    </row>
    <row r="34" spans="6:11" x14ac:dyDescent="0.25">
      <c r="F34" s="189"/>
      <c r="G34" s="282" t="s">
        <v>231</v>
      </c>
      <c r="H34" s="282"/>
      <c r="I34" s="256">
        <v>19</v>
      </c>
      <c r="J34" s="256">
        <v>2</v>
      </c>
      <c r="K34" s="256">
        <v>21</v>
      </c>
    </row>
    <row r="35" spans="6:11" x14ac:dyDescent="0.25">
      <c r="F35" s="189"/>
      <c r="G35" s="189" t="s">
        <v>528</v>
      </c>
      <c r="H35" s="189" t="s">
        <v>183</v>
      </c>
      <c r="I35" s="255">
        <v>1</v>
      </c>
      <c r="J35" s="255"/>
      <c r="K35" s="255">
        <v>1</v>
      </c>
    </row>
    <row r="36" spans="6:11" x14ac:dyDescent="0.25">
      <c r="F36" s="189"/>
      <c r="G36" s="282" t="s">
        <v>529</v>
      </c>
      <c r="H36" s="282"/>
      <c r="I36" s="256">
        <v>1</v>
      </c>
      <c r="J36" s="256"/>
      <c r="K36" s="256">
        <v>1</v>
      </c>
    </row>
    <row r="37" spans="6:11" x14ac:dyDescent="0.25">
      <c r="F37" s="189"/>
      <c r="G37" s="189" t="s">
        <v>232</v>
      </c>
      <c r="H37" s="189" t="s">
        <v>177</v>
      </c>
      <c r="I37" s="255">
        <v>30</v>
      </c>
      <c r="J37" s="255">
        <v>20</v>
      </c>
      <c r="K37" s="255">
        <v>50</v>
      </c>
    </row>
    <row r="38" spans="6:11" x14ac:dyDescent="0.25">
      <c r="F38" s="189"/>
      <c r="G38" s="189"/>
      <c r="H38" s="189" t="s">
        <v>178</v>
      </c>
      <c r="I38" s="255">
        <v>19</v>
      </c>
      <c r="J38" s="255">
        <v>8</v>
      </c>
      <c r="K38" s="255">
        <v>27</v>
      </c>
    </row>
    <row r="39" spans="6:11" x14ac:dyDescent="0.25">
      <c r="F39" s="189"/>
      <c r="G39" s="282" t="s">
        <v>233</v>
      </c>
      <c r="H39" s="282"/>
      <c r="I39" s="256">
        <v>49</v>
      </c>
      <c r="J39" s="256">
        <v>28</v>
      </c>
      <c r="K39" s="256">
        <v>77</v>
      </c>
    </row>
    <row r="40" spans="6:11" x14ac:dyDescent="0.25">
      <c r="F40" s="189"/>
      <c r="G40" s="189" t="s">
        <v>530</v>
      </c>
      <c r="H40" s="189" t="s">
        <v>178</v>
      </c>
      <c r="I40" s="255">
        <v>27</v>
      </c>
      <c r="J40" s="255">
        <v>10</v>
      </c>
      <c r="K40" s="255">
        <v>37</v>
      </c>
    </row>
    <row r="41" spans="6:11" x14ac:dyDescent="0.25">
      <c r="F41" s="189"/>
      <c r="G41" s="189"/>
      <c r="H41" s="189" t="s">
        <v>179</v>
      </c>
      <c r="I41" s="255">
        <v>29</v>
      </c>
      <c r="J41" s="255">
        <v>8</v>
      </c>
      <c r="K41" s="255">
        <v>37</v>
      </c>
    </row>
    <row r="42" spans="6:11" x14ac:dyDescent="0.25">
      <c r="F42" s="189"/>
      <c r="G42" s="282" t="s">
        <v>531</v>
      </c>
      <c r="H42" s="282"/>
      <c r="I42" s="256">
        <v>56</v>
      </c>
      <c r="J42" s="256">
        <v>18</v>
      </c>
      <c r="K42" s="256">
        <v>74</v>
      </c>
    </row>
    <row r="43" spans="6:11" x14ac:dyDescent="0.25">
      <c r="F43" s="189" t="s">
        <v>186</v>
      </c>
      <c r="G43" s="189"/>
      <c r="H43" s="189"/>
      <c r="I43" s="255">
        <v>862</v>
      </c>
      <c r="J43" s="255">
        <v>396</v>
      </c>
      <c r="K43" s="255">
        <v>1258</v>
      </c>
    </row>
  </sheetData>
  <sheetProtection password="E9C4" sheet="1" objects="1" scenarios="1"/>
  <mergeCells count="5">
    <mergeCell ref="F2:K2"/>
    <mergeCell ref="F4:H5"/>
    <mergeCell ref="I4:K4"/>
    <mergeCell ref="I5:J5"/>
    <mergeCell ref="K5:K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3" name="Button 1">
              <controlPr defaultSize="0" print="0" autoFill="0" autoPict="0" macro="[0]!DATOSACADEMICOS4">
                <anchor moveWithCells="1" sizeWithCells="1">
                  <from>
                    <xdr:col>1</xdr:col>
                    <xdr:colOff>57150</xdr:colOff>
                    <xdr:row>2</xdr:row>
                    <xdr:rowOff>180975</xdr:rowOff>
                  </from>
                  <to>
                    <xdr:col>3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/>
  <dimension ref="B1:N45"/>
  <sheetViews>
    <sheetView zoomScaleNormal="100"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19.140625" style="141" bestFit="1" customWidth="1"/>
    <col min="7" max="7" width="61.5703125" style="141" bestFit="1" customWidth="1"/>
    <col min="8" max="9" width="8.5703125" style="144" customWidth="1"/>
    <col min="10" max="10" width="11.5703125" style="144" bestFit="1" customWidth="1"/>
    <col min="11" max="12" width="6.140625" style="144" customWidth="1"/>
    <col min="13" max="13" width="11.5703125" style="144" bestFit="1" customWidth="1"/>
    <col min="14" max="14" width="21.7109375" style="141" customWidth="1"/>
    <col min="15" max="16384" width="11.42578125" style="141"/>
  </cols>
  <sheetData>
    <row r="1" spans="2:14" ht="15.75" thickBot="1" x14ac:dyDescent="0.3"/>
    <row r="2" spans="2:14" ht="15.75" customHeight="1" thickBot="1" x14ac:dyDescent="0.3">
      <c r="B2" s="97"/>
      <c r="C2" s="74" t="s">
        <v>471</v>
      </c>
      <c r="D2" s="99"/>
      <c r="F2" s="424" t="s">
        <v>610</v>
      </c>
      <c r="G2" s="425"/>
      <c r="H2" s="425"/>
      <c r="I2" s="425"/>
      <c r="J2" s="425"/>
      <c r="K2" s="425"/>
      <c r="L2" s="425"/>
      <c r="M2" s="425"/>
      <c r="N2" s="425"/>
    </row>
    <row r="3" spans="2:14" ht="23.25" customHeight="1" x14ac:dyDescent="0.25">
      <c r="B3" s="98"/>
      <c r="C3" s="105"/>
      <c r="D3" s="100"/>
      <c r="F3" s="424"/>
      <c r="G3" s="425"/>
      <c r="H3" s="425"/>
      <c r="I3" s="425"/>
      <c r="J3" s="425"/>
      <c r="K3" s="425"/>
      <c r="L3" s="425"/>
      <c r="M3" s="425"/>
      <c r="N3" s="425"/>
    </row>
    <row r="4" spans="2:14" x14ac:dyDescent="0.25">
      <c r="B4" s="98"/>
      <c r="C4" s="105"/>
      <c r="D4" s="100"/>
    </row>
    <row r="5" spans="2:14" ht="15.75" customHeight="1" thickBot="1" x14ac:dyDescent="0.3">
      <c r="B5" s="101"/>
      <c r="C5" s="102"/>
      <c r="D5" s="103"/>
      <c r="F5" s="407" t="s">
        <v>537</v>
      </c>
      <c r="G5" s="407"/>
      <c r="H5" s="404" t="s">
        <v>221</v>
      </c>
      <c r="I5" s="404"/>
      <c r="J5" s="404"/>
      <c r="K5" s="406" t="s">
        <v>605</v>
      </c>
      <c r="L5" s="406"/>
      <c r="M5" s="406"/>
      <c r="N5" s="399" t="s">
        <v>609</v>
      </c>
    </row>
    <row r="6" spans="2:14" x14ac:dyDescent="0.25">
      <c r="F6" s="407"/>
      <c r="G6" s="407"/>
      <c r="H6" s="402" t="s">
        <v>219</v>
      </c>
      <c r="I6" s="402"/>
      <c r="J6" s="403" t="s">
        <v>522</v>
      </c>
      <c r="K6" s="402" t="s">
        <v>219</v>
      </c>
      <c r="L6" s="402"/>
      <c r="M6" s="405" t="s">
        <v>606</v>
      </c>
      <c r="N6" s="399"/>
    </row>
    <row r="7" spans="2:14" x14ac:dyDescent="0.25">
      <c r="F7" s="167" t="s">
        <v>216</v>
      </c>
      <c r="G7" s="167" t="s">
        <v>217</v>
      </c>
      <c r="H7" s="255" t="s">
        <v>175</v>
      </c>
      <c r="I7" s="255" t="s">
        <v>176</v>
      </c>
      <c r="J7" s="403"/>
      <c r="K7" s="168" t="s">
        <v>175</v>
      </c>
      <c r="L7" s="168" t="s">
        <v>176</v>
      </c>
      <c r="M7" s="405"/>
      <c r="N7" s="399"/>
    </row>
    <row r="8" spans="2:14" x14ac:dyDescent="0.25">
      <c r="F8" s="167" t="s">
        <v>53</v>
      </c>
      <c r="G8" s="167" t="s">
        <v>177</v>
      </c>
      <c r="H8" s="255">
        <v>0</v>
      </c>
      <c r="I8" s="255">
        <v>0</v>
      </c>
      <c r="J8" s="195">
        <v>0</v>
      </c>
      <c r="K8" s="234">
        <v>60</v>
      </c>
      <c r="L8" s="234">
        <v>39</v>
      </c>
      <c r="M8" s="234">
        <v>99</v>
      </c>
      <c r="N8" s="192">
        <v>0</v>
      </c>
    </row>
    <row r="9" spans="2:14" x14ac:dyDescent="0.25">
      <c r="F9" s="167"/>
      <c r="G9" s="167" t="s">
        <v>178</v>
      </c>
      <c r="H9" s="255">
        <v>178</v>
      </c>
      <c r="I9" s="255">
        <v>105</v>
      </c>
      <c r="J9" s="255">
        <v>283</v>
      </c>
      <c r="K9" s="234">
        <v>212</v>
      </c>
      <c r="L9" s="234">
        <v>97</v>
      </c>
      <c r="M9" s="234">
        <v>309</v>
      </c>
      <c r="N9" s="192">
        <f t="shared" ref="N9:N44" si="0">(M9-J9)/J9</f>
        <v>9.187279151943463E-2</v>
      </c>
    </row>
    <row r="10" spans="2:14" x14ac:dyDescent="0.25">
      <c r="F10" s="167"/>
      <c r="G10" s="167" t="s">
        <v>179</v>
      </c>
      <c r="H10" s="255">
        <v>33</v>
      </c>
      <c r="I10" s="255">
        <v>30</v>
      </c>
      <c r="J10" s="255">
        <v>63</v>
      </c>
      <c r="K10" s="234">
        <v>85</v>
      </c>
      <c r="L10" s="234">
        <v>35</v>
      </c>
      <c r="M10" s="234">
        <v>120</v>
      </c>
      <c r="N10" s="192">
        <f t="shared" si="0"/>
        <v>0.90476190476190477</v>
      </c>
    </row>
    <row r="11" spans="2:14" x14ac:dyDescent="0.25">
      <c r="F11" s="167"/>
      <c r="G11" s="167" t="s">
        <v>180</v>
      </c>
      <c r="H11" s="255">
        <v>241</v>
      </c>
      <c r="I11" s="255">
        <v>19</v>
      </c>
      <c r="J11" s="255">
        <v>260</v>
      </c>
      <c r="K11" s="234">
        <v>229</v>
      </c>
      <c r="L11" s="234">
        <v>14</v>
      </c>
      <c r="M11" s="234">
        <v>243</v>
      </c>
      <c r="N11" s="192">
        <f t="shared" si="0"/>
        <v>-6.5384615384615388E-2</v>
      </c>
    </row>
    <row r="12" spans="2:14" x14ac:dyDescent="0.25">
      <c r="F12" s="167"/>
      <c r="G12" s="167" t="s">
        <v>181</v>
      </c>
      <c r="H12" s="255">
        <v>26</v>
      </c>
      <c r="I12" s="255">
        <v>10</v>
      </c>
      <c r="J12" s="255">
        <v>36</v>
      </c>
      <c r="K12" s="234">
        <v>43</v>
      </c>
      <c r="L12" s="234">
        <v>6</v>
      </c>
      <c r="M12" s="234">
        <v>49</v>
      </c>
      <c r="N12" s="192">
        <f t="shared" si="0"/>
        <v>0.3611111111111111</v>
      </c>
    </row>
    <row r="13" spans="2:14" x14ac:dyDescent="0.25">
      <c r="F13" s="167"/>
      <c r="G13" s="167" t="s">
        <v>182</v>
      </c>
      <c r="H13" s="255">
        <v>414</v>
      </c>
      <c r="I13" s="255">
        <v>141</v>
      </c>
      <c r="J13" s="255">
        <v>555</v>
      </c>
      <c r="K13" s="255">
        <v>0</v>
      </c>
      <c r="L13" s="255">
        <v>0</v>
      </c>
      <c r="M13" s="255">
        <v>0</v>
      </c>
      <c r="N13" s="192">
        <f t="shared" si="0"/>
        <v>-1</v>
      </c>
    </row>
    <row r="14" spans="2:14" x14ac:dyDescent="0.25">
      <c r="F14" s="167"/>
      <c r="G14" s="167" t="s">
        <v>183</v>
      </c>
      <c r="H14" s="255">
        <v>6</v>
      </c>
      <c r="I14" s="255">
        <v>11</v>
      </c>
      <c r="J14" s="255">
        <v>17</v>
      </c>
      <c r="K14" s="255">
        <v>0</v>
      </c>
      <c r="L14" s="255">
        <v>0</v>
      </c>
      <c r="M14" s="255">
        <v>0</v>
      </c>
      <c r="N14" s="192">
        <f t="shared" si="0"/>
        <v>-1</v>
      </c>
    </row>
    <row r="15" spans="2:14" x14ac:dyDescent="0.25">
      <c r="F15" s="167"/>
      <c r="G15" s="167" t="s">
        <v>185</v>
      </c>
      <c r="H15" s="255">
        <v>15</v>
      </c>
      <c r="I15" s="255">
        <v>60</v>
      </c>
      <c r="J15" s="255">
        <v>75</v>
      </c>
      <c r="K15" s="255">
        <v>16</v>
      </c>
      <c r="L15" s="255">
        <v>68</v>
      </c>
      <c r="M15" s="255">
        <v>84</v>
      </c>
      <c r="N15" s="192">
        <f t="shared" si="0"/>
        <v>0.12</v>
      </c>
    </row>
    <row r="16" spans="2:14" x14ac:dyDescent="0.25">
      <c r="F16" s="184" t="s">
        <v>186</v>
      </c>
      <c r="G16" s="184"/>
      <c r="H16" s="185">
        <f t="shared" ref="H16:M16" si="1">SUM(H8:H15)</f>
        <v>913</v>
      </c>
      <c r="I16" s="185">
        <f t="shared" si="1"/>
        <v>376</v>
      </c>
      <c r="J16" s="185">
        <f t="shared" si="1"/>
        <v>1289</v>
      </c>
      <c r="K16" s="185">
        <f t="shared" si="1"/>
        <v>645</v>
      </c>
      <c r="L16" s="185">
        <f t="shared" si="1"/>
        <v>259</v>
      </c>
      <c r="M16" s="185">
        <f t="shared" si="1"/>
        <v>904</v>
      </c>
      <c r="N16" s="191">
        <f t="shared" si="0"/>
        <v>-0.29868114817688129</v>
      </c>
    </row>
    <row r="17" spans="6:14" x14ac:dyDescent="0.25">
      <c r="F17" s="167" t="s">
        <v>47</v>
      </c>
      <c r="G17" s="167" t="s">
        <v>187</v>
      </c>
      <c r="H17" s="255">
        <v>42</v>
      </c>
      <c r="I17" s="255">
        <v>24</v>
      </c>
      <c r="J17" s="255">
        <v>66</v>
      </c>
      <c r="K17" s="234">
        <v>45</v>
      </c>
      <c r="L17" s="234">
        <v>33</v>
      </c>
      <c r="M17" s="234">
        <v>78</v>
      </c>
      <c r="N17" s="192">
        <f t="shared" si="0"/>
        <v>0.18181818181818182</v>
      </c>
    </row>
    <row r="18" spans="6:14" x14ac:dyDescent="0.25">
      <c r="F18" s="167"/>
      <c r="G18" s="167" t="s">
        <v>188</v>
      </c>
      <c r="H18" s="255">
        <v>14</v>
      </c>
      <c r="I18" s="255">
        <v>10</v>
      </c>
      <c r="J18" s="255">
        <v>24</v>
      </c>
      <c r="K18" s="234">
        <v>9</v>
      </c>
      <c r="L18" s="234">
        <v>15</v>
      </c>
      <c r="M18" s="234">
        <v>24</v>
      </c>
      <c r="N18" s="192">
        <f t="shared" si="0"/>
        <v>0</v>
      </c>
    </row>
    <row r="19" spans="6:14" x14ac:dyDescent="0.25">
      <c r="F19" s="167"/>
      <c r="G19" s="167" t="s">
        <v>189</v>
      </c>
      <c r="H19" s="255">
        <v>30</v>
      </c>
      <c r="I19" s="255">
        <v>36</v>
      </c>
      <c r="J19" s="255">
        <v>66</v>
      </c>
      <c r="K19" s="234">
        <v>32</v>
      </c>
      <c r="L19" s="234">
        <v>28</v>
      </c>
      <c r="M19" s="234">
        <v>60</v>
      </c>
      <c r="N19" s="192">
        <f t="shared" si="0"/>
        <v>-9.0909090909090912E-2</v>
      </c>
    </row>
    <row r="20" spans="6:14" x14ac:dyDescent="0.25">
      <c r="F20" s="167"/>
      <c r="G20" s="167" t="s">
        <v>190</v>
      </c>
      <c r="H20" s="255">
        <v>23</v>
      </c>
      <c r="I20" s="255">
        <v>22</v>
      </c>
      <c r="J20" s="255">
        <v>45</v>
      </c>
      <c r="K20" s="234">
        <v>27</v>
      </c>
      <c r="L20" s="234">
        <v>19</v>
      </c>
      <c r="M20" s="234">
        <v>46</v>
      </c>
      <c r="N20" s="192">
        <f t="shared" si="0"/>
        <v>2.2222222222222223E-2</v>
      </c>
    </row>
    <row r="21" spans="6:14" x14ac:dyDescent="0.25">
      <c r="F21" s="167"/>
      <c r="G21" s="167" t="s">
        <v>191</v>
      </c>
      <c r="H21" s="255">
        <v>51</v>
      </c>
      <c r="I21" s="255">
        <v>38</v>
      </c>
      <c r="J21" s="255">
        <v>89</v>
      </c>
      <c r="K21" s="234">
        <v>50</v>
      </c>
      <c r="L21" s="234">
        <v>41</v>
      </c>
      <c r="M21" s="234">
        <v>91</v>
      </c>
      <c r="N21" s="192">
        <f t="shared" si="0"/>
        <v>2.247191011235955E-2</v>
      </c>
    </row>
    <row r="22" spans="6:14" x14ac:dyDescent="0.25">
      <c r="F22" s="167"/>
      <c r="G22" s="167" t="s">
        <v>192</v>
      </c>
      <c r="H22" s="255">
        <v>20</v>
      </c>
      <c r="I22" s="255">
        <v>22</v>
      </c>
      <c r="J22" s="255">
        <v>42</v>
      </c>
      <c r="K22" s="234">
        <v>15</v>
      </c>
      <c r="L22" s="234">
        <v>20</v>
      </c>
      <c r="M22" s="234">
        <v>35</v>
      </c>
      <c r="N22" s="192">
        <f t="shared" si="0"/>
        <v>-0.16666666666666666</v>
      </c>
    </row>
    <row r="23" spans="6:14" x14ac:dyDescent="0.25">
      <c r="F23" s="167"/>
      <c r="G23" s="167" t="s">
        <v>193</v>
      </c>
      <c r="H23" s="255">
        <v>29</v>
      </c>
      <c r="I23" s="255">
        <v>8</v>
      </c>
      <c r="J23" s="255">
        <v>37</v>
      </c>
      <c r="K23" s="255">
        <v>0</v>
      </c>
      <c r="L23" s="255">
        <v>0</v>
      </c>
      <c r="M23" s="255">
        <v>0</v>
      </c>
      <c r="N23" s="192">
        <f t="shared" si="0"/>
        <v>-1</v>
      </c>
    </row>
    <row r="24" spans="6:14" x14ac:dyDescent="0.25">
      <c r="F24" s="167"/>
      <c r="G24" s="167" t="s">
        <v>194</v>
      </c>
      <c r="H24" s="255">
        <v>5</v>
      </c>
      <c r="I24" s="255">
        <v>19</v>
      </c>
      <c r="J24" s="255">
        <v>24</v>
      </c>
      <c r="K24" s="255">
        <v>0</v>
      </c>
      <c r="L24" s="255">
        <v>0</v>
      </c>
      <c r="M24" s="255">
        <v>0</v>
      </c>
      <c r="N24" s="192">
        <f t="shared" si="0"/>
        <v>-1</v>
      </c>
    </row>
    <row r="25" spans="6:14" x14ac:dyDescent="0.25">
      <c r="F25" s="167"/>
      <c r="G25" s="167" t="s">
        <v>195</v>
      </c>
      <c r="H25" s="255">
        <v>6</v>
      </c>
      <c r="I25" s="255">
        <v>16</v>
      </c>
      <c r="J25" s="255">
        <v>22</v>
      </c>
      <c r="K25" s="255">
        <v>0</v>
      </c>
      <c r="L25" s="255">
        <v>0</v>
      </c>
      <c r="M25" s="255">
        <v>0</v>
      </c>
      <c r="N25" s="192">
        <f t="shared" si="0"/>
        <v>-1</v>
      </c>
    </row>
    <row r="26" spans="6:14" x14ac:dyDescent="0.25">
      <c r="F26" s="167"/>
      <c r="G26" s="167" t="s">
        <v>196</v>
      </c>
      <c r="H26" s="255">
        <v>24</v>
      </c>
      <c r="I26" s="255">
        <v>4</v>
      </c>
      <c r="J26" s="255">
        <v>28</v>
      </c>
      <c r="K26" s="234">
        <v>23</v>
      </c>
      <c r="L26" s="234">
        <v>6</v>
      </c>
      <c r="M26" s="234">
        <v>29</v>
      </c>
      <c r="N26" s="192">
        <f t="shared" si="0"/>
        <v>3.5714285714285712E-2</v>
      </c>
    </row>
    <row r="27" spans="6:14" x14ac:dyDescent="0.25">
      <c r="F27" s="167"/>
      <c r="G27" s="167" t="s">
        <v>197</v>
      </c>
      <c r="H27" s="255">
        <v>17</v>
      </c>
      <c r="I27" s="255">
        <v>38</v>
      </c>
      <c r="J27" s="255">
        <v>55</v>
      </c>
      <c r="K27" s="234">
        <v>24</v>
      </c>
      <c r="L27" s="234">
        <v>38</v>
      </c>
      <c r="M27" s="234">
        <v>62</v>
      </c>
      <c r="N27" s="192">
        <f t="shared" si="0"/>
        <v>0.12727272727272726</v>
      </c>
    </row>
    <row r="28" spans="6:14" x14ac:dyDescent="0.25">
      <c r="F28" s="167"/>
      <c r="G28" s="167" t="s">
        <v>198</v>
      </c>
      <c r="H28" s="255">
        <v>0</v>
      </c>
      <c r="I28" s="255">
        <v>0</v>
      </c>
      <c r="J28" s="255">
        <v>0</v>
      </c>
      <c r="K28" s="234">
        <v>29</v>
      </c>
      <c r="L28" s="234">
        <v>14</v>
      </c>
      <c r="M28" s="234">
        <v>43</v>
      </c>
      <c r="N28" s="192">
        <v>0</v>
      </c>
    </row>
    <row r="29" spans="6:14" x14ac:dyDescent="0.25">
      <c r="F29" s="167"/>
      <c r="G29" s="167" t="s">
        <v>199</v>
      </c>
      <c r="H29" s="255">
        <v>16</v>
      </c>
      <c r="I29" s="255">
        <v>100</v>
      </c>
      <c r="J29" s="255">
        <v>116</v>
      </c>
      <c r="K29" s="234">
        <v>23</v>
      </c>
      <c r="L29" s="234">
        <v>103</v>
      </c>
      <c r="M29" s="234">
        <v>126</v>
      </c>
      <c r="N29" s="192">
        <f t="shared" si="0"/>
        <v>8.6206896551724144E-2</v>
      </c>
    </row>
    <row r="30" spans="6:14" x14ac:dyDescent="0.25">
      <c r="F30" s="167"/>
      <c r="G30" s="167" t="s">
        <v>200</v>
      </c>
      <c r="H30" s="255">
        <v>11</v>
      </c>
      <c r="I30" s="255">
        <v>56</v>
      </c>
      <c r="J30" s="255">
        <v>67</v>
      </c>
      <c r="K30" s="234">
        <v>6</v>
      </c>
      <c r="L30" s="234">
        <v>35</v>
      </c>
      <c r="M30" s="234">
        <v>41</v>
      </c>
      <c r="N30" s="192">
        <f t="shared" si="0"/>
        <v>-0.38805970149253732</v>
      </c>
    </row>
    <row r="31" spans="6:14" x14ac:dyDescent="0.25">
      <c r="F31" s="167"/>
      <c r="G31" s="167" t="s">
        <v>201</v>
      </c>
      <c r="H31" s="255">
        <v>30</v>
      </c>
      <c r="I31" s="255">
        <v>9</v>
      </c>
      <c r="J31" s="255">
        <v>39</v>
      </c>
      <c r="K31" s="234">
        <v>15</v>
      </c>
      <c r="L31" s="234">
        <v>14</v>
      </c>
      <c r="M31" s="234">
        <v>29</v>
      </c>
      <c r="N31" s="192">
        <f t="shared" si="0"/>
        <v>-0.25641025641025639</v>
      </c>
    </row>
    <row r="32" spans="6:14" x14ac:dyDescent="0.25">
      <c r="F32" s="167"/>
      <c r="G32" s="167" t="s">
        <v>202</v>
      </c>
      <c r="H32" s="255">
        <v>12</v>
      </c>
      <c r="I32" s="255">
        <v>66</v>
      </c>
      <c r="J32" s="255">
        <v>78</v>
      </c>
      <c r="K32" s="234">
        <v>9</v>
      </c>
      <c r="L32" s="234">
        <v>71</v>
      </c>
      <c r="M32" s="234">
        <v>80</v>
      </c>
      <c r="N32" s="192">
        <f t="shared" si="0"/>
        <v>2.564102564102564E-2</v>
      </c>
    </row>
    <row r="33" spans="6:14" x14ac:dyDescent="0.25">
      <c r="F33" s="167"/>
      <c r="G33" s="167" t="s">
        <v>203</v>
      </c>
      <c r="H33" s="255">
        <v>21</v>
      </c>
      <c r="I33" s="255">
        <v>16</v>
      </c>
      <c r="J33" s="255">
        <v>37</v>
      </c>
      <c r="K33" s="234">
        <v>20</v>
      </c>
      <c r="L33" s="234">
        <v>15</v>
      </c>
      <c r="M33" s="234">
        <v>35</v>
      </c>
      <c r="N33" s="192">
        <f t="shared" si="0"/>
        <v>-5.4054054054054057E-2</v>
      </c>
    </row>
    <row r="34" spans="6:14" x14ac:dyDescent="0.25">
      <c r="F34" s="167"/>
      <c r="G34" s="167" t="s">
        <v>204</v>
      </c>
      <c r="H34" s="255">
        <v>71</v>
      </c>
      <c r="I34" s="255">
        <v>59</v>
      </c>
      <c r="J34" s="255">
        <v>130</v>
      </c>
      <c r="K34" s="234">
        <v>76</v>
      </c>
      <c r="L34" s="234">
        <v>61</v>
      </c>
      <c r="M34" s="234">
        <v>137</v>
      </c>
      <c r="N34" s="192">
        <f t="shared" si="0"/>
        <v>5.3846153846153849E-2</v>
      </c>
    </row>
    <row r="35" spans="6:14" x14ac:dyDescent="0.25">
      <c r="F35" s="167"/>
      <c r="G35" s="167" t="s">
        <v>205</v>
      </c>
      <c r="H35" s="255">
        <v>14</v>
      </c>
      <c r="I35" s="255">
        <v>11</v>
      </c>
      <c r="J35" s="255">
        <v>25</v>
      </c>
      <c r="K35" s="234">
        <v>6</v>
      </c>
      <c r="L35" s="234">
        <v>21</v>
      </c>
      <c r="M35" s="234">
        <v>27</v>
      </c>
      <c r="N35" s="192">
        <f t="shared" si="0"/>
        <v>0.08</v>
      </c>
    </row>
    <row r="36" spans="6:14" x14ac:dyDescent="0.25">
      <c r="F36" s="167"/>
      <c r="G36" s="167" t="s">
        <v>206</v>
      </c>
      <c r="H36" s="255">
        <v>26</v>
      </c>
      <c r="I36" s="255">
        <v>13</v>
      </c>
      <c r="J36" s="255">
        <v>39</v>
      </c>
      <c r="K36" s="255">
        <v>0</v>
      </c>
      <c r="L36" s="255">
        <v>0</v>
      </c>
      <c r="M36" s="255">
        <v>0</v>
      </c>
      <c r="N36" s="192">
        <f t="shared" si="0"/>
        <v>-1</v>
      </c>
    </row>
    <row r="37" spans="6:14" x14ac:dyDescent="0.25">
      <c r="F37" s="167"/>
      <c r="G37" s="167" t="s">
        <v>207</v>
      </c>
      <c r="H37" s="255">
        <v>26</v>
      </c>
      <c r="I37" s="255">
        <v>19</v>
      </c>
      <c r="J37" s="255">
        <v>45</v>
      </c>
      <c r="K37" s="168">
        <v>15</v>
      </c>
      <c r="L37" s="168">
        <v>17</v>
      </c>
      <c r="M37" s="168">
        <v>32</v>
      </c>
      <c r="N37" s="192">
        <f t="shared" si="0"/>
        <v>-0.28888888888888886</v>
      </c>
    </row>
    <row r="38" spans="6:14" x14ac:dyDescent="0.25">
      <c r="F38" s="165"/>
      <c r="G38" s="165" t="s">
        <v>209</v>
      </c>
      <c r="H38" s="259">
        <v>5</v>
      </c>
      <c r="I38" s="259">
        <v>18</v>
      </c>
      <c r="J38" s="259">
        <v>23</v>
      </c>
      <c r="K38" s="160">
        <v>0</v>
      </c>
      <c r="L38" s="160">
        <v>0</v>
      </c>
      <c r="M38" s="160">
        <v>0</v>
      </c>
      <c r="N38" s="192">
        <f t="shared" si="0"/>
        <v>-1</v>
      </c>
    </row>
    <row r="39" spans="6:14" x14ac:dyDescent="0.25">
      <c r="F39" s="165"/>
      <c r="G39" s="165" t="s">
        <v>210</v>
      </c>
      <c r="H39" s="259"/>
      <c r="I39" s="259">
        <v>16</v>
      </c>
      <c r="J39" s="259">
        <v>16</v>
      </c>
      <c r="K39" s="160">
        <v>1</v>
      </c>
      <c r="L39" s="160">
        <v>10</v>
      </c>
      <c r="M39" s="160">
        <v>11</v>
      </c>
      <c r="N39" s="192">
        <f t="shared" si="0"/>
        <v>-0.3125</v>
      </c>
    </row>
    <row r="40" spans="6:14" x14ac:dyDescent="0.25">
      <c r="F40" s="165"/>
      <c r="G40" s="165" t="s">
        <v>211</v>
      </c>
      <c r="H40" s="259">
        <v>22</v>
      </c>
      <c r="I40" s="259">
        <v>37</v>
      </c>
      <c r="J40" s="259">
        <v>59</v>
      </c>
      <c r="K40" s="160">
        <v>8</v>
      </c>
      <c r="L40" s="160">
        <v>25</v>
      </c>
      <c r="M40" s="160">
        <v>33</v>
      </c>
      <c r="N40" s="192">
        <f t="shared" si="0"/>
        <v>-0.44067796610169491</v>
      </c>
    </row>
    <row r="41" spans="6:14" x14ac:dyDescent="0.25">
      <c r="F41" s="165"/>
      <c r="G41" s="165" t="s">
        <v>212</v>
      </c>
      <c r="H41" s="259">
        <v>35</v>
      </c>
      <c r="I41" s="259">
        <v>10</v>
      </c>
      <c r="J41" s="259">
        <v>45</v>
      </c>
      <c r="K41" s="160">
        <v>36</v>
      </c>
      <c r="L41" s="160">
        <v>13</v>
      </c>
      <c r="M41" s="160">
        <v>49</v>
      </c>
      <c r="N41" s="192">
        <f t="shared" si="0"/>
        <v>8.8888888888888892E-2</v>
      </c>
    </row>
    <row r="42" spans="6:14" x14ac:dyDescent="0.25">
      <c r="F42" s="184" t="s">
        <v>213</v>
      </c>
      <c r="G42" s="184"/>
      <c r="H42" s="258">
        <f>SUM(H17:H41)</f>
        <v>550</v>
      </c>
      <c r="I42" s="258">
        <f t="shared" ref="I42:M42" si="2">SUM(I17:I41)</f>
        <v>667</v>
      </c>
      <c r="J42" s="258">
        <f t="shared" si="2"/>
        <v>1217</v>
      </c>
      <c r="K42" s="258">
        <f t="shared" si="2"/>
        <v>469</v>
      </c>
      <c r="L42" s="258">
        <f t="shared" si="2"/>
        <v>599</v>
      </c>
      <c r="M42" s="258">
        <f t="shared" si="2"/>
        <v>1068</v>
      </c>
      <c r="N42" s="191">
        <f t="shared" si="0"/>
        <v>-0.12243221035332785</v>
      </c>
    </row>
    <row r="43" spans="6:14" x14ac:dyDescent="0.25">
      <c r="F43" s="165" t="s">
        <v>106</v>
      </c>
      <c r="G43" s="165" t="s">
        <v>214</v>
      </c>
      <c r="H43" s="259">
        <v>119</v>
      </c>
      <c r="I43" s="259">
        <v>52</v>
      </c>
      <c r="J43" s="259">
        <v>171</v>
      </c>
      <c r="K43" s="160">
        <v>0</v>
      </c>
      <c r="L43" s="160">
        <v>0</v>
      </c>
      <c r="M43" s="160">
        <v>0</v>
      </c>
      <c r="N43" s="192">
        <f t="shared" si="0"/>
        <v>-1</v>
      </c>
    </row>
    <row r="44" spans="6:14" x14ac:dyDescent="0.25">
      <c r="F44" s="184" t="s">
        <v>215</v>
      </c>
      <c r="G44" s="184"/>
      <c r="H44" s="185">
        <f>SUM(H43)</f>
        <v>119</v>
      </c>
      <c r="I44" s="185">
        <f t="shared" ref="I44:M44" si="3">SUM(I43)</f>
        <v>52</v>
      </c>
      <c r="J44" s="185">
        <f t="shared" si="3"/>
        <v>171</v>
      </c>
      <c r="K44" s="185">
        <f t="shared" si="3"/>
        <v>0</v>
      </c>
      <c r="L44" s="185">
        <f t="shared" si="3"/>
        <v>0</v>
      </c>
      <c r="M44" s="185">
        <f t="shared" si="3"/>
        <v>0</v>
      </c>
      <c r="N44" s="191">
        <f t="shared" si="0"/>
        <v>-1</v>
      </c>
    </row>
    <row r="45" spans="6:14" x14ac:dyDescent="0.25">
      <c r="F45" s="165" t="s">
        <v>174</v>
      </c>
      <c r="G45" s="165"/>
      <c r="H45" s="259">
        <f>H44+H42+H16</f>
        <v>1582</v>
      </c>
      <c r="I45" s="259">
        <f t="shared" ref="I45:M45" si="4">I44+I42+I16</f>
        <v>1095</v>
      </c>
      <c r="J45" s="259">
        <f t="shared" si="4"/>
        <v>2677</v>
      </c>
      <c r="K45" s="259">
        <f t="shared" si="4"/>
        <v>1114</v>
      </c>
      <c r="L45" s="259">
        <f t="shared" si="4"/>
        <v>858</v>
      </c>
      <c r="M45" s="259">
        <f t="shared" si="4"/>
        <v>1972</v>
      </c>
      <c r="N45" s="192">
        <f>(M45-J45)/J45</f>
        <v>-0.26335450130743371</v>
      </c>
    </row>
  </sheetData>
  <sheetProtection password="E9C4" sheet="1" objects="1" scenarios="1"/>
  <mergeCells count="9">
    <mergeCell ref="F2:N3"/>
    <mergeCell ref="N5:N7"/>
    <mergeCell ref="F5:G6"/>
    <mergeCell ref="H5:J5"/>
    <mergeCell ref="K5:M5"/>
    <mergeCell ref="H6:I6"/>
    <mergeCell ref="J6:J7"/>
    <mergeCell ref="K6:L6"/>
    <mergeCell ref="M6:M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3" name="Button 1">
              <controlPr defaultSize="0" print="0" autoFill="0" autoPict="0" macro="[0]!DATOSACADEMICOS5">
                <anchor moveWithCells="1" sizeWithCells="1">
                  <from>
                    <xdr:col>1</xdr:col>
                    <xdr:colOff>57150</xdr:colOff>
                    <xdr:row>2</xdr:row>
                    <xdr:rowOff>228600</xdr:rowOff>
                  </from>
                  <to>
                    <xdr:col>3</xdr:col>
                    <xdr:colOff>695325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4"/>
  <dimension ref="B1:N40"/>
  <sheetViews>
    <sheetView workbookViewId="0">
      <selection activeCell="D11" sqref="D11"/>
    </sheetView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15.42578125" style="141" customWidth="1"/>
    <col min="7" max="7" width="54.42578125" style="141" bestFit="1" customWidth="1"/>
    <col min="8" max="8" width="58.5703125" style="141" bestFit="1" customWidth="1"/>
    <col min="9" max="10" width="6.5703125" style="144" customWidth="1"/>
    <col min="11" max="11" width="11.5703125" style="144" bestFit="1" customWidth="1"/>
    <col min="12" max="12" width="5.140625" style="144" customWidth="1"/>
    <col min="13" max="13" width="13.42578125" style="144" customWidth="1"/>
    <col min="14" max="14" width="21.5703125" style="144" customWidth="1"/>
    <col min="15" max="16384" width="11.42578125" style="141"/>
  </cols>
  <sheetData>
    <row r="1" spans="2:14" ht="15.75" thickBot="1" x14ac:dyDescent="0.3"/>
    <row r="2" spans="2:14" ht="15" customHeight="1" thickBot="1" x14ac:dyDescent="0.3">
      <c r="B2" s="97"/>
      <c r="C2" s="74" t="s">
        <v>471</v>
      </c>
      <c r="D2" s="99"/>
      <c r="F2" s="426" t="s">
        <v>611</v>
      </c>
      <c r="G2" s="426"/>
      <c r="H2" s="426"/>
      <c r="I2" s="426"/>
      <c r="J2" s="426"/>
      <c r="K2" s="426"/>
    </row>
    <row r="3" spans="2:14" ht="25.5" customHeight="1" x14ac:dyDescent="0.25">
      <c r="B3" s="98"/>
      <c r="C3" s="105"/>
      <c r="D3" s="100"/>
      <c r="F3" s="426"/>
      <c r="G3" s="426"/>
      <c r="H3" s="426"/>
      <c r="I3" s="426"/>
      <c r="J3" s="426"/>
      <c r="K3" s="426"/>
    </row>
    <row r="4" spans="2:14" x14ac:dyDescent="0.25">
      <c r="B4" s="98"/>
      <c r="C4" s="105"/>
      <c r="D4" s="100"/>
    </row>
    <row r="5" spans="2:14" ht="15.75" customHeight="1" thickBot="1" x14ac:dyDescent="0.3">
      <c r="B5" s="101"/>
      <c r="C5" s="102"/>
      <c r="D5" s="103"/>
      <c r="F5" s="407" t="s">
        <v>536</v>
      </c>
      <c r="G5" s="407"/>
      <c r="H5" s="407"/>
      <c r="I5" s="406" t="s">
        <v>605</v>
      </c>
      <c r="J5" s="406"/>
      <c r="K5" s="406"/>
      <c r="L5" s="141"/>
      <c r="M5" s="141"/>
      <c r="N5" s="141"/>
    </row>
    <row r="6" spans="2:14" x14ac:dyDescent="0.25">
      <c r="F6" s="407"/>
      <c r="G6" s="407"/>
      <c r="H6" s="407"/>
      <c r="I6" s="402" t="s">
        <v>219</v>
      </c>
      <c r="J6" s="402"/>
      <c r="K6" s="405" t="s">
        <v>606</v>
      </c>
      <c r="L6" s="141"/>
      <c r="M6" s="141"/>
      <c r="N6" s="141"/>
    </row>
    <row r="7" spans="2:14" x14ac:dyDescent="0.25">
      <c r="F7" s="167" t="s">
        <v>216</v>
      </c>
      <c r="G7" s="167" t="s">
        <v>533</v>
      </c>
      <c r="H7" s="167" t="s">
        <v>217</v>
      </c>
      <c r="I7" s="168" t="s">
        <v>175</v>
      </c>
      <c r="J7" s="168" t="s">
        <v>176</v>
      </c>
      <c r="K7" s="405"/>
      <c r="L7" s="141"/>
      <c r="M7" s="141"/>
      <c r="N7" s="141"/>
    </row>
    <row r="8" spans="2:14" x14ac:dyDescent="0.25">
      <c r="F8" s="189" t="s">
        <v>53</v>
      </c>
      <c r="G8" s="189" t="s">
        <v>524</v>
      </c>
      <c r="H8" s="189" t="s">
        <v>177</v>
      </c>
      <c r="I8" s="255">
        <v>4</v>
      </c>
      <c r="J8" s="255">
        <v>4</v>
      </c>
      <c r="K8" s="255">
        <v>8</v>
      </c>
      <c r="L8" s="141"/>
      <c r="M8" s="141"/>
      <c r="N8" s="141"/>
    </row>
    <row r="9" spans="2:14" x14ac:dyDescent="0.25">
      <c r="F9" s="189"/>
      <c r="G9" s="196"/>
      <c r="H9" s="196" t="s">
        <v>178</v>
      </c>
      <c r="I9" s="255">
        <v>16</v>
      </c>
      <c r="J9" s="255">
        <v>8</v>
      </c>
      <c r="K9" s="255">
        <v>24</v>
      </c>
      <c r="L9" s="141"/>
      <c r="M9" s="141"/>
      <c r="N9" s="141"/>
    </row>
    <row r="10" spans="2:14" x14ac:dyDescent="0.25">
      <c r="F10" s="189"/>
      <c r="G10" s="282" t="s">
        <v>525</v>
      </c>
      <c r="H10" s="282"/>
      <c r="I10" s="256">
        <v>20</v>
      </c>
      <c r="J10" s="256">
        <v>12</v>
      </c>
      <c r="K10" s="256">
        <v>32</v>
      </c>
      <c r="L10" s="141"/>
      <c r="M10" s="141"/>
      <c r="N10" s="141"/>
    </row>
    <row r="11" spans="2:14" x14ac:dyDescent="0.25">
      <c r="F11" s="189"/>
      <c r="G11" s="189" t="s">
        <v>224</v>
      </c>
      <c r="H11" s="189" t="s">
        <v>178</v>
      </c>
      <c r="I11" s="255">
        <v>21</v>
      </c>
      <c r="J11" s="255">
        <v>13</v>
      </c>
      <c r="K11" s="255">
        <v>34</v>
      </c>
      <c r="L11" s="141"/>
      <c r="M11" s="141"/>
      <c r="N11" s="141"/>
    </row>
    <row r="12" spans="2:14" x14ac:dyDescent="0.25">
      <c r="F12" s="189"/>
      <c r="G12" s="189"/>
      <c r="H12" s="189" t="s">
        <v>180</v>
      </c>
      <c r="I12" s="255">
        <v>4</v>
      </c>
      <c r="J12" s="255"/>
      <c r="K12" s="255">
        <v>4</v>
      </c>
      <c r="L12" s="141"/>
      <c r="M12" s="141"/>
      <c r="N12" s="141"/>
    </row>
    <row r="13" spans="2:14" x14ac:dyDescent="0.25">
      <c r="F13" s="189"/>
      <c r="G13" s="189"/>
      <c r="H13" s="189" t="s">
        <v>185</v>
      </c>
      <c r="I13" s="255">
        <v>4</v>
      </c>
      <c r="J13" s="255">
        <v>19</v>
      </c>
      <c r="K13" s="255">
        <v>23</v>
      </c>
      <c r="L13" s="141"/>
      <c r="M13" s="141"/>
      <c r="N13" s="141"/>
    </row>
    <row r="14" spans="2:14" x14ac:dyDescent="0.25">
      <c r="F14" s="189"/>
      <c r="G14" s="283" t="s">
        <v>225</v>
      </c>
      <c r="H14" s="283"/>
      <c r="I14" s="256">
        <v>29</v>
      </c>
      <c r="J14" s="256">
        <v>32</v>
      </c>
      <c r="K14" s="256">
        <v>61</v>
      </c>
      <c r="L14" s="141"/>
      <c r="M14" s="141"/>
      <c r="N14" s="141"/>
    </row>
    <row r="15" spans="2:14" x14ac:dyDescent="0.25">
      <c r="F15" s="189"/>
      <c r="G15" s="189" t="s">
        <v>226</v>
      </c>
      <c r="H15" s="189" t="s">
        <v>177</v>
      </c>
      <c r="I15" s="255">
        <v>40</v>
      </c>
      <c r="J15" s="255">
        <v>30</v>
      </c>
      <c r="K15" s="255">
        <v>70</v>
      </c>
      <c r="L15" s="141"/>
      <c r="M15" s="141"/>
      <c r="N15" s="141"/>
    </row>
    <row r="16" spans="2:14" x14ac:dyDescent="0.25">
      <c r="F16" s="189"/>
      <c r="G16" s="189"/>
      <c r="H16" s="189" t="s">
        <v>178</v>
      </c>
      <c r="I16" s="255">
        <v>82</v>
      </c>
      <c r="J16" s="255">
        <v>38</v>
      </c>
      <c r="K16" s="255">
        <v>120</v>
      </c>
      <c r="L16" s="141"/>
      <c r="M16" s="141"/>
      <c r="N16" s="141"/>
    </row>
    <row r="17" spans="6:14" x14ac:dyDescent="0.25">
      <c r="F17" s="189"/>
      <c r="G17" s="189"/>
      <c r="H17" s="189" t="s">
        <v>179</v>
      </c>
      <c r="I17" s="255">
        <v>7</v>
      </c>
      <c r="J17" s="255">
        <v>21</v>
      </c>
      <c r="K17" s="255">
        <v>28</v>
      </c>
      <c r="L17" s="141"/>
      <c r="M17" s="141"/>
      <c r="N17" s="141"/>
    </row>
    <row r="18" spans="6:14" x14ac:dyDescent="0.25">
      <c r="F18" s="189"/>
      <c r="G18" s="189"/>
      <c r="H18" s="189" t="s">
        <v>180</v>
      </c>
      <c r="I18" s="255">
        <v>150</v>
      </c>
      <c r="J18" s="255">
        <v>7</v>
      </c>
      <c r="K18" s="255">
        <v>157</v>
      </c>
      <c r="L18" s="141"/>
      <c r="M18" s="141"/>
      <c r="N18" s="141"/>
    </row>
    <row r="19" spans="6:14" x14ac:dyDescent="0.25">
      <c r="F19" s="189"/>
      <c r="G19" s="189"/>
      <c r="H19" s="189" t="s">
        <v>181</v>
      </c>
      <c r="I19" s="255">
        <v>16</v>
      </c>
      <c r="J19" s="255">
        <v>4</v>
      </c>
      <c r="K19" s="255">
        <v>20</v>
      </c>
      <c r="L19" s="141"/>
      <c r="M19" s="141"/>
      <c r="N19" s="141"/>
    </row>
    <row r="20" spans="6:14" x14ac:dyDescent="0.25">
      <c r="F20" s="189"/>
      <c r="G20" s="189"/>
      <c r="H20" s="189" t="s">
        <v>185</v>
      </c>
      <c r="I20" s="255">
        <v>5</v>
      </c>
      <c r="J20" s="255">
        <v>24</v>
      </c>
      <c r="K20" s="255">
        <v>29</v>
      </c>
      <c r="L20" s="141"/>
      <c r="M20" s="141"/>
      <c r="N20" s="141"/>
    </row>
    <row r="21" spans="6:14" x14ac:dyDescent="0.25">
      <c r="F21" s="189"/>
      <c r="G21" s="282" t="s">
        <v>227</v>
      </c>
      <c r="H21" s="282"/>
      <c r="I21" s="256">
        <v>300</v>
      </c>
      <c r="J21" s="256">
        <v>124</v>
      </c>
      <c r="K21" s="256">
        <v>424</v>
      </c>
      <c r="L21" s="141"/>
      <c r="M21" s="141"/>
      <c r="N21" s="141"/>
    </row>
    <row r="22" spans="6:14" x14ac:dyDescent="0.25">
      <c r="F22" s="189"/>
      <c r="G22" s="196" t="s">
        <v>526</v>
      </c>
      <c r="H22" s="196" t="s">
        <v>178</v>
      </c>
      <c r="I22" s="255">
        <v>29</v>
      </c>
      <c r="J22" s="255">
        <v>13</v>
      </c>
      <c r="K22" s="255">
        <v>42</v>
      </c>
      <c r="L22" s="141"/>
      <c r="M22" s="141"/>
      <c r="N22" s="141"/>
    </row>
    <row r="23" spans="6:14" x14ac:dyDescent="0.25">
      <c r="F23" s="189"/>
      <c r="G23" s="189"/>
      <c r="H23" s="189" t="s">
        <v>179</v>
      </c>
      <c r="I23" s="255">
        <v>31</v>
      </c>
      <c r="J23" s="255">
        <v>1</v>
      </c>
      <c r="K23" s="255">
        <v>32</v>
      </c>
      <c r="L23" s="141"/>
      <c r="M23" s="141"/>
      <c r="N23" s="141"/>
    </row>
    <row r="24" spans="6:14" x14ac:dyDescent="0.25">
      <c r="F24" s="189"/>
      <c r="G24" s="189"/>
      <c r="H24" s="189" t="s">
        <v>180</v>
      </c>
      <c r="I24" s="255">
        <v>28</v>
      </c>
      <c r="J24" s="255">
        <v>2</v>
      </c>
      <c r="K24" s="255">
        <v>30</v>
      </c>
      <c r="L24" s="141"/>
      <c r="M24" s="141"/>
      <c r="N24" s="141"/>
    </row>
    <row r="25" spans="6:14" x14ac:dyDescent="0.25">
      <c r="F25" s="189"/>
      <c r="G25" s="189"/>
      <c r="H25" s="189" t="s">
        <v>181</v>
      </c>
      <c r="I25" s="255">
        <v>27</v>
      </c>
      <c r="J25" s="255">
        <v>2</v>
      </c>
      <c r="K25" s="255">
        <v>29</v>
      </c>
      <c r="L25" s="141"/>
      <c r="M25" s="141"/>
      <c r="N25" s="141"/>
    </row>
    <row r="26" spans="6:14" x14ac:dyDescent="0.25">
      <c r="F26" s="189"/>
      <c r="G26" s="283" t="s">
        <v>527</v>
      </c>
      <c r="H26" s="283"/>
      <c r="I26" s="256">
        <v>115</v>
      </c>
      <c r="J26" s="256">
        <v>18</v>
      </c>
      <c r="K26" s="256">
        <v>133</v>
      </c>
      <c r="L26" s="141"/>
      <c r="M26" s="141"/>
      <c r="N26" s="141"/>
    </row>
    <row r="27" spans="6:14" x14ac:dyDescent="0.25">
      <c r="F27" s="189"/>
      <c r="G27" s="189" t="s">
        <v>228</v>
      </c>
      <c r="H27" s="189" t="s">
        <v>178</v>
      </c>
      <c r="I27" s="255">
        <v>23</v>
      </c>
      <c r="J27" s="255">
        <v>9</v>
      </c>
      <c r="K27" s="255">
        <v>32</v>
      </c>
      <c r="L27" s="141"/>
      <c r="M27" s="141"/>
      <c r="N27" s="141"/>
    </row>
    <row r="28" spans="6:14" x14ac:dyDescent="0.25">
      <c r="F28" s="189"/>
      <c r="G28" s="189"/>
      <c r="H28" s="189" t="s">
        <v>179</v>
      </c>
      <c r="I28" s="255">
        <v>25</v>
      </c>
      <c r="J28" s="255">
        <v>7</v>
      </c>
      <c r="K28" s="255">
        <v>32</v>
      </c>
      <c r="L28" s="141"/>
      <c r="M28" s="141"/>
      <c r="N28" s="141"/>
    </row>
    <row r="29" spans="6:14" x14ac:dyDescent="0.25">
      <c r="F29" s="189"/>
      <c r="G29" s="189"/>
      <c r="H29" s="189" t="s">
        <v>180</v>
      </c>
      <c r="I29" s="255">
        <v>29</v>
      </c>
      <c r="J29" s="255">
        <v>2</v>
      </c>
      <c r="K29" s="255">
        <v>31</v>
      </c>
      <c r="L29" s="141"/>
      <c r="M29" s="141"/>
      <c r="N29" s="141"/>
    </row>
    <row r="30" spans="6:14" x14ac:dyDescent="0.25">
      <c r="F30" s="189"/>
      <c r="G30" s="189"/>
      <c r="H30" s="189" t="s">
        <v>185</v>
      </c>
      <c r="I30" s="255">
        <v>7</v>
      </c>
      <c r="J30" s="255">
        <v>25</v>
      </c>
      <c r="K30" s="255">
        <v>32</v>
      </c>
      <c r="L30" s="141"/>
      <c r="M30" s="141"/>
      <c r="N30" s="141"/>
    </row>
    <row r="31" spans="6:14" x14ac:dyDescent="0.25">
      <c r="F31" s="189"/>
      <c r="G31" s="283" t="s">
        <v>229</v>
      </c>
      <c r="H31" s="283"/>
      <c r="I31" s="256">
        <v>84</v>
      </c>
      <c r="J31" s="256">
        <v>43</v>
      </c>
      <c r="K31" s="256">
        <v>127</v>
      </c>
      <c r="L31" s="141"/>
      <c r="M31" s="141"/>
      <c r="N31" s="141"/>
    </row>
    <row r="32" spans="6:14" x14ac:dyDescent="0.25">
      <c r="F32" s="189"/>
      <c r="G32" s="189" t="s">
        <v>230</v>
      </c>
      <c r="H32" s="189" t="s">
        <v>180</v>
      </c>
      <c r="I32" s="255">
        <v>18</v>
      </c>
      <c r="J32" s="255">
        <v>3</v>
      </c>
      <c r="K32" s="255">
        <v>21</v>
      </c>
      <c r="L32" s="141"/>
      <c r="M32" s="141"/>
      <c r="N32" s="141"/>
    </row>
    <row r="33" spans="6:14" x14ac:dyDescent="0.25">
      <c r="F33" s="189"/>
      <c r="G33" s="283" t="s">
        <v>231</v>
      </c>
      <c r="H33" s="283"/>
      <c r="I33" s="256">
        <v>18</v>
      </c>
      <c r="J33" s="256">
        <v>3</v>
      </c>
      <c r="K33" s="256">
        <v>21</v>
      </c>
      <c r="L33" s="141"/>
      <c r="M33" s="141"/>
      <c r="N33" s="141"/>
    </row>
    <row r="34" spans="6:14" x14ac:dyDescent="0.25">
      <c r="F34" s="189"/>
      <c r="G34" s="189" t="s">
        <v>232</v>
      </c>
      <c r="H34" s="189" t="s">
        <v>177</v>
      </c>
      <c r="I34" s="255">
        <v>16</v>
      </c>
      <c r="J34" s="255">
        <v>5</v>
      </c>
      <c r="K34" s="255">
        <v>21</v>
      </c>
      <c r="L34" s="141"/>
      <c r="M34" s="141"/>
      <c r="N34" s="141"/>
    </row>
    <row r="35" spans="6:14" x14ac:dyDescent="0.25">
      <c r="F35" s="189"/>
      <c r="G35" s="189"/>
      <c r="H35" s="189" t="s">
        <v>178</v>
      </c>
      <c r="I35" s="255">
        <v>16</v>
      </c>
      <c r="J35" s="255">
        <v>8</v>
      </c>
      <c r="K35" s="255">
        <v>24</v>
      </c>
      <c r="L35" s="141"/>
      <c r="M35" s="141"/>
      <c r="N35" s="141"/>
    </row>
    <row r="36" spans="6:14" x14ac:dyDescent="0.25">
      <c r="F36" s="189"/>
      <c r="G36" s="283" t="s">
        <v>233</v>
      </c>
      <c r="H36" s="283"/>
      <c r="I36" s="256">
        <v>32</v>
      </c>
      <c r="J36" s="256">
        <v>13</v>
      </c>
      <c r="K36" s="256">
        <v>45</v>
      </c>
      <c r="L36" s="141"/>
      <c r="M36" s="141"/>
      <c r="N36" s="141"/>
    </row>
    <row r="37" spans="6:14" x14ac:dyDescent="0.25">
      <c r="F37" s="189"/>
      <c r="G37" s="189" t="s">
        <v>530</v>
      </c>
      <c r="H37" s="189" t="s">
        <v>178</v>
      </c>
      <c r="I37" s="255">
        <v>25</v>
      </c>
      <c r="J37" s="255">
        <v>8</v>
      </c>
      <c r="K37" s="255">
        <v>33</v>
      </c>
      <c r="L37" s="141"/>
      <c r="M37" s="141"/>
      <c r="N37" s="141"/>
    </row>
    <row r="38" spans="6:14" x14ac:dyDescent="0.25">
      <c r="F38" s="189"/>
      <c r="G38" s="189"/>
      <c r="H38" s="189" t="s">
        <v>179</v>
      </c>
      <c r="I38" s="255">
        <v>22</v>
      </c>
      <c r="J38" s="255">
        <v>6</v>
      </c>
      <c r="K38" s="255">
        <v>28</v>
      </c>
      <c r="L38" s="141"/>
      <c r="M38" s="141"/>
      <c r="N38" s="141"/>
    </row>
    <row r="39" spans="6:14" x14ac:dyDescent="0.25">
      <c r="F39" s="189"/>
      <c r="G39" s="282" t="s">
        <v>531</v>
      </c>
      <c r="H39" s="282"/>
      <c r="I39" s="256">
        <v>47</v>
      </c>
      <c r="J39" s="256">
        <v>14</v>
      </c>
      <c r="K39" s="256">
        <v>61</v>
      </c>
      <c r="L39" s="141"/>
      <c r="M39" s="141"/>
      <c r="N39" s="141"/>
    </row>
    <row r="40" spans="6:14" x14ac:dyDescent="0.25">
      <c r="F40" s="189" t="s">
        <v>186</v>
      </c>
      <c r="G40" s="196"/>
      <c r="H40" s="196"/>
      <c r="I40" s="255">
        <v>645</v>
      </c>
      <c r="J40" s="255">
        <v>259</v>
      </c>
      <c r="K40" s="255">
        <v>904</v>
      </c>
      <c r="L40" s="141"/>
      <c r="M40" s="141"/>
      <c r="N40" s="141"/>
    </row>
  </sheetData>
  <sheetProtection password="E9C4" sheet="1" objects="1" scenarios="1"/>
  <mergeCells count="5">
    <mergeCell ref="I5:K5"/>
    <mergeCell ref="I6:J6"/>
    <mergeCell ref="K6:K7"/>
    <mergeCell ref="F2:K3"/>
    <mergeCell ref="F5:H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3" name="Button 1">
              <controlPr defaultSize="0" print="0" autoFill="0" autoPict="0" macro="[0]!DATOSACADEMICOS6">
                <anchor moveWithCells="1" sizeWithCells="1">
                  <from>
                    <xdr:col>1</xdr:col>
                    <xdr:colOff>66675</xdr:colOff>
                    <xdr:row>2</xdr:row>
                    <xdr:rowOff>314325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5"/>
  <dimension ref="B1:N48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19.140625" style="141" bestFit="1" customWidth="1"/>
    <col min="7" max="7" width="61.5703125" style="141" bestFit="1" customWidth="1"/>
    <col min="8" max="9" width="7" style="144" customWidth="1"/>
    <col min="10" max="10" width="11.7109375" style="144" customWidth="1"/>
    <col min="11" max="12" width="6.42578125" style="144" customWidth="1"/>
    <col min="13" max="13" width="11.5703125" style="144" bestFit="1" customWidth="1"/>
    <col min="14" max="14" width="19.85546875" style="144" customWidth="1"/>
    <col min="15" max="16384" width="11.42578125" style="141"/>
  </cols>
  <sheetData>
    <row r="1" spans="2:14" ht="15.75" thickBot="1" x14ac:dyDescent="0.3"/>
    <row r="2" spans="2:14" ht="20.25" thickBot="1" x14ac:dyDescent="0.3">
      <c r="B2" s="97"/>
      <c r="C2" s="74" t="s">
        <v>471</v>
      </c>
      <c r="D2" s="99"/>
      <c r="F2" s="427" t="s">
        <v>612</v>
      </c>
      <c r="G2" s="427"/>
      <c r="H2" s="427"/>
      <c r="I2" s="427"/>
      <c r="J2" s="427"/>
      <c r="K2" s="427"/>
      <c r="L2" s="427"/>
      <c r="M2" s="427"/>
      <c r="N2" s="427"/>
    </row>
    <row r="3" spans="2:14" x14ac:dyDescent="0.25">
      <c r="B3" s="98"/>
      <c r="C3" s="105"/>
      <c r="D3" s="100"/>
    </row>
    <row r="4" spans="2:14" x14ac:dyDescent="0.25">
      <c r="B4" s="98"/>
      <c r="C4" s="105"/>
      <c r="D4" s="100"/>
      <c r="F4" s="407" t="s">
        <v>598</v>
      </c>
      <c r="G4" s="407"/>
      <c r="H4" s="404" t="s">
        <v>221</v>
      </c>
      <c r="I4" s="404"/>
      <c r="J4" s="404"/>
      <c r="K4" s="406" t="s">
        <v>605</v>
      </c>
      <c r="L4" s="406"/>
      <c r="M4" s="406"/>
      <c r="N4" s="399" t="s">
        <v>609</v>
      </c>
    </row>
    <row r="5" spans="2:14" ht="15.75" thickBot="1" x14ac:dyDescent="0.3">
      <c r="B5" s="101"/>
      <c r="C5" s="102"/>
      <c r="D5" s="103"/>
      <c r="F5" s="407"/>
      <c r="G5" s="407"/>
      <c r="H5" s="402" t="s">
        <v>219</v>
      </c>
      <c r="I5" s="402"/>
      <c r="J5" s="403" t="s">
        <v>522</v>
      </c>
      <c r="K5" s="402" t="s">
        <v>219</v>
      </c>
      <c r="L5" s="402"/>
      <c r="M5" s="405" t="s">
        <v>606</v>
      </c>
      <c r="N5" s="399"/>
    </row>
    <row r="6" spans="2:14" x14ac:dyDescent="0.25">
      <c r="F6" s="167" t="s">
        <v>216</v>
      </c>
      <c r="G6" s="167" t="s">
        <v>217</v>
      </c>
      <c r="H6" s="255" t="s">
        <v>175</v>
      </c>
      <c r="I6" s="255" t="s">
        <v>176</v>
      </c>
      <c r="J6" s="403"/>
      <c r="K6" s="168" t="s">
        <v>175</v>
      </c>
      <c r="L6" s="168" t="s">
        <v>176</v>
      </c>
      <c r="M6" s="405"/>
      <c r="N6" s="399"/>
    </row>
    <row r="7" spans="2:14" x14ac:dyDescent="0.25">
      <c r="F7" s="167" t="s">
        <v>53</v>
      </c>
      <c r="G7" s="167" t="s">
        <v>177</v>
      </c>
      <c r="H7" s="255">
        <v>828</v>
      </c>
      <c r="I7" s="255">
        <v>429</v>
      </c>
      <c r="J7" s="255">
        <v>1257</v>
      </c>
      <c r="K7" s="234">
        <v>723</v>
      </c>
      <c r="L7" s="234">
        <v>402</v>
      </c>
      <c r="M7" s="234">
        <v>1125</v>
      </c>
      <c r="N7" s="192">
        <f>(M7-J7)/J7</f>
        <v>-0.10501193317422435</v>
      </c>
    </row>
    <row r="8" spans="2:14" x14ac:dyDescent="0.25">
      <c r="F8" s="167"/>
      <c r="G8" s="167" t="s">
        <v>178</v>
      </c>
      <c r="H8" s="255">
        <v>1042</v>
      </c>
      <c r="I8" s="255">
        <v>493</v>
      </c>
      <c r="J8" s="255">
        <v>1535</v>
      </c>
      <c r="K8" s="234">
        <v>1130</v>
      </c>
      <c r="L8" s="234">
        <v>541</v>
      </c>
      <c r="M8" s="234">
        <v>1671</v>
      </c>
      <c r="N8" s="192">
        <f t="shared" ref="N8:N46" si="0">(M8-J8)/J8</f>
        <v>8.8599348534201955E-2</v>
      </c>
    </row>
    <row r="9" spans="2:14" x14ac:dyDescent="0.25">
      <c r="F9" s="167"/>
      <c r="G9" s="167" t="s">
        <v>179</v>
      </c>
      <c r="H9" s="255">
        <v>304</v>
      </c>
      <c r="I9" s="255">
        <v>134</v>
      </c>
      <c r="J9" s="255">
        <v>438</v>
      </c>
      <c r="K9" s="234">
        <v>365</v>
      </c>
      <c r="L9" s="234">
        <v>162</v>
      </c>
      <c r="M9" s="234">
        <v>527</v>
      </c>
      <c r="N9" s="192">
        <f t="shared" si="0"/>
        <v>0.20319634703196346</v>
      </c>
    </row>
    <row r="10" spans="2:14" x14ac:dyDescent="0.25">
      <c r="F10" s="167"/>
      <c r="G10" s="167" t="s">
        <v>180</v>
      </c>
      <c r="H10" s="255">
        <v>1033</v>
      </c>
      <c r="I10" s="255">
        <v>71</v>
      </c>
      <c r="J10" s="255">
        <v>1104</v>
      </c>
      <c r="K10" s="234">
        <v>1201</v>
      </c>
      <c r="L10" s="234">
        <v>82</v>
      </c>
      <c r="M10" s="234">
        <v>1283</v>
      </c>
      <c r="N10" s="192">
        <f t="shared" si="0"/>
        <v>0.16213768115942029</v>
      </c>
    </row>
    <row r="11" spans="2:14" x14ac:dyDescent="0.25">
      <c r="F11" s="167"/>
      <c r="G11" s="167" t="s">
        <v>181</v>
      </c>
      <c r="H11" s="255">
        <v>95</v>
      </c>
      <c r="I11" s="255">
        <v>19</v>
      </c>
      <c r="J11" s="255">
        <v>114</v>
      </c>
      <c r="K11" s="234">
        <v>136</v>
      </c>
      <c r="L11" s="234">
        <v>26</v>
      </c>
      <c r="M11" s="234">
        <v>162</v>
      </c>
      <c r="N11" s="192">
        <f t="shared" si="0"/>
        <v>0.42105263157894735</v>
      </c>
    </row>
    <row r="12" spans="2:14" x14ac:dyDescent="0.25">
      <c r="F12" s="167"/>
      <c r="G12" s="167" t="s">
        <v>182</v>
      </c>
      <c r="H12" s="255">
        <v>1953</v>
      </c>
      <c r="I12" s="255">
        <v>718</v>
      </c>
      <c r="J12" s="255">
        <v>2671</v>
      </c>
      <c r="K12" s="234">
        <v>1744</v>
      </c>
      <c r="L12" s="234">
        <v>625</v>
      </c>
      <c r="M12" s="234">
        <v>2369</v>
      </c>
      <c r="N12" s="192">
        <f t="shared" si="0"/>
        <v>-0.11306626731561213</v>
      </c>
    </row>
    <row r="13" spans="2:14" x14ac:dyDescent="0.25">
      <c r="F13" s="167"/>
      <c r="G13" s="167" t="s">
        <v>183</v>
      </c>
      <c r="H13" s="255">
        <v>14</v>
      </c>
      <c r="I13" s="255">
        <v>25</v>
      </c>
      <c r="J13" s="255">
        <v>39</v>
      </c>
      <c r="K13" s="234">
        <v>10</v>
      </c>
      <c r="L13" s="234">
        <v>14</v>
      </c>
      <c r="M13" s="234">
        <v>24</v>
      </c>
      <c r="N13" s="192">
        <f t="shared" si="0"/>
        <v>-0.38461538461538464</v>
      </c>
    </row>
    <row r="14" spans="2:14" x14ac:dyDescent="0.25">
      <c r="F14" s="167"/>
      <c r="G14" s="167" t="s">
        <v>184</v>
      </c>
      <c r="H14" s="255">
        <v>29</v>
      </c>
      <c r="I14" s="255">
        <v>40</v>
      </c>
      <c r="J14" s="255">
        <v>69</v>
      </c>
      <c r="K14" s="234">
        <v>15</v>
      </c>
      <c r="L14" s="234">
        <v>30</v>
      </c>
      <c r="M14" s="234">
        <v>45</v>
      </c>
      <c r="N14" s="192">
        <f t="shared" si="0"/>
        <v>-0.34782608695652173</v>
      </c>
    </row>
    <row r="15" spans="2:14" x14ac:dyDescent="0.25">
      <c r="F15" s="167"/>
      <c r="G15" s="167" t="s">
        <v>236</v>
      </c>
      <c r="H15" s="255">
        <v>55</v>
      </c>
      <c r="I15" s="255">
        <v>37</v>
      </c>
      <c r="J15" s="255">
        <v>92</v>
      </c>
      <c r="K15" s="234">
        <v>34</v>
      </c>
      <c r="L15" s="234">
        <v>20</v>
      </c>
      <c r="M15" s="234">
        <v>54</v>
      </c>
      <c r="N15" s="192">
        <f t="shared" si="0"/>
        <v>-0.41304347826086957</v>
      </c>
    </row>
    <row r="16" spans="2:14" x14ac:dyDescent="0.25">
      <c r="F16" s="167"/>
      <c r="G16" s="167" t="s">
        <v>185</v>
      </c>
      <c r="H16" s="255">
        <v>61</v>
      </c>
      <c r="I16" s="255">
        <v>258</v>
      </c>
      <c r="J16" s="255">
        <v>319</v>
      </c>
      <c r="K16" s="234">
        <v>73</v>
      </c>
      <c r="L16" s="234">
        <v>272</v>
      </c>
      <c r="M16" s="234">
        <v>345</v>
      </c>
      <c r="N16" s="192">
        <f t="shared" si="0"/>
        <v>8.1504702194357362E-2</v>
      </c>
    </row>
    <row r="17" spans="6:14" x14ac:dyDescent="0.25">
      <c r="F17" s="184" t="s">
        <v>186</v>
      </c>
      <c r="G17" s="184"/>
      <c r="H17" s="185">
        <f>SUM(H7:H16)</f>
        <v>5414</v>
      </c>
      <c r="I17" s="185">
        <f t="shared" ref="I17:M17" si="1">SUM(I7:I16)</f>
        <v>2224</v>
      </c>
      <c r="J17" s="185">
        <f t="shared" si="1"/>
        <v>7638</v>
      </c>
      <c r="K17" s="185">
        <f t="shared" si="1"/>
        <v>5431</v>
      </c>
      <c r="L17" s="185">
        <f t="shared" si="1"/>
        <v>2174</v>
      </c>
      <c r="M17" s="185">
        <f t="shared" si="1"/>
        <v>7605</v>
      </c>
      <c r="N17" s="191">
        <f t="shared" si="0"/>
        <v>-4.3205027494108402E-3</v>
      </c>
    </row>
    <row r="18" spans="6:14" x14ac:dyDescent="0.25">
      <c r="F18" s="167" t="s">
        <v>47</v>
      </c>
      <c r="G18" s="167" t="s">
        <v>187</v>
      </c>
      <c r="H18" s="255">
        <v>309</v>
      </c>
      <c r="I18" s="255">
        <v>225</v>
      </c>
      <c r="J18" s="255">
        <v>534</v>
      </c>
      <c r="K18" s="234">
        <v>315</v>
      </c>
      <c r="L18" s="234">
        <v>214</v>
      </c>
      <c r="M18" s="234">
        <v>529</v>
      </c>
      <c r="N18" s="192">
        <f t="shared" si="0"/>
        <v>-9.3632958801498131E-3</v>
      </c>
    </row>
    <row r="19" spans="6:14" x14ac:dyDescent="0.25">
      <c r="F19" s="167"/>
      <c r="G19" s="167" t="s">
        <v>188</v>
      </c>
      <c r="H19" s="255">
        <v>14</v>
      </c>
      <c r="I19" s="255">
        <v>10</v>
      </c>
      <c r="J19" s="255">
        <v>24</v>
      </c>
      <c r="K19" s="234">
        <v>19</v>
      </c>
      <c r="L19" s="234">
        <v>21</v>
      </c>
      <c r="M19" s="234">
        <v>40</v>
      </c>
      <c r="N19" s="192">
        <f t="shared" si="0"/>
        <v>0.66666666666666663</v>
      </c>
    </row>
    <row r="20" spans="6:14" x14ac:dyDescent="0.25">
      <c r="F20" s="167"/>
      <c r="G20" s="167" t="s">
        <v>189</v>
      </c>
      <c r="H20" s="255">
        <v>247</v>
      </c>
      <c r="I20" s="255">
        <v>173</v>
      </c>
      <c r="J20" s="255">
        <v>420</v>
      </c>
      <c r="K20" s="234">
        <v>230</v>
      </c>
      <c r="L20" s="234">
        <v>182</v>
      </c>
      <c r="M20" s="234">
        <v>412</v>
      </c>
      <c r="N20" s="192">
        <f t="shared" si="0"/>
        <v>-1.9047619047619049E-2</v>
      </c>
    </row>
    <row r="21" spans="6:14" x14ac:dyDescent="0.25">
      <c r="F21" s="167"/>
      <c r="G21" s="167" t="s">
        <v>190</v>
      </c>
      <c r="H21" s="255">
        <v>195</v>
      </c>
      <c r="I21" s="255">
        <v>138</v>
      </c>
      <c r="J21" s="255">
        <v>333</v>
      </c>
      <c r="K21" s="234">
        <v>208</v>
      </c>
      <c r="L21" s="234">
        <v>141</v>
      </c>
      <c r="M21" s="234">
        <v>349</v>
      </c>
      <c r="N21" s="192">
        <f t="shared" si="0"/>
        <v>4.8048048048048048E-2</v>
      </c>
    </row>
    <row r="22" spans="6:14" x14ac:dyDescent="0.25">
      <c r="F22" s="167"/>
      <c r="G22" s="167" t="s">
        <v>191</v>
      </c>
      <c r="H22" s="255">
        <v>455</v>
      </c>
      <c r="I22" s="255">
        <v>280</v>
      </c>
      <c r="J22" s="255">
        <v>735</v>
      </c>
      <c r="K22" s="234">
        <v>463</v>
      </c>
      <c r="L22" s="234">
        <v>282</v>
      </c>
      <c r="M22" s="234">
        <v>745</v>
      </c>
      <c r="N22" s="192">
        <f t="shared" si="0"/>
        <v>1.3605442176870748E-2</v>
      </c>
    </row>
    <row r="23" spans="6:14" x14ac:dyDescent="0.25">
      <c r="F23" s="167"/>
      <c r="G23" s="167" t="s">
        <v>192</v>
      </c>
      <c r="H23" s="255">
        <v>141</v>
      </c>
      <c r="I23" s="255">
        <v>129</v>
      </c>
      <c r="J23" s="255">
        <v>270</v>
      </c>
      <c r="K23" s="234">
        <v>149</v>
      </c>
      <c r="L23" s="234">
        <v>139</v>
      </c>
      <c r="M23" s="234">
        <v>288</v>
      </c>
      <c r="N23" s="192">
        <f t="shared" si="0"/>
        <v>6.6666666666666666E-2</v>
      </c>
    </row>
    <row r="24" spans="6:14" x14ac:dyDescent="0.25">
      <c r="F24" s="167"/>
      <c r="G24" s="167" t="s">
        <v>193</v>
      </c>
      <c r="H24" s="255">
        <v>136</v>
      </c>
      <c r="I24" s="255">
        <v>34</v>
      </c>
      <c r="J24" s="255">
        <v>170</v>
      </c>
      <c r="K24" s="234">
        <v>110</v>
      </c>
      <c r="L24" s="234">
        <v>29</v>
      </c>
      <c r="M24" s="234">
        <v>139</v>
      </c>
      <c r="N24" s="192">
        <f t="shared" si="0"/>
        <v>-0.18235294117647058</v>
      </c>
    </row>
    <row r="25" spans="6:14" x14ac:dyDescent="0.25">
      <c r="F25" s="167"/>
      <c r="G25" s="167" t="s">
        <v>194</v>
      </c>
      <c r="H25" s="255">
        <v>20</v>
      </c>
      <c r="I25" s="255">
        <v>59</v>
      </c>
      <c r="J25" s="255">
        <v>79</v>
      </c>
      <c r="K25" s="234">
        <v>13</v>
      </c>
      <c r="L25" s="234">
        <v>43</v>
      </c>
      <c r="M25" s="234">
        <v>56</v>
      </c>
      <c r="N25" s="192">
        <f t="shared" si="0"/>
        <v>-0.29113924050632911</v>
      </c>
    </row>
    <row r="26" spans="6:14" x14ac:dyDescent="0.25">
      <c r="F26" s="167"/>
      <c r="G26" s="167" t="s">
        <v>195</v>
      </c>
      <c r="H26" s="255">
        <v>22</v>
      </c>
      <c r="I26" s="255">
        <v>58</v>
      </c>
      <c r="J26" s="255">
        <v>80</v>
      </c>
      <c r="K26" s="234">
        <v>16</v>
      </c>
      <c r="L26" s="234">
        <v>44</v>
      </c>
      <c r="M26" s="234">
        <v>60</v>
      </c>
      <c r="N26" s="192">
        <f t="shared" si="0"/>
        <v>-0.25</v>
      </c>
    </row>
    <row r="27" spans="6:14" x14ac:dyDescent="0.25">
      <c r="F27" s="167"/>
      <c r="G27" s="167" t="s">
        <v>196</v>
      </c>
      <c r="H27" s="255">
        <v>52</v>
      </c>
      <c r="I27" s="255">
        <v>8</v>
      </c>
      <c r="J27" s="255">
        <v>60</v>
      </c>
      <c r="K27" s="234">
        <v>71</v>
      </c>
      <c r="L27" s="234">
        <v>14</v>
      </c>
      <c r="M27" s="234">
        <v>85</v>
      </c>
      <c r="N27" s="192">
        <f t="shared" si="0"/>
        <v>0.41666666666666669</v>
      </c>
    </row>
    <row r="28" spans="6:14" x14ac:dyDescent="0.25">
      <c r="F28" s="167"/>
      <c r="G28" s="167" t="s">
        <v>197</v>
      </c>
      <c r="H28" s="255">
        <v>129</v>
      </c>
      <c r="I28" s="255">
        <v>380</v>
      </c>
      <c r="J28" s="255">
        <v>509</v>
      </c>
      <c r="K28" s="234">
        <v>146</v>
      </c>
      <c r="L28" s="234">
        <v>373</v>
      </c>
      <c r="M28" s="234">
        <v>519</v>
      </c>
      <c r="N28" s="192">
        <f t="shared" si="0"/>
        <v>1.9646365422396856E-2</v>
      </c>
    </row>
    <row r="29" spans="6:14" x14ac:dyDescent="0.25">
      <c r="F29" s="167"/>
      <c r="G29" s="167" t="s">
        <v>198</v>
      </c>
      <c r="H29" s="255">
        <v>128</v>
      </c>
      <c r="I29" s="255">
        <v>124</v>
      </c>
      <c r="J29" s="255">
        <v>252</v>
      </c>
      <c r="K29" s="234">
        <v>148</v>
      </c>
      <c r="L29" s="234">
        <v>131</v>
      </c>
      <c r="M29" s="234">
        <v>279</v>
      </c>
      <c r="N29" s="192">
        <f t="shared" si="0"/>
        <v>0.10714285714285714</v>
      </c>
    </row>
    <row r="30" spans="6:14" x14ac:dyDescent="0.25">
      <c r="F30" s="167"/>
      <c r="G30" s="167" t="s">
        <v>199</v>
      </c>
      <c r="H30" s="255">
        <v>107</v>
      </c>
      <c r="I30" s="255">
        <v>542</v>
      </c>
      <c r="J30" s="255">
        <v>649</v>
      </c>
      <c r="K30" s="234">
        <v>116</v>
      </c>
      <c r="L30" s="234">
        <v>565</v>
      </c>
      <c r="M30" s="234">
        <v>681</v>
      </c>
      <c r="N30" s="192">
        <f t="shared" si="0"/>
        <v>4.930662557781202E-2</v>
      </c>
    </row>
    <row r="31" spans="6:14" x14ac:dyDescent="0.25">
      <c r="F31" s="167"/>
      <c r="G31" s="167" t="s">
        <v>200</v>
      </c>
      <c r="H31" s="255">
        <v>66</v>
      </c>
      <c r="I31" s="255">
        <v>374</v>
      </c>
      <c r="J31" s="255">
        <v>440</v>
      </c>
      <c r="K31" s="234">
        <v>64</v>
      </c>
      <c r="L31" s="234">
        <v>376</v>
      </c>
      <c r="M31" s="234">
        <v>440</v>
      </c>
      <c r="N31" s="192">
        <f t="shared" si="0"/>
        <v>0</v>
      </c>
    </row>
    <row r="32" spans="6:14" x14ac:dyDescent="0.25">
      <c r="F32" s="167"/>
      <c r="G32" s="167" t="s">
        <v>201</v>
      </c>
      <c r="H32" s="255">
        <v>144</v>
      </c>
      <c r="I32" s="255">
        <v>82</v>
      </c>
      <c r="J32" s="255">
        <v>226</v>
      </c>
      <c r="K32" s="234">
        <v>122</v>
      </c>
      <c r="L32" s="234">
        <v>83</v>
      </c>
      <c r="M32" s="234">
        <v>205</v>
      </c>
      <c r="N32" s="192">
        <f t="shared" si="0"/>
        <v>-9.2920353982300891E-2</v>
      </c>
    </row>
    <row r="33" spans="6:14" x14ac:dyDescent="0.25">
      <c r="F33" s="167"/>
      <c r="G33" s="167" t="s">
        <v>202</v>
      </c>
      <c r="H33" s="255">
        <v>104</v>
      </c>
      <c r="I33" s="255">
        <v>492</v>
      </c>
      <c r="J33" s="255">
        <v>596</v>
      </c>
      <c r="K33" s="234">
        <v>95</v>
      </c>
      <c r="L33" s="234">
        <v>502</v>
      </c>
      <c r="M33" s="234">
        <v>597</v>
      </c>
      <c r="N33" s="192">
        <f t="shared" si="0"/>
        <v>1.6778523489932886E-3</v>
      </c>
    </row>
    <row r="34" spans="6:14" x14ac:dyDescent="0.25">
      <c r="F34" s="167"/>
      <c r="G34" s="167" t="s">
        <v>203</v>
      </c>
      <c r="H34" s="255">
        <v>125</v>
      </c>
      <c r="I34" s="255">
        <v>113</v>
      </c>
      <c r="J34" s="255">
        <v>238</v>
      </c>
      <c r="K34" s="234">
        <v>137</v>
      </c>
      <c r="L34" s="234">
        <v>112</v>
      </c>
      <c r="M34" s="234">
        <v>249</v>
      </c>
      <c r="N34" s="192">
        <f t="shared" si="0"/>
        <v>4.6218487394957986E-2</v>
      </c>
    </row>
    <row r="35" spans="6:14" x14ac:dyDescent="0.25">
      <c r="F35" s="167"/>
      <c r="G35" s="167" t="s">
        <v>204</v>
      </c>
      <c r="H35" s="255">
        <v>467</v>
      </c>
      <c r="I35" s="255">
        <v>437</v>
      </c>
      <c r="J35" s="255">
        <v>904</v>
      </c>
      <c r="K35" s="234">
        <v>483</v>
      </c>
      <c r="L35" s="234">
        <v>448</v>
      </c>
      <c r="M35" s="234">
        <v>931</v>
      </c>
      <c r="N35" s="192">
        <f t="shared" si="0"/>
        <v>2.9867256637168143E-2</v>
      </c>
    </row>
    <row r="36" spans="6:14" x14ac:dyDescent="0.25">
      <c r="F36" s="167"/>
      <c r="G36" s="167" t="s">
        <v>205</v>
      </c>
      <c r="H36" s="255">
        <v>72</v>
      </c>
      <c r="I36" s="255">
        <v>100</v>
      </c>
      <c r="J36" s="255">
        <v>172</v>
      </c>
      <c r="K36" s="234">
        <v>64</v>
      </c>
      <c r="L36" s="234">
        <v>110</v>
      </c>
      <c r="M36" s="234">
        <v>174</v>
      </c>
      <c r="N36" s="192">
        <f t="shared" si="0"/>
        <v>1.1627906976744186E-2</v>
      </c>
    </row>
    <row r="37" spans="6:14" x14ac:dyDescent="0.25">
      <c r="F37" s="167"/>
      <c r="G37" s="167" t="s">
        <v>206</v>
      </c>
      <c r="H37" s="255">
        <v>130</v>
      </c>
      <c r="I37" s="255">
        <v>118</v>
      </c>
      <c r="J37" s="255">
        <v>248</v>
      </c>
      <c r="K37" s="234">
        <v>113</v>
      </c>
      <c r="L37" s="234">
        <v>99</v>
      </c>
      <c r="M37" s="234">
        <v>212</v>
      </c>
      <c r="N37" s="192">
        <f t="shared" si="0"/>
        <v>-0.14516129032258066</v>
      </c>
    </row>
    <row r="38" spans="6:14" x14ac:dyDescent="0.25">
      <c r="F38" s="167"/>
      <c r="G38" s="167" t="s">
        <v>207</v>
      </c>
      <c r="H38" s="255">
        <v>127</v>
      </c>
      <c r="I38" s="255">
        <v>126</v>
      </c>
      <c r="J38" s="255">
        <v>253</v>
      </c>
      <c r="K38" s="234">
        <v>125</v>
      </c>
      <c r="L38" s="234">
        <v>131</v>
      </c>
      <c r="M38" s="234">
        <v>256</v>
      </c>
      <c r="N38" s="192">
        <f t="shared" si="0"/>
        <v>1.1857707509881422E-2</v>
      </c>
    </row>
    <row r="39" spans="6:14" x14ac:dyDescent="0.25">
      <c r="F39" s="167"/>
      <c r="G39" s="167" t="s">
        <v>208</v>
      </c>
      <c r="H39" s="255">
        <v>7</v>
      </c>
      <c r="I39" s="255">
        <v>83</v>
      </c>
      <c r="J39" s="255">
        <v>90</v>
      </c>
      <c r="K39" s="234">
        <v>8</v>
      </c>
      <c r="L39" s="234">
        <v>68</v>
      </c>
      <c r="M39" s="234">
        <v>76</v>
      </c>
      <c r="N39" s="192">
        <f t="shared" si="0"/>
        <v>-0.15555555555555556</v>
      </c>
    </row>
    <row r="40" spans="6:14" x14ac:dyDescent="0.25">
      <c r="F40" s="167"/>
      <c r="G40" s="167" t="s">
        <v>209</v>
      </c>
      <c r="H40" s="255">
        <v>7</v>
      </c>
      <c r="I40" s="255">
        <v>28</v>
      </c>
      <c r="J40" s="255">
        <v>35</v>
      </c>
      <c r="K40" s="234">
        <v>5</v>
      </c>
      <c r="L40" s="234">
        <v>19</v>
      </c>
      <c r="M40" s="234">
        <v>24</v>
      </c>
      <c r="N40" s="192">
        <f t="shared" si="0"/>
        <v>-0.31428571428571428</v>
      </c>
    </row>
    <row r="41" spans="6:14" x14ac:dyDescent="0.25">
      <c r="F41" s="167"/>
      <c r="G41" s="167" t="s">
        <v>210</v>
      </c>
      <c r="H41" s="255">
        <v>0</v>
      </c>
      <c r="I41" s="255">
        <v>23</v>
      </c>
      <c r="J41" s="255">
        <v>23</v>
      </c>
      <c r="K41" s="234">
        <v>1</v>
      </c>
      <c r="L41" s="234">
        <v>26</v>
      </c>
      <c r="M41" s="234">
        <v>27</v>
      </c>
      <c r="N41" s="192">
        <f t="shared" si="0"/>
        <v>0.17391304347826086</v>
      </c>
    </row>
    <row r="42" spans="6:14" x14ac:dyDescent="0.25">
      <c r="F42" s="167"/>
      <c r="G42" s="167" t="s">
        <v>211</v>
      </c>
      <c r="H42" s="255">
        <v>78</v>
      </c>
      <c r="I42" s="255">
        <v>175</v>
      </c>
      <c r="J42" s="255">
        <v>253</v>
      </c>
      <c r="K42" s="234">
        <v>72</v>
      </c>
      <c r="L42" s="234">
        <v>171</v>
      </c>
      <c r="M42" s="234">
        <v>243</v>
      </c>
      <c r="N42" s="192">
        <f t="shared" si="0"/>
        <v>-3.9525691699604744E-2</v>
      </c>
    </row>
    <row r="43" spans="6:14" x14ac:dyDescent="0.25">
      <c r="F43" s="167"/>
      <c r="G43" s="167" t="s">
        <v>212</v>
      </c>
      <c r="H43" s="255">
        <v>296</v>
      </c>
      <c r="I43" s="255">
        <v>78</v>
      </c>
      <c r="J43" s="255">
        <v>374</v>
      </c>
      <c r="K43" s="234">
        <v>299</v>
      </c>
      <c r="L43" s="234">
        <v>76</v>
      </c>
      <c r="M43" s="234">
        <v>375</v>
      </c>
      <c r="N43" s="192">
        <f t="shared" si="0"/>
        <v>2.6737967914438501E-3</v>
      </c>
    </row>
    <row r="44" spans="6:14" x14ac:dyDescent="0.25">
      <c r="F44" s="184" t="s">
        <v>213</v>
      </c>
      <c r="G44" s="184"/>
      <c r="H44" s="185">
        <f>SUM(H18:H43)</f>
        <v>3578</v>
      </c>
      <c r="I44" s="185">
        <f t="shared" ref="I44:M44" si="2">SUM(I18:I43)</f>
        <v>4389</v>
      </c>
      <c r="J44" s="185">
        <f t="shared" si="2"/>
        <v>7967</v>
      </c>
      <c r="K44" s="185">
        <f t="shared" si="2"/>
        <v>3592</v>
      </c>
      <c r="L44" s="185">
        <f t="shared" si="2"/>
        <v>4399</v>
      </c>
      <c r="M44" s="185">
        <f t="shared" si="2"/>
        <v>7991</v>
      </c>
      <c r="N44" s="191">
        <f t="shared" si="0"/>
        <v>3.0124262583155516E-3</v>
      </c>
    </row>
    <row r="45" spans="6:14" x14ac:dyDescent="0.25">
      <c r="F45" s="167" t="s">
        <v>106</v>
      </c>
      <c r="G45" s="167" t="s">
        <v>214</v>
      </c>
      <c r="H45" s="255">
        <v>785</v>
      </c>
      <c r="I45" s="255">
        <v>364</v>
      </c>
      <c r="J45" s="255">
        <v>1149</v>
      </c>
      <c r="K45" s="218">
        <v>701</v>
      </c>
      <c r="L45" s="219">
        <v>324</v>
      </c>
      <c r="M45" s="220">
        <v>1025</v>
      </c>
      <c r="N45" s="192">
        <f t="shared" si="0"/>
        <v>-0.10791993037423847</v>
      </c>
    </row>
    <row r="46" spans="6:14" x14ac:dyDescent="0.25">
      <c r="F46" s="184" t="s">
        <v>215</v>
      </c>
      <c r="G46" s="184"/>
      <c r="H46" s="185">
        <f>SUM(H45)</f>
        <v>785</v>
      </c>
      <c r="I46" s="185">
        <f t="shared" ref="I46:M46" si="3">SUM(I45)</f>
        <v>364</v>
      </c>
      <c r="J46" s="185">
        <f t="shared" si="3"/>
        <v>1149</v>
      </c>
      <c r="K46" s="185">
        <f t="shared" si="3"/>
        <v>701</v>
      </c>
      <c r="L46" s="185">
        <f t="shared" si="3"/>
        <v>324</v>
      </c>
      <c r="M46" s="185">
        <f t="shared" si="3"/>
        <v>1025</v>
      </c>
      <c r="N46" s="191">
        <f t="shared" si="0"/>
        <v>-0.10791993037423847</v>
      </c>
    </row>
    <row r="47" spans="6:14" x14ac:dyDescent="0.25">
      <c r="F47" s="167" t="s">
        <v>174</v>
      </c>
      <c r="G47" s="167"/>
      <c r="H47" s="255">
        <f>H46+H44+H17</f>
        <v>9777</v>
      </c>
      <c r="I47" s="255">
        <f t="shared" ref="I47:M47" si="4">I46+I44+I17</f>
        <v>6977</v>
      </c>
      <c r="J47" s="255">
        <f t="shared" si="4"/>
        <v>16754</v>
      </c>
      <c r="K47" s="255">
        <f t="shared" si="4"/>
        <v>9724</v>
      </c>
      <c r="L47" s="255">
        <f t="shared" si="4"/>
        <v>6897</v>
      </c>
      <c r="M47" s="255">
        <f t="shared" si="4"/>
        <v>16621</v>
      </c>
      <c r="N47" s="192">
        <f>(M47-J47)/J47</f>
        <v>-7.9384027694878838E-3</v>
      </c>
    </row>
    <row r="48" spans="6:14" x14ac:dyDescent="0.25">
      <c r="F48" s="60"/>
      <c r="G48" s="60"/>
      <c r="H48" s="61"/>
      <c r="I48" s="61"/>
      <c r="J48" s="61"/>
      <c r="K48" s="61"/>
      <c r="L48" s="61"/>
      <c r="M48" s="61"/>
      <c r="N48" s="182"/>
    </row>
  </sheetData>
  <sheetProtection password="E9C4" sheet="1" objects="1" scenarios="1"/>
  <mergeCells count="9">
    <mergeCell ref="F2:N2"/>
    <mergeCell ref="F4:G5"/>
    <mergeCell ref="H4:J4"/>
    <mergeCell ref="K4:M4"/>
    <mergeCell ref="N4:N6"/>
    <mergeCell ref="H5:I5"/>
    <mergeCell ref="J5:J6"/>
    <mergeCell ref="K5:L5"/>
    <mergeCell ref="M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3" name="Button 1">
              <controlPr defaultSize="0" print="0" autoFill="0" autoPict="0" macro="[0]!DATOSACADEMICOS7">
                <anchor moveWithCells="1" sizeWithCells="1">
                  <from>
                    <xdr:col>1</xdr:col>
                    <xdr:colOff>57150</xdr:colOff>
                    <xdr:row>2</xdr:row>
                    <xdr:rowOff>180975</xdr:rowOff>
                  </from>
                  <to>
                    <xdr:col>3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6"/>
  <dimension ref="B1:O75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14.28515625" style="141" bestFit="1" customWidth="1"/>
    <col min="7" max="7" width="35.140625" style="141" customWidth="1"/>
    <col min="8" max="8" width="45" style="141" customWidth="1"/>
    <col min="9" max="10" width="5.85546875" style="144" customWidth="1"/>
    <col min="11" max="11" width="11.5703125" style="144" bestFit="1" customWidth="1"/>
    <col min="12" max="13" width="5.5703125" style="144" customWidth="1"/>
    <col min="14" max="14" width="11.5703125" style="144" bestFit="1" customWidth="1"/>
    <col min="15" max="15" width="21.5703125" style="144" customWidth="1"/>
    <col min="16" max="16384" width="11.42578125" style="141"/>
  </cols>
  <sheetData>
    <row r="1" spans="2:15" ht="15.75" thickBot="1" x14ac:dyDescent="0.3"/>
    <row r="2" spans="2:15" ht="15.75" customHeight="1" thickBot="1" x14ac:dyDescent="0.3">
      <c r="B2" s="97"/>
      <c r="C2" s="74" t="s">
        <v>471</v>
      </c>
      <c r="D2" s="99"/>
      <c r="F2" s="428" t="s">
        <v>613</v>
      </c>
      <c r="G2" s="429"/>
      <c r="H2" s="429"/>
      <c r="I2" s="429"/>
      <c r="J2" s="429"/>
      <c r="K2" s="429"/>
      <c r="L2" s="429"/>
      <c r="M2" s="429"/>
      <c r="N2" s="429"/>
      <c r="O2" s="429"/>
    </row>
    <row r="3" spans="2:15" ht="15" customHeight="1" x14ac:dyDescent="0.25">
      <c r="B3" s="98"/>
      <c r="C3" s="105"/>
      <c r="D3" s="100"/>
      <c r="F3" s="428"/>
      <c r="G3" s="429"/>
      <c r="H3" s="429"/>
      <c r="I3" s="429"/>
      <c r="J3" s="429"/>
      <c r="K3" s="429"/>
      <c r="L3" s="429"/>
      <c r="M3" s="429"/>
      <c r="N3" s="429"/>
      <c r="O3" s="429"/>
    </row>
    <row r="4" spans="2:15" ht="19.5" x14ac:dyDescent="0.25">
      <c r="B4" s="98"/>
      <c r="C4" s="105"/>
      <c r="D4" s="100"/>
      <c r="F4" s="154"/>
      <c r="G4" s="154"/>
      <c r="H4" s="154"/>
      <c r="I4" s="154"/>
      <c r="J4" s="154"/>
      <c r="K4" s="154"/>
    </row>
    <row r="5" spans="2:15" ht="15.75" thickBot="1" x14ac:dyDescent="0.3">
      <c r="B5" s="101"/>
      <c r="C5" s="102"/>
      <c r="D5" s="103"/>
      <c r="F5" s="407" t="s">
        <v>535</v>
      </c>
      <c r="G5" s="407"/>
      <c r="H5" s="407"/>
      <c r="I5" s="404" t="s">
        <v>221</v>
      </c>
      <c r="J5" s="404"/>
      <c r="K5" s="404"/>
      <c r="L5" s="406" t="s">
        <v>605</v>
      </c>
      <c r="M5" s="406"/>
      <c r="N5" s="406"/>
      <c r="O5" s="399" t="s">
        <v>609</v>
      </c>
    </row>
    <row r="6" spans="2:15" x14ac:dyDescent="0.25">
      <c r="F6" s="407"/>
      <c r="G6" s="407"/>
      <c r="H6" s="407"/>
      <c r="I6" s="402" t="s">
        <v>219</v>
      </c>
      <c r="J6" s="402"/>
      <c r="K6" s="403" t="s">
        <v>522</v>
      </c>
      <c r="L6" s="402" t="s">
        <v>219</v>
      </c>
      <c r="M6" s="402"/>
      <c r="N6" s="405" t="s">
        <v>606</v>
      </c>
      <c r="O6" s="399"/>
    </row>
    <row r="7" spans="2:15" x14ac:dyDescent="0.25">
      <c r="F7" s="167" t="s">
        <v>216</v>
      </c>
      <c r="G7" s="167" t="s">
        <v>533</v>
      </c>
      <c r="H7" s="167" t="s">
        <v>217</v>
      </c>
      <c r="I7" s="255" t="s">
        <v>175</v>
      </c>
      <c r="J7" s="255" t="s">
        <v>176</v>
      </c>
      <c r="K7" s="403"/>
      <c r="L7" s="168" t="s">
        <v>175</v>
      </c>
      <c r="M7" s="168" t="s">
        <v>176</v>
      </c>
      <c r="N7" s="405"/>
      <c r="O7" s="399"/>
    </row>
    <row r="8" spans="2:15" x14ac:dyDescent="0.25">
      <c r="F8" s="167" t="s">
        <v>53</v>
      </c>
      <c r="G8" s="167" t="s">
        <v>222</v>
      </c>
      <c r="H8" s="167" t="s">
        <v>177</v>
      </c>
      <c r="I8" s="255">
        <v>27</v>
      </c>
      <c r="J8" s="255">
        <v>11</v>
      </c>
      <c r="K8" s="255">
        <v>38</v>
      </c>
      <c r="L8" s="234">
        <v>26</v>
      </c>
      <c r="M8" s="234">
        <v>10</v>
      </c>
      <c r="N8" s="234">
        <v>36</v>
      </c>
      <c r="O8" s="186">
        <f>(N8-K8)/K8</f>
        <v>-5.2631578947368418E-2</v>
      </c>
    </row>
    <row r="9" spans="2:15" x14ac:dyDescent="0.25">
      <c r="F9" s="167"/>
      <c r="G9" s="167"/>
      <c r="H9" s="167" t="s">
        <v>180</v>
      </c>
      <c r="I9" s="255">
        <v>83</v>
      </c>
      <c r="J9" s="255">
        <v>6</v>
      </c>
      <c r="K9" s="255">
        <v>89</v>
      </c>
      <c r="L9" s="234">
        <v>85</v>
      </c>
      <c r="M9" s="234">
        <v>6</v>
      </c>
      <c r="N9" s="234">
        <v>91</v>
      </c>
      <c r="O9" s="186">
        <f t="shared" ref="O9:O42" si="0">(N9-K9)/K9</f>
        <v>2.247191011235955E-2</v>
      </c>
    </row>
    <row r="10" spans="2:15" x14ac:dyDescent="0.25">
      <c r="F10" s="167"/>
      <c r="G10" s="193" t="s">
        <v>223</v>
      </c>
      <c r="H10" s="193"/>
      <c r="I10" s="194">
        <f>SUM(I8:I9)</f>
        <v>110</v>
      </c>
      <c r="J10" s="194">
        <f t="shared" ref="J10:N10" si="1">SUM(J8:J9)</f>
        <v>17</v>
      </c>
      <c r="K10" s="194">
        <f t="shared" si="1"/>
        <v>127</v>
      </c>
      <c r="L10" s="194">
        <f t="shared" si="1"/>
        <v>111</v>
      </c>
      <c r="M10" s="194">
        <f t="shared" si="1"/>
        <v>16</v>
      </c>
      <c r="N10" s="194">
        <f t="shared" si="1"/>
        <v>127</v>
      </c>
      <c r="O10" s="197">
        <f t="shared" si="0"/>
        <v>0</v>
      </c>
    </row>
    <row r="11" spans="2:15" x14ac:dyDescent="0.25">
      <c r="F11" s="167"/>
      <c r="G11" s="167" t="s">
        <v>524</v>
      </c>
      <c r="H11" s="167" t="s">
        <v>177</v>
      </c>
      <c r="I11" s="255">
        <v>91</v>
      </c>
      <c r="J11" s="255">
        <v>44</v>
      </c>
      <c r="K11" s="255">
        <v>135</v>
      </c>
      <c r="L11" s="234">
        <v>78</v>
      </c>
      <c r="M11" s="234">
        <v>39</v>
      </c>
      <c r="N11" s="234">
        <v>117</v>
      </c>
      <c r="O11" s="186">
        <f t="shared" si="0"/>
        <v>-0.13333333333333333</v>
      </c>
    </row>
    <row r="12" spans="2:15" x14ac:dyDescent="0.25">
      <c r="F12" s="167"/>
      <c r="G12" s="167"/>
      <c r="H12" s="167" t="s">
        <v>178</v>
      </c>
      <c r="I12" s="255">
        <v>134</v>
      </c>
      <c r="J12" s="255">
        <v>85</v>
      </c>
      <c r="K12" s="255">
        <v>219</v>
      </c>
      <c r="L12" s="234">
        <v>127</v>
      </c>
      <c r="M12" s="234">
        <v>78</v>
      </c>
      <c r="N12" s="234">
        <v>205</v>
      </c>
      <c r="O12" s="186">
        <f t="shared" si="0"/>
        <v>-6.3926940639269403E-2</v>
      </c>
    </row>
    <row r="13" spans="2:15" x14ac:dyDescent="0.25">
      <c r="F13" s="167"/>
      <c r="G13" s="167"/>
      <c r="H13" s="167" t="s">
        <v>236</v>
      </c>
      <c r="I13" s="255">
        <v>7</v>
      </c>
      <c r="J13" s="255">
        <v>6</v>
      </c>
      <c r="K13" s="255">
        <v>13</v>
      </c>
      <c r="L13" s="234">
        <v>2</v>
      </c>
      <c r="M13" s="234">
        <v>2</v>
      </c>
      <c r="N13" s="234">
        <v>4</v>
      </c>
      <c r="O13" s="186">
        <f t="shared" si="0"/>
        <v>-0.69230769230769229</v>
      </c>
    </row>
    <row r="14" spans="2:15" x14ac:dyDescent="0.25">
      <c r="F14" s="167"/>
      <c r="G14" s="193" t="s">
        <v>525</v>
      </c>
      <c r="H14" s="193"/>
      <c r="I14" s="194">
        <f>SUM(I11:I13)</f>
        <v>232</v>
      </c>
      <c r="J14" s="194">
        <f t="shared" ref="J14:N14" si="2">SUM(J11:J13)</f>
        <v>135</v>
      </c>
      <c r="K14" s="194">
        <f t="shared" si="2"/>
        <v>367</v>
      </c>
      <c r="L14" s="194">
        <f t="shared" si="2"/>
        <v>207</v>
      </c>
      <c r="M14" s="194">
        <f t="shared" si="2"/>
        <v>119</v>
      </c>
      <c r="N14" s="194">
        <f t="shared" si="2"/>
        <v>326</v>
      </c>
      <c r="O14" s="197">
        <f t="shared" si="0"/>
        <v>-0.11171662125340599</v>
      </c>
    </row>
    <row r="15" spans="2:15" x14ac:dyDescent="0.25">
      <c r="F15" s="167"/>
      <c r="G15" s="167" t="s">
        <v>224</v>
      </c>
      <c r="H15" s="167" t="s">
        <v>177</v>
      </c>
      <c r="I15" s="255">
        <v>86</v>
      </c>
      <c r="J15" s="255">
        <v>65</v>
      </c>
      <c r="K15" s="255">
        <v>151</v>
      </c>
      <c r="L15" s="234">
        <v>54</v>
      </c>
      <c r="M15" s="234">
        <v>49</v>
      </c>
      <c r="N15" s="234">
        <v>103</v>
      </c>
      <c r="O15" s="186">
        <f t="shared" si="0"/>
        <v>-0.31788079470198677</v>
      </c>
    </row>
    <row r="16" spans="2:15" x14ac:dyDescent="0.25">
      <c r="F16" s="167"/>
      <c r="G16" s="167"/>
      <c r="H16" s="167" t="s">
        <v>178</v>
      </c>
      <c r="I16" s="255">
        <v>145</v>
      </c>
      <c r="J16" s="255">
        <v>71</v>
      </c>
      <c r="K16" s="255">
        <v>216</v>
      </c>
      <c r="L16" s="234">
        <v>151</v>
      </c>
      <c r="M16" s="234">
        <v>81</v>
      </c>
      <c r="N16" s="234">
        <v>232</v>
      </c>
      <c r="O16" s="186">
        <f t="shared" si="0"/>
        <v>7.407407407407407E-2</v>
      </c>
    </row>
    <row r="17" spans="6:15" x14ac:dyDescent="0.25">
      <c r="F17" s="167"/>
      <c r="G17" s="167"/>
      <c r="H17" s="167" t="s">
        <v>180</v>
      </c>
      <c r="I17" s="255">
        <v>58</v>
      </c>
      <c r="J17" s="255">
        <v>4</v>
      </c>
      <c r="K17" s="255">
        <v>62</v>
      </c>
      <c r="L17" s="234">
        <v>59</v>
      </c>
      <c r="M17" s="234">
        <v>3</v>
      </c>
      <c r="N17" s="234">
        <v>62</v>
      </c>
      <c r="O17" s="186">
        <f t="shared" si="0"/>
        <v>0</v>
      </c>
    </row>
    <row r="18" spans="6:15" x14ac:dyDescent="0.25">
      <c r="F18" s="167"/>
      <c r="G18" s="167"/>
      <c r="H18" s="167" t="s">
        <v>182</v>
      </c>
      <c r="I18" s="255">
        <v>268</v>
      </c>
      <c r="J18" s="255">
        <v>104</v>
      </c>
      <c r="K18" s="255">
        <v>372</v>
      </c>
      <c r="L18" s="234">
        <v>240</v>
      </c>
      <c r="M18" s="234">
        <v>83</v>
      </c>
      <c r="N18" s="234">
        <v>323</v>
      </c>
      <c r="O18" s="186">
        <f t="shared" si="0"/>
        <v>-0.13172043010752688</v>
      </c>
    </row>
    <row r="19" spans="6:15" x14ac:dyDescent="0.25">
      <c r="F19" s="167"/>
      <c r="G19" s="167"/>
      <c r="H19" s="167" t="s">
        <v>236</v>
      </c>
      <c r="I19" s="255">
        <v>11</v>
      </c>
      <c r="J19" s="255">
        <v>4</v>
      </c>
      <c r="K19" s="255">
        <v>15</v>
      </c>
      <c r="L19" s="234">
        <v>7</v>
      </c>
      <c r="M19" s="234">
        <v>2</v>
      </c>
      <c r="N19" s="234">
        <v>9</v>
      </c>
      <c r="O19" s="186">
        <f t="shared" si="0"/>
        <v>-0.4</v>
      </c>
    </row>
    <row r="20" spans="6:15" x14ac:dyDescent="0.25">
      <c r="F20" s="167"/>
      <c r="G20" s="167"/>
      <c r="H20" s="167" t="s">
        <v>185</v>
      </c>
      <c r="I20" s="255">
        <v>21</v>
      </c>
      <c r="J20" s="255">
        <v>74</v>
      </c>
      <c r="K20" s="255">
        <v>95</v>
      </c>
      <c r="L20" s="234">
        <v>23</v>
      </c>
      <c r="M20" s="234">
        <v>74</v>
      </c>
      <c r="N20" s="234">
        <v>97</v>
      </c>
      <c r="O20" s="186">
        <f t="shared" si="0"/>
        <v>2.1052631578947368E-2</v>
      </c>
    </row>
    <row r="21" spans="6:15" x14ac:dyDescent="0.25">
      <c r="F21" s="167"/>
      <c r="G21" s="193" t="s">
        <v>225</v>
      </c>
      <c r="H21" s="193"/>
      <c r="I21" s="194">
        <f>SUM(I15:I20)</f>
        <v>589</v>
      </c>
      <c r="J21" s="194">
        <f t="shared" ref="J21:N21" si="3">SUM(J15:J20)</f>
        <v>322</v>
      </c>
      <c r="K21" s="194">
        <f t="shared" si="3"/>
        <v>911</v>
      </c>
      <c r="L21" s="194">
        <f t="shared" si="3"/>
        <v>534</v>
      </c>
      <c r="M21" s="194">
        <f t="shared" si="3"/>
        <v>292</v>
      </c>
      <c r="N21" s="194">
        <f t="shared" si="3"/>
        <v>826</v>
      </c>
      <c r="O21" s="197">
        <f t="shared" si="0"/>
        <v>-9.3304061470911082E-2</v>
      </c>
    </row>
    <row r="22" spans="6:15" x14ac:dyDescent="0.25">
      <c r="F22" s="167"/>
      <c r="G22" s="167" t="s">
        <v>226</v>
      </c>
      <c r="H22" s="167" t="s">
        <v>177</v>
      </c>
      <c r="I22" s="255">
        <v>326</v>
      </c>
      <c r="J22" s="255">
        <v>174</v>
      </c>
      <c r="K22" s="255">
        <v>500</v>
      </c>
      <c r="L22" s="234">
        <v>305</v>
      </c>
      <c r="M22" s="234">
        <v>176</v>
      </c>
      <c r="N22" s="234">
        <v>481</v>
      </c>
      <c r="O22" s="186">
        <f t="shared" si="0"/>
        <v>-3.7999999999999999E-2</v>
      </c>
    </row>
    <row r="23" spans="6:15" x14ac:dyDescent="0.25">
      <c r="F23" s="167"/>
      <c r="G23" s="167"/>
      <c r="H23" s="167" t="s">
        <v>178</v>
      </c>
      <c r="I23" s="255">
        <v>273</v>
      </c>
      <c r="J23" s="255">
        <v>145</v>
      </c>
      <c r="K23" s="255">
        <v>418</v>
      </c>
      <c r="L23" s="234">
        <v>319</v>
      </c>
      <c r="M23" s="234">
        <v>174</v>
      </c>
      <c r="N23" s="234">
        <v>493</v>
      </c>
      <c r="O23" s="186">
        <f t="shared" si="0"/>
        <v>0.17942583732057416</v>
      </c>
    </row>
    <row r="24" spans="6:15" x14ac:dyDescent="0.25">
      <c r="F24" s="167"/>
      <c r="G24" s="167"/>
      <c r="H24" s="167" t="s">
        <v>179</v>
      </c>
      <c r="I24" s="255">
        <v>144</v>
      </c>
      <c r="J24" s="255">
        <v>107</v>
      </c>
      <c r="K24" s="255">
        <v>251</v>
      </c>
      <c r="L24" s="234">
        <v>156</v>
      </c>
      <c r="M24" s="234">
        <v>124</v>
      </c>
      <c r="N24" s="234">
        <v>280</v>
      </c>
      <c r="O24" s="186">
        <f t="shared" si="0"/>
        <v>0.11553784860557768</v>
      </c>
    </row>
    <row r="25" spans="6:15" x14ac:dyDescent="0.25">
      <c r="F25" s="167"/>
      <c r="G25" s="167"/>
      <c r="H25" s="167" t="s">
        <v>180</v>
      </c>
      <c r="I25" s="255">
        <v>574</v>
      </c>
      <c r="J25" s="255">
        <v>37</v>
      </c>
      <c r="K25" s="255">
        <v>611</v>
      </c>
      <c r="L25" s="234">
        <v>672</v>
      </c>
      <c r="M25" s="234">
        <v>42</v>
      </c>
      <c r="N25" s="234">
        <v>714</v>
      </c>
      <c r="O25" s="186">
        <f t="shared" si="0"/>
        <v>0.16857610474631751</v>
      </c>
    </row>
    <row r="26" spans="6:15" x14ac:dyDescent="0.25">
      <c r="F26" s="167"/>
      <c r="G26" s="167"/>
      <c r="H26" s="167" t="s">
        <v>181</v>
      </c>
      <c r="I26" s="255">
        <v>68</v>
      </c>
      <c r="J26" s="255">
        <v>18</v>
      </c>
      <c r="K26" s="255">
        <v>86</v>
      </c>
      <c r="L26" s="234">
        <v>82</v>
      </c>
      <c r="M26" s="234">
        <v>23</v>
      </c>
      <c r="N26" s="234">
        <v>105</v>
      </c>
      <c r="O26" s="186">
        <f t="shared" si="0"/>
        <v>0.22093023255813954</v>
      </c>
    </row>
    <row r="27" spans="6:15" x14ac:dyDescent="0.25">
      <c r="F27" s="167"/>
      <c r="G27" s="167"/>
      <c r="H27" s="167" t="s">
        <v>182</v>
      </c>
      <c r="I27" s="255">
        <v>574</v>
      </c>
      <c r="J27" s="255">
        <v>234</v>
      </c>
      <c r="K27" s="255">
        <v>808</v>
      </c>
      <c r="L27" s="234">
        <v>494</v>
      </c>
      <c r="M27" s="234">
        <v>190</v>
      </c>
      <c r="N27" s="234">
        <v>684</v>
      </c>
      <c r="O27" s="186">
        <f t="shared" si="0"/>
        <v>-0.15346534653465346</v>
      </c>
    </row>
    <row r="28" spans="6:15" x14ac:dyDescent="0.25">
      <c r="F28" s="167"/>
      <c r="G28" s="167"/>
      <c r="H28" s="167" t="s">
        <v>183</v>
      </c>
      <c r="I28" s="255">
        <v>14</v>
      </c>
      <c r="J28" s="255">
        <v>25</v>
      </c>
      <c r="K28" s="255">
        <v>39</v>
      </c>
      <c r="L28" s="234">
        <v>10</v>
      </c>
      <c r="M28" s="234">
        <v>14</v>
      </c>
      <c r="N28" s="234">
        <v>24</v>
      </c>
      <c r="O28" s="186">
        <f t="shared" si="0"/>
        <v>-0.38461538461538464</v>
      </c>
    </row>
    <row r="29" spans="6:15" x14ac:dyDescent="0.25">
      <c r="F29" s="167"/>
      <c r="G29" s="167"/>
      <c r="H29" s="167" t="s">
        <v>184</v>
      </c>
      <c r="I29" s="255">
        <v>29</v>
      </c>
      <c r="J29" s="255">
        <v>40</v>
      </c>
      <c r="K29" s="255">
        <v>69</v>
      </c>
      <c r="L29" s="234">
        <v>15</v>
      </c>
      <c r="M29" s="234">
        <v>30</v>
      </c>
      <c r="N29" s="234">
        <v>45</v>
      </c>
      <c r="O29" s="186">
        <f t="shared" si="0"/>
        <v>-0.34782608695652173</v>
      </c>
    </row>
    <row r="30" spans="6:15" x14ac:dyDescent="0.25">
      <c r="F30" s="167"/>
      <c r="G30" s="167"/>
      <c r="H30" s="167" t="s">
        <v>236</v>
      </c>
      <c r="I30" s="255">
        <v>35</v>
      </c>
      <c r="J30" s="255">
        <v>23</v>
      </c>
      <c r="K30" s="255">
        <v>58</v>
      </c>
      <c r="L30" s="234">
        <v>24</v>
      </c>
      <c r="M30" s="234">
        <v>15</v>
      </c>
      <c r="N30" s="234">
        <v>39</v>
      </c>
      <c r="O30" s="186">
        <f t="shared" si="0"/>
        <v>-0.32758620689655171</v>
      </c>
    </row>
    <row r="31" spans="6:15" x14ac:dyDescent="0.25">
      <c r="F31" s="167"/>
      <c r="G31" s="167"/>
      <c r="H31" s="167" t="s">
        <v>185</v>
      </c>
      <c r="I31" s="255">
        <v>23</v>
      </c>
      <c r="J31" s="255">
        <v>109</v>
      </c>
      <c r="K31" s="255">
        <v>132</v>
      </c>
      <c r="L31" s="234">
        <v>27</v>
      </c>
      <c r="M31" s="234">
        <v>105</v>
      </c>
      <c r="N31" s="234">
        <v>132</v>
      </c>
      <c r="O31" s="186">
        <f t="shared" si="0"/>
        <v>0</v>
      </c>
    </row>
    <row r="32" spans="6:15" x14ac:dyDescent="0.25">
      <c r="F32" s="167"/>
      <c r="G32" s="193" t="s">
        <v>227</v>
      </c>
      <c r="H32" s="193"/>
      <c r="I32" s="194">
        <f>SUM(I22:I31)</f>
        <v>2060</v>
      </c>
      <c r="J32" s="194">
        <f t="shared" ref="J32:N32" si="4">SUM(J22:J31)</f>
        <v>912</v>
      </c>
      <c r="K32" s="194">
        <f t="shared" si="4"/>
        <v>2972</v>
      </c>
      <c r="L32" s="194">
        <f t="shared" si="4"/>
        <v>2104</v>
      </c>
      <c r="M32" s="194">
        <f t="shared" si="4"/>
        <v>893</v>
      </c>
      <c r="N32" s="194">
        <f t="shared" si="4"/>
        <v>2997</v>
      </c>
      <c r="O32" s="197">
        <f t="shared" si="0"/>
        <v>8.4118438761776586E-3</v>
      </c>
    </row>
    <row r="33" spans="6:15" x14ac:dyDescent="0.25">
      <c r="F33" s="167"/>
      <c r="G33" s="167" t="s">
        <v>526</v>
      </c>
      <c r="H33" s="167" t="s">
        <v>177</v>
      </c>
      <c r="I33" s="255">
        <v>147</v>
      </c>
      <c r="J33" s="255">
        <v>63</v>
      </c>
      <c r="K33" s="255">
        <v>210</v>
      </c>
      <c r="L33" s="234">
        <v>127</v>
      </c>
      <c r="M33" s="234">
        <v>61</v>
      </c>
      <c r="N33" s="234">
        <v>188</v>
      </c>
      <c r="O33" s="186">
        <f t="shared" si="0"/>
        <v>-0.10476190476190476</v>
      </c>
    </row>
    <row r="34" spans="6:15" x14ac:dyDescent="0.25">
      <c r="F34" s="167"/>
      <c r="G34" s="167"/>
      <c r="H34" s="167" t="s">
        <v>178</v>
      </c>
      <c r="I34" s="255">
        <v>142</v>
      </c>
      <c r="J34" s="255">
        <v>62</v>
      </c>
      <c r="K34" s="255">
        <v>204</v>
      </c>
      <c r="L34" s="234">
        <v>161</v>
      </c>
      <c r="M34" s="234">
        <v>69</v>
      </c>
      <c r="N34" s="234">
        <v>230</v>
      </c>
      <c r="O34" s="186">
        <f t="shared" si="0"/>
        <v>0.12745098039215685</v>
      </c>
    </row>
    <row r="35" spans="6:15" x14ac:dyDescent="0.25">
      <c r="F35" s="167"/>
      <c r="G35" s="167"/>
      <c r="H35" s="167" t="s">
        <v>179</v>
      </c>
      <c r="I35" s="255">
        <v>160</v>
      </c>
      <c r="J35" s="255">
        <v>27</v>
      </c>
      <c r="K35" s="255">
        <v>187</v>
      </c>
      <c r="L35" s="234">
        <v>162</v>
      </c>
      <c r="M35" s="234">
        <v>24</v>
      </c>
      <c r="N35" s="234">
        <v>186</v>
      </c>
      <c r="O35" s="186">
        <f t="shared" si="0"/>
        <v>-5.3475935828877002E-3</v>
      </c>
    </row>
    <row r="36" spans="6:15" x14ac:dyDescent="0.25">
      <c r="F36" s="167"/>
      <c r="G36" s="167"/>
      <c r="H36" s="167" t="s">
        <v>180</v>
      </c>
      <c r="I36" s="255">
        <v>92</v>
      </c>
      <c r="J36" s="255">
        <v>10</v>
      </c>
      <c r="K36" s="255">
        <v>102</v>
      </c>
      <c r="L36" s="234">
        <v>111</v>
      </c>
      <c r="M36" s="234">
        <v>12</v>
      </c>
      <c r="N36" s="234">
        <v>123</v>
      </c>
      <c r="O36" s="186">
        <f t="shared" si="0"/>
        <v>0.20588235294117646</v>
      </c>
    </row>
    <row r="37" spans="6:15" x14ac:dyDescent="0.25">
      <c r="F37" s="167"/>
      <c r="G37" s="167"/>
      <c r="H37" s="167" t="s">
        <v>181</v>
      </c>
      <c r="I37" s="255">
        <v>27</v>
      </c>
      <c r="J37" s="255">
        <v>1</v>
      </c>
      <c r="K37" s="255">
        <v>28</v>
      </c>
      <c r="L37" s="234">
        <v>54</v>
      </c>
      <c r="M37" s="234">
        <v>3</v>
      </c>
      <c r="N37" s="234">
        <v>57</v>
      </c>
      <c r="O37" s="186">
        <f t="shared" si="0"/>
        <v>1.0357142857142858</v>
      </c>
    </row>
    <row r="38" spans="6:15" x14ac:dyDescent="0.25">
      <c r="F38" s="167"/>
      <c r="G38" s="167"/>
      <c r="H38" s="167" t="s">
        <v>182</v>
      </c>
      <c r="I38" s="255">
        <v>72</v>
      </c>
      <c r="J38" s="255">
        <v>38</v>
      </c>
      <c r="K38" s="255">
        <v>110</v>
      </c>
      <c r="L38" s="234">
        <v>65</v>
      </c>
      <c r="M38" s="234">
        <v>38</v>
      </c>
      <c r="N38" s="234">
        <v>103</v>
      </c>
      <c r="O38" s="186">
        <f t="shared" si="0"/>
        <v>-6.363636363636363E-2</v>
      </c>
    </row>
    <row r="39" spans="6:15" x14ac:dyDescent="0.25">
      <c r="F39" s="167"/>
      <c r="G39" s="167"/>
      <c r="H39" s="167" t="s">
        <v>236</v>
      </c>
      <c r="I39" s="255">
        <v>1</v>
      </c>
      <c r="J39" s="255">
        <v>1</v>
      </c>
      <c r="K39" s="255">
        <v>2</v>
      </c>
      <c r="L39" s="234">
        <v>1</v>
      </c>
      <c r="M39" s="234"/>
      <c r="N39" s="234">
        <v>1</v>
      </c>
      <c r="O39" s="186">
        <f t="shared" si="0"/>
        <v>-0.5</v>
      </c>
    </row>
    <row r="40" spans="6:15" x14ac:dyDescent="0.25">
      <c r="F40" s="167"/>
      <c r="G40" s="193" t="s">
        <v>527</v>
      </c>
      <c r="H40" s="193"/>
      <c r="I40" s="194">
        <f>SUM(I33:I39)</f>
        <v>641</v>
      </c>
      <c r="J40" s="194">
        <f t="shared" ref="J40:N40" si="5">SUM(J33:J39)</f>
        <v>202</v>
      </c>
      <c r="K40" s="194">
        <f t="shared" si="5"/>
        <v>843</v>
      </c>
      <c r="L40" s="194">
        <f t="shared" si="5"/>
        <v>681</v>
      </c>
      <c r="M40" s="194">
        <f t="shared" si="5"/>
        <v>207</v>
      </c>
      <c r="N40" s="194">
        <f t="shared" si="5"/>
        <v>888</v>
      </c>
      <c r="O40" s="197">
        <f t="shared" si="0"/>
        <v>5.3380782918149468E-2</v>
      </c>
    </row>
    <row r="41" spans="6:15" x14ac:dyDescent="0.25">
      <c r="F41" s="167"/>
      <c r="G41" s="167" t="s">
        <v>228</v>
      </c>
      <c r="H41" s="167" t="s">
        <v>177</v>
      </c>
      <c r="I41" s="255">
        <v>25</v>
      </c>
      <c r="J41" s="255">
        <v>15</v>
      </c>
      <c r="K41" s="255">
        <v>40</v>
      </c>
      <c r="L41" s="234">
        <v>19</v>
      </c>
      <c r="M41" s="234">
        <v>11</v>
      </c>
      <c r="N41" s="234">
        <v>30</v>
      </c>
      <c r="O41" s="186">
        <f t="shared" si="0"/>
        <v>-0.25</v>
      </c>
    </row>
    <row r="42" spans="6:15" x14ac:dyDescent="0.25">
      <c r="F42" s="167"/>
      <c r="G42" s="167"/>
      <c r="H42" s="167" t="s">
        <v>178</v>
      </c>
      <c r="I42" s="255">
        <v>173</v>
      </c>
      <c r="J42" s="255">
        <v>73</v>
      </c>
      <c r="K42" s="255">
        <v>246</v>
      </c>
      <c r="L42" s="234">
        <v>167</v>
      </c>
      <c r="M42" s="234">
        <v>74</v>
      </c>
      <c r="N42" s="234">
        <v>241</v>
      </c>
      <c r="O42" s="186">
        <f t="shared" si="0"/>
        <v>-2.032520325203252E-2</v>
      </c>
    </row>
    <row r="43" spans="6:15" x14ac:dyDescent="0.25">
      <c r="F43" s="165"/>
      <c r="G43" s="165"/>
      <c r="H43" s="167" t="s">
        <v>179</v>
      </c>
      <c r="I43" s="259">
        <v>0</v>
      </c>
      <c r="J43" s="259">
        <v>0</v>
      </c>
      <c r="K43" s="259">
        <v>0</v>
      </c>
      <c r="L43" s="234">
        <v>25</v>
      </c>
      <c r="M43" s="234">
        <v>8</v>
      </c>
      <c r="N43" s="234">
        <v>33</v>
      </c>
      <c r="O43" s="259">
        <v>0</v>
      </c>
    </row>
    <row r="44" spans="6:15" x14ac:dyDescent="0.25">
      <c r="F44" s="167"/>
      <c r="G44" s="167"/>
      <c r="H44" s="167" t="s">
        <v>180</v>
      </c>
      <c r="I44" s="255">
        <v>180</v>
      </c>
      <c r="J44" s="255">
        <v>11</v>
      </c>
      <c r="K44" s="255">
        <v>191</v>
      </c>
      <c r="L44" s="234">
        <v>209</v>
      </c>
      <c r="M44" s="234">
        <v>13</v>
      </c>
      <c r="N44" s="234">
        <v>222</v>
      </c>
      <c r="O44" s="186">
        <f t="shared" ref="O44:O66" si="6">(N44-K44)/K44</f>
        <v>0.16230366492146597</v>
      </c>
    </row>
    <row r="45" spans="6:15" x14ac:dyDescent="0.25">
      <c r="F45" s="167"/>
      <c r="G45" s="167"/>
      <c r="H45" s="167" t="s">
        <v>182</v>
      </c>
      <c r="I45" s="255">
        <v>300</v>
      </c>
      <c r="J45" s="255">
        <v>109</v>
      </c>
      <c r="K45" s="255">
        <v>409</v>
      </c>
      <c r="L45" s="234">
        <v>274</v>
      </c>
      <c r="M45" s="234">
        <v>101</v>
      </c>
      <c r="N45" s="234">
        <v>375</v>
      </c>
      <c r="O45" s="186">
        <f t="shared" si="6"/>
        <v>-8.3129584352078234E-2</v>
      </c>
    </row>
    <row r="46" spans="6:15" x14ac:dyDescent="0.25">
      <c r="F46" s="167"/>
      <c r="G46" s="167"/>
      <c r="H46" s="167" t="s">
        <v>236</v>
      </c>
      <c r="I46" s="255"/>
      <c r="J46" s="255">
        <v>2</v>
      </c>
      <c r="K46" s="255">
        <v>2</v>
      </c>
      <c r="L46" s="234"/>
      <c r="M46" s="234">
        <v>1</v>
      </c>
      <c r="N46" s="234">
        <v>1</v>
      </c>
      <c r="O46" s="186">
        <f t="shared" si="6"/>
        <v>-0.5</v>
      </c>
    </row>
    <row r="47" spans="6:15" x14ac:dyDescent="0.25">
      <c r="F47" s="167"/>
      <c r="G47" s="167"/>
      <c r="H47" s="167" t="s">
        <v>185</v>
      </c>
      <c r="I47" s="255">
        <v>17</v>
      </c>
      <c r="J47" s="255">
        <v>75</v>
      </c>
      <c r="K47" s="255">
        <v>92</v>
      </c>
      <c r="L47" s="234">
        <v>23</v>
      </c>
      <c r="M47" s="234">
        <v>93</v>
      </c>
      <c r="N47" s="234">
        <v>116</v>
      </c>
      <c r="O47" s="186">
        <f t="shared" si="6"/>
        <v>0.2608695652173913</v>
      </c>
    </row>
    <row r="48" spans="6:15" x14ac:dyDescent="0.25">
      <c r="F48" s="167"/>
      <c r="G48" s="193" t="s">
        <v>229</v>
      </c>
      <c r="H48" s="193"/>
      <c r="I48" s="194">
        <f>SUM(I41:I47)</f>
        <v>695</v>
      </c>
      <c r="J48" s="194">
        <f t="shared" ref="J48:N48" si="7">SUM(J41:J47)</f>
        <v>285</v>
      </c>
      <c r="K48" s="194">
        <f t="shared" si="7"/>
        <v>980</v>
      </c>
      <c r="L48" s="194">
        <f t="shared" si="7"/>
        <v>717</v>
      </c>
      <c r="M48" s="194">
        <f t="shared" si="7"/>
        <v>301</v>
      </c>
      <c r="N48" s="194">
        <f t="shared" si="7"/>
        <v>1018</v>
      </c>
      <c r="O48" s="197">
        <f t="shared" si="6"/>
        <v>3.8775510204081633E-2</v>
      </c>
    </row>
    <row r="49" spans="6:15" x14ac:dyDescent="0.25">
      <c r="F49" s="167"/>
      <c r="G49" s="167" t="s">
        <v>230</v>
      </c>
      <c r="H49" s="167" t="s">
        <v>178</v>
      </c>
      <c r="I49" s="255">
        <v>32</v>
      </c>
      <c r="J49" s="255">
        <v>7</v>
      </c>
      <c r="K49" s="255">
        <v>39</v>
      </c>
      <c r="L49" s="234">
        <v>29</v>
      </c>
      <c r="M49" s="234">
        <v>6</v>
      </c>
      <c r="N49" s="234">
        <v>35</v>
      </c>
      <c r="O49" s="186">
        <f t="shared" si="6"/>
        <v>-0.10256410256410256</v>
      </c>
    </row>
    <row r="50" spans="6:15" x14ac:dyDescent="0.25">
      <c r="F50" s="167"/>
      <c r="G50" s="167"/>
      <c r="H50" s="208" t="s">
        <v>180</v>
      </c>
      <c r="I50" s="255">
        <v>0</v>
      </c>
      <c r="J50" s="255">
        <v>0</v>
      </c>
      <c r="K50" s="255">
        <v>0</v>
      </c>
      <c r="L50" s="234">
        <v>20</v>
      </c>
      <c r="M50" s="234">
        <v>3</v>
      </c>
      <c r="N50" s="234">
        <v>23</v>
      </c>
      <c r="O50" s="186" t="e">
        <f t="shared" si="6"/>
        <v>#DIV/0!</v>
      </c>
    </row>
    <row r="51" spans="6:15" x14ac:dyDescent="0.25">
      <c r="F51" s="167"/>
      <c r="G51" s="167"/>
      <c r="H51" s="167" t="s">
        <v>182</v>
      </c>
      <c r="I51" s="255">
        <v>238</v>
      </c>
      <c r="J51" s="255">
        <v>80</v>
      </c>
      <c r="K51" s="255">
        <v>318</v>
      </c>
      <c r="L51" s="234">
        <v>213</v>
      </c>
      <c r="M51" s="234">
        <v>69</v>
      </c>
      <c r="N51" s="234">
        <v>282</v>
      </c>
      <c r="O51" s="186">
        <f t="shared" si="6"/>
        <v>-0.11320754716981132</v>
      </c>
    </row>
    <row r="52" spans="6:15" x14ac:dyDescent="0.25">
      <c r="F52" s="167"/>
      <c r="G52" s="167"/>
      <c r="H52" s="167" t="s">
        <v>236</v>
      </c>
      <c r="I52" s="255">
        <v>1</v>
      </c>
      <c r="J52" s="255">
        <v>1</v>
      </c>
      <c r="K52" s="255">
        <v>2</v>
      </c>
      <c r="L52" s="168">
        <v>0</v>
      </c>
      <c r="M52" s="168">
        <v>0</v>
      </c>
      <c r="N52" s="168">
        <v>0</v>
      </c>
      <c r="O52" s="186">
        <f t="shared" si="6"/>
        <v>-1</v>
      </c>
    </row>
    <row r="53" spans="6:15" x14ac:dyDescent="0.25">
      <c r="F53" s="167"/>
      <c r="G53" s="193" t="s">
        <v>231</v>
      </c>
      <c r="H53" s="193"/>
      <c r="I53" s="194">
        <f>SUM(I49:I52)</f>
        <v>271</v>
      </c>
      <c r="J53" s="194">
        <f t="shared" ref="J53:N53" si="8">SUM(J49:J52)</f>
        <v>88</v>
      </c>
      <c r="K53" s="194">
        <f t="shared" si="8"/>
        <v>359</v>
      </c>
      <c r="L53" s="194">
        <f t="shared" si="8"/>
        <v>262</v>
      </c>
      <c r="M53" s="194">
        <f t="shared" si="8"/>
        <v>78</v>
      </c>
      <c r="N53" s="194">
        <f t="shared" si="8"/>
        <v>340</v>
      </c>
      <c r="O53" s="197">
        <f t="shared" si="6"/>
        <v>-5.2924791086350974E-2</v>
      </c>
    </row>
    <row r="54" spans="6:15" x14ac:dyDescent="0.25">
      <c r="F54" s="167"/>
      <c r="G54" s="167" t="s">
        <v>528</v>
      </c>
      <c r="H54" s="167" t="s">
        <v>180</v>
      </c>
      <c r="I54" s="255">
        <v>27</v>
      </c>
      <c r="J54" s="255">
        <v>1</v>
      </c>
      <c r="K54" s="255">
        <v>28</v>
      </c>
      <c r="L54" s="234">
        <v>26</v>
      </c>
      <c r="M54" s="234">
        <v>1</v>
      </c>
      <c r="N54" s="234">
        <v>27</v>
      </c>
      <c r="O54" s="186">
        <f t="shared" si="6"/>
        <v>-3.5714285714285712E-2</v>
      </c>
    </row>
    <row r="55" spans="6:15" x14ac:dyDescent="0.25">
      <c r="F55" s="167"/>
      <c r="G55" s="167"/>
      <c r="H55" s="167" t="s">
        <v>182</v>
      </c>
      <c r="I55" s="255">
        <v>24</v>
      </c>
      <c r="J55" s="255">
        <v>5</v>
      </c>
      <c r="K55" s="255">
        <v>29</v>
      </c>
      <c r="L55" s="234">
        <v>24</v>
      </c>
      <c r="M55" s="234">
        <v>5</v>
      </c>
      <c r="N55" s="234">
        <v>29</v>
      </c>
      <c r="O55" s="186">
        <f t="shared" si="6"/>
        <v>0</v>
      </c>
    </row>
    <row r="56" spans="6:15" x14ac:dyDescent="0.25">
      <c r="F56" s="167"/>
      <c r="G56" s="193" t="s">
        <v>529</v>
      </c>
      <c r="H56" s="193"/>
      <c r="I56" s="194">
        <f>SUM(I54:I55)</f>
        <v>51</v>
      </c>
      <c r="J56" s="194">
        <f t="shared" ref="J56:N56" si="9">SUM(J54:J55)</f>
        <v>6</v>
      </c>
      <c r="K56" s="194">
        <f t="shared" si="9"/>
        <v>57</v>
      </c>
      <c r="L56" s="194">
        <f t="shared" si="9"/>
        <v>50</v>
      </c>
      <c r="M56" s="194">
        <f t="shared" si="9"/>
        <v>6</v>
      </c>
      <c r="N56" s="194">
        <f t="shared" si="9"/>
        <v>56</v>
      </c>
      <c r="O56" s="197">
        <f t="shared" si="6"/>
        <v>-1.7543859649122806E-2</v>
      </c>
    </row>
    <row r="57" spans="6:15" x14ac:dyDescent="0.25">
      <c r="F57" s="167"/>
      <c r="G57" s="167" t="s">
        <v>243</v>
      </c>
      <c r="H57" s="167" t="s">
        <v>177</v>
      </c>
      <c r="I57" s="255">
        <v>96</v>
      </c>
      <c r="J57" s="255">
        <v>37</v>
      </c>
      <c r="K57" s="255">
        <v>133</v>
      </c>
      <c r="L57" s="234">
        <v>70</v>
      </c>
      <c r="M57" s="234">
        <v>32</v>
      </c>
      <c r="N57" s="234">
        <v>102</v>
      </c>
      <c r="O57" s="186">
        <f t="shared" si="6"/>
        <v>-0.23308270676691728</v>
      </c>
    </row>
    <row r="58" spans="6:15" x14ac:dyDescent="0.25">
      <c r="F58" s="167"/>
      <c r="G58" s="167"/>
      <c r="H58" s="167" t="s">
        <v>178</v>
      </c>
      <c r="I58" s="255">
        <v>91</v>
      </c>
      <c r="J58" s="255">
        <v>31</v>
      </c>
      <c r="K58" s="255">
        <v>122</v>
      </c>
      <c r="L58" s="255">
        <v>92</v>
      </c>
      <c r="M58" s="255">
        <v>29</v>
      </c>
      <c r="N58" s="255">
        <v>121</v>
      </c>
      <c r="O58" s="186">
        <f t="shared" si="6"/>
        <v>-8.1967213114754103E-3</v>
      </c>
    </row>
    <row r="59" spans="6:15" x14ac:dyDescent="0.25">
      <c r="F59" s="167"/>
      <c r="G59" s="167"/>
      <c r="H59" s="167" t="s">
        <v>182</v>
      </c>
      <c r="I59" s="255">
        <v>208</v>
      </c>
      <c r="J59" s="255">
        <v>70</v>
      </c>
      <c r="K59" s="255">
        <v>278</v>
      </c>
      <c r="L59" s="234">
        <v>188</v>
      </c>
      <c r="M59" s="234">
        <v>71</v>
      </c>
      <c r="N59" s="234">
        <v>259</v>
      </c>
      <c r="O59" s="186">
        <f t="shared" si="6"/>
        <v>-6.83453237410072E-2</v>
      </c>
    </row>
    <row r="60" spans="6:15" x14ac:dyDescent="0.25">
      <c r="F60" s="167"/>
      <c r="G60" s="193" t="s">
        <v>244</v>
      </c>
      <c r="H60" s="193"/>
      <c r="I60" s="194">
        <f>SUM(I57:I59)</f>
        <v>395</v>
      </c>
      <c r="J60" s="194">
        <f t="shared" ref="J60:N60" si="10">SUM(J57:J59)</f>
        <v>138</v>
      </c>
      <c r="K60" s="194">
        <f t="shared" si="10"/>
        <v>533</v>
      </c>
      <c r="L60" s="194">
        <f t="shared" si="10"/>
        <v>350</v>
      </c>
      <c r="M60" s="194">
        <f t="shared" si="10"/>
        <v>132</v>
      </c>
      <c r="N60" s="194">
        <f t="shared" si="10"/>
        <v>482</v>
      </c>
      <c r="O60" s="197">
        <f t="shared" si="6"/>
        <v>-9.5684803001876179E-2</v>
      </c>
    </row>
    <row r="61" spans="6:15" x14ac:dyDescent="0.25">
      <c r="F61" s="167"/>
      <c r="G61" s="167" t="s">
        <v>232</v>
      </c>
      <c r="H61" s="167" t="s">
        <v>177</v>
      </c>
      <c r="I61" s="255">
        <v>19</v>
      </c>
      <c r="J61" s="255">
        <v>11</v>
      </c>
      <c r="K61" s="255">
        <v>30</v>
      </c>
      <c r="L61" s="234">
        <v>35</v>
      </c>
      <c r="M61" s="234">
        <v>16</v>
      </c>
      <c r="N61" s="234">
        <v>51</v>
      </c>
      <c r="O61" s="186">
        <f t="shared" si="6"/>
        <v>0.7</v>
      </c>
    </row>
    <row r="62" spans="6:15" x14ac:dyDescent="0.25">
      <c r="F62" s="167"/>
      <c r="G62" s="167"/>
      <c r="H62" s="167" t="s">
        <v>178</v>
      </c>
      <c r="I62" s="255">
        <v>15</v>
      </c>
      <c r="J62" s="255">
        <v>9</v>
      </c>
      <c r="K62" s="255">
        <v>24</v>
      </c>
      <c r="L62" s="234">
        <v>29</v>
      </c>
      <c r="M62" s="234">
        <v>15</v>
      </c>
      <c r="N62" s="234">
        <v>44</v>
      </c>
      <c r="O62" s="186">
        <f t="shared" si="6"/>
        <v>0.83333333333333337</v>
      </c>
    </row>
    <row r="63" spans="6:15" x14ac:dyDescent="0.25">
      <c r="F63" s="167"/>
      <c r="G63" s="167"/>
      <c r="H63" s="167" t="s">
        <v>182</v>
      </c>
      <c r="I63" s="255">
        <v>161</v>
      </c>
      <c r="J63" s="255">
        <v>53</v>
      </c>
      <c r="K63" s="255">
        <v>214</v>
      </c>
      <c r="L63" s="234">
        <v>151</v>
      </c>
      <c r="M63" s="234">
        <v>47</v>
      </c>
      <c r="N63" s="234">
        <v>198</v>
      </c>
      <c r="O63" s="186">
        <f t="shared" si="6"/>
        <v>-7.476635514018691E-2</v>
      </c>
    </row>
    <row r="64" spans="6:15" x14ac:dyDescent="0.25">
      <c r="F64" s="167"/>
      <c r="G64" s="193" t="s">
        <v>233</v>
      </c>
      <c r="H64" s="193"/>
      <c r="I64" s="194">
        <f>SUM(I61:I63)</f>
        <v>195</v>
      </c>
      <c r="J64" s="194">
        <f t="shared" ref="J64:N64" si="11">SUM(J61:J63)</f>
        <v>73</v>
      </c>
      <c r="K64" s="194">
        <f t="shared" si="11"/>
        <v>268</v>
      </c>
      <c r="L64" s="194">
        <f t="shared" si="11"/>
        <v>215</v>
      </c>
      <c r="M64" s="194">
        <f t="shared" si="11"/>
        <v>78</v>
      </c>
      <c r="N64" s="194">
        <f t="shared" si="11"/>
        <v>293</v>
      </c>
      <c r="O64" s="197">
        <f t="shared" si="6"/>
        <v>9.3283582089552244E-2</v>
      </c>
    </row>
    <row r="65" spans="6:15" x14ac:dyDescent="0.25">
      <c r="F65" s="167"/>
      <c r="G65" s="167" t="s">
        <v>530</v>
      </c>
      <c r="H65" s="167" t="s">
        <v>177</v>
      </c>
      <c r="I65" s="255">
        <v>11</v>
      </c>
      <c r="J65" s="255">
        <v>9</v>
      </c>
      <c r="K65" s="255">
        <v>20</v>
      </c>
      <c r="L65" s="234">
        <v>9</v>
      </c>
      <c r="M65" s="234">
        <v>8</v>
      </c>
      <c r="N65" s="234">
        <v>17</v>
      </c>
      <c r="O65" s="186">
        <f t="shared" si="6"/>
        <v>-0.15</v>
      </c>
    </row>
    <row r="66" spans="6:15" x14ac:dyDescent="0.25">
      <c r="F66" s="167"/>
      <c r="G66" s="167"/>
      <c r="H66" s="167" t="s">
        <v>178</v>
      </c>
      <c r="I66" s="255">
        <v>37</v>
      </c>
      <c r="J66" s="255">
        <v>10</v>
      </c>
      <c r="K66" s="255">
        <v>47</v>
      </c>
      <c r="L66" s="234">
        <v>55</v>
      </c>
      <c r="M66" s="234">
        <v>15</v>
      </c>
      <c r="N66" s="234">
        <v>70</v>
      </c>
      <c r="O66" s="186">
        <f t="shared" si="6"/>
        <v>0.48936170212765956</v>
      </c>
    </row>
    <row r="67" spans="6:15" x14ac:dyDescent="0.25">
      <c r="F67" s="167"/>
      <c r="G67" s="167"/>
      <c r="H67" s="208" t="s">
        <v>179</v>
      </c>
      <c r="I67" s="255">
        <v>0</v>
      </c>
      <c r="J67" s="255">
        <v>0</v>
      </c>
      <c r="K67" s="255">
        <v>0</v>
      </c>
      <c r="L67" s="234">
        <v>22</v>
      </c>
      <c r="M67" s="234">
        <v>6</v>
      </c>
      <c r="N67" s="234">
        <v>28</v>
      </c>
      <c r="O67" s="186">
        <v>0</v>
      </c>
    </row>
    <row r="68" spans="6:15" x14ac:dyDescent="0.25">
      <c r="F68" s="167"/>
      <c r="G68" s="167"/>
      <c r="H68" s="167" t="s">
        <v>180</v>
      </c>
      <c r="I68" s="255">
        <v>19</v>
      </c>
      <c r="J68" s="255">
        <v>2</v>
      </c>
      <c r="K68" s="255">
        <v>21</v>
      </c>
      <c r="L68" s="234">
        <v>19</v>
      </c>
      <c r="M68" s="234">
        <v>2</v>
      </c>
      <c r="N68" s="234">
        <v>21</v>
      </c>
      <c r="O68" s="186">
        <f t="shared" ref="O68:O69" si="12">(N68-K68)/K68</f>
        <v>0</v>
      </c>
    </row>
    <row r="69" spans="6:15" x14ac:dyDescent="0.25">
      <c r="F69" s="167"/>
      <c r="G69" s="167"/>
      <c r="H69" s="167" t="s">
        <v>182</v>
      </c>
      <c r="I69" s="255">
        <v>108</v>
      </c>
      <c r="J69" s="255">
        <v>25</v>
      </c>
      <c r="K69" s="255">
        <v>133</v>
      </c>
      <c r="L69" s="234">
        <v>95</v>
      </c>
      <c r="M69" s="234">
        <v>21</v>
      </c>
      <c r="N69" s="234">
        <v>116</v>
      </c>
      <c r="O69" s="186">
        <f t="shared" si="12"/>
        <v>-0.12781954887218044</v>
      </c>
    </row>
    <row r="70" spans="6:15" x14ac:dyDescent="0.25">
      <c r="F70" s="167"/>
      <c r="G70" s="193" t="s">
        <v>531</v>
      </c>
      <c r="H70" s="193"/>
      <c r="I70" s="194">
        <f>SUM(I65:I69)</f>
        <v>175</v>
      </c>
      <c r="J70" s="194">
        <f t="shared" ref="J70:N70" si="13">SUM(J65:J69)</f>
        <v>46</v>
      </c>
      <c r="K70" s="194">
        <f t="shared" si="13"/>
        <v>221</v>
      </c>
      <c r="L70" s="194">
        <f t="shared" si="13"/>
        <v>200</v>
      </c>
      <c r="M70" s="194">
        <f t="shared" si="13"/>
        <v>52</v>
      </c>
      <c r="N70" s="194">
        <f t="shared" si="13"/>
        <v>252</v>
      </c>
      <c r="O70" s="197">
        <f t="shared" ref="O70:O75" si="14">(N70-K70)/K70</f>
        <v>0.14027149321266968</v>
      </c>
    </row>
    <row r="71" spans="6:15" x14ac:dyDescent="0.25">
      <c r="F71" s="184" t="s">
        <v>186</v>
      </c>
      <c r="G71" s="184"/>
      <c r="H71" s="184"/>
      <c r="I71" s="185">
        <f>I70+I64+I60+I56+I53+I48+I40+I32+I21+I14+I10</f>
        <v>5414</v>
      </c>
      <c r="J71" s="185">
        <f t="shared" ref="J71:K71" si="15">J70+J64+J60+J56+J53+J48+J40+J32+J21+J14+J10</f>
        <v>2224</v>
      </c>
      <c r="K71" s="185">
        <f t="shared" si="15"/>
        <v>7638</v>
      </c>
      <c r="L71" s="185">
        <f>L70+L64+L60+L56+L53+L48+L40+L32+L21+L14+L10</f>
        <v>5431</v>
      </c>
      <c r="M71" s="185">
        <f t="shared" ref="M71" si="16">M70+M64+M60+M56+M53+M48+M40+M32+M21+M14+M10</f>
        <v>2174</v>
      </c>
      <c r="N71" s="185">
        <f t="shared" ref="N71" si="17">N70+N64+N60+N56+N53+N48+N40+N32+N21+N14+N10</f>
        <v>7605</v>
      </c>
      <c r="O71" s="191">
        <f t="shared" si="14"/>
        <v>-4.3205027494108402E-3</v>
      </c>
    </row>
    <row r="72" spans="6:15" x14ac:dyDescent="0.25">
      <c r="F72" s="167" t="s">
        <v>106</v>
      </c>
      <c r="G72" s="167" t="s">
        <v>226</v>
      </c>
      <c r="H72" s="167" t="s">
        <v>214</v>
      </c>
      <c r="I72" s="255">
        <v>785</v>
      </c>
      <c r="J72" s="255">
        <v>364</v>
      </c>
      <c r="K72" s="255">
        <v>1149</v>
      </c>
      <c r="L72" s="234">
        <v>701</v>
      </c>
      <c r="M72" s="234">
        <v>324</v>
      </c>
      <c r="N72" s="234">
        <v>1025</v>
      </c>
      <c r="O72" s="186">
        <f t="shared" si="14"/>
        <v>-0.10791993037423847</v>
      </c>
    </row>
    <row r="73" spans="6:15" x14ac:dyDescent="0.25">
      <c r="F73" s="167"/>
      <c r="G73" s="193" t="s">
        <v>227</v>
      </c>
      <c r="H73" s="193"/>
      <c r="I73" s="194">
        <v>785</v>
      </c>
      <c r="J73" s="194">
        <v>364</v>
      </c>
      <c r="K73" s="194">
        <v>1149</v>
      </c>
      <c r="L73" s="194">
        <v>701</v>
      </c>
      <c r="M73" s="194">
        <v>324</v>
      </c>
      <c r="N73" s="194">
        <v>1025</v>
      </c>
      <c r="O73" s="197">
        <f t="shared" si="14"/>
        <v>-0.10791993037423847</v>
      </c>
    </row>
    <row r="74" spans="6:15" x14ac:dyDescent="0.25">
      <c r="F74" s="184" t="s">
        <v>215</v>
      </c>
      <c r="G74" s="184"/>
      <c r="H74" s="184"/>
      <c r="I74" s="185">
        <f>SUM(I73)</f>
        <v>785</v>
      </c>
      <c r="J74" s="185">
        <f t="shared" ref="J74:N74" si="18">SUM(J73)</f>
        <v>364</v>
      </c>
      <c r="K74" s="185">
        <f t="shared" si="18"/>
        <v>1149</v>
      </c>
      <c r="L74" s="185">
        <f t="shared" si="18"/>
        <v>701</v>
      </c>
      <c r="M74" s="185">
        <f t="shared" si="18"/>
        <v>324</v>
      </c>
      <c r="N74" s="185">
        <f t="shared" si="18"/>
        <v>1025</v>
      </c>
      <c r="O74" s="191">
        <f t="shared" si="14"/>
        <v>-0.10791993037423847</v>
      </c>
    </row>
    <row r="75" spans="6:15" x14ac:dyDescent="0.25">
      <c r="F75" s="167" t="s">
        <v>174</v>
      </c>
      <c r="G75" s="167"/>
      <c r="H75" s="167"/>
      <c r="I75" s="255">
        <f>I74+I71</f>
        <v>6199</v>
      </c>
      <c r="J75" s="255">
        <f t="shared" ref="J75:N75" si="19">J74+J71</f>
        <v>2588</v>
      </c>
      <c r="K75" s="255">
        <f t="shared" si="19"/>
        <v>8787</v>
      </c>
      <c r="L75" s="255">
        <f t="shared" si="19"/>
        <v>6132</v>
      </c>
      <c r="M75" s="255">
        <f t="shared" si="19"/>
        <v>2498</v>
      </c>
      <c r="N75" s="255">
        <f t="shared" si="19"/>
        <v>8630</v>
      </c>
      <c r="O75" s="186">
        <f t="shared" si="14"/>
        <v>-1.7867303971776487E-2</v>
      </c>
    </row>
  </sheetData>
  <sheetProtection password="E9C4" sheet="1" objects="1" scenarios="1"/>
  <mergeCells count="9">
    <mergeCell ref="F5:H6"/>
    <mergeCell ref="I6:J6"/>
    <mergeCell ref="F2:O3"/>
    <mergeCell ref="I5:K5"/>
    <mergeCell ref="L5:N5"/>
    <mergeCell ref="O5:O7"/>
    <mergeCell ref="K6:K7"/>
    <mergeCell ref="N6:N7"/>
    <mergeCell ref="L6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3" name="Button 1">
              <controlPr defaultSize="0" print="0" autoFill="0" autoPict="0" macro="[0]!DATOSACADEMICOS8">
                <anchor moveWithCells="1" sizeWithCells="1">
                  <from>
                    <xdr:col>1</xdr:col>
                    <xdr:colOff>66675</xdr:colOff>
                    <xdr:row>3</xdr:row>
                    <xdr:rowOff>19050</xdr:rowOff>
                  </from>
                  <to>
                    <xdr:col>3</xdr:col>
                    <xdr:colOff>704850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7"/>
  <dimension ref="B1:I43"/>
  <sheetViews>
    <sheetView workbookViewId="0">
      <selection activeCell="I13" sqref="I13"/>
    </sheetView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53.140625" style="155" customWidth="1"/>
    <col min="7" max="7" width="11.42578125" style="141"/>
    <col min="8" max="8" width="11.7109375" style="141" customWidth="1"/>
    <col min="9" max="9" width="40.28515625" style="141" customWidth="1"/>
    <col min="10" max="16384" width="11.42578125" style="141"/>
  </cols>
  <sheetData>
    <row r="1" spans="2:9" ht="15.75" thickBot="1" x14ac:dyDescent="0.3"/>
    <row r="2" spans="2:9" ht="41.25" customHeight="1" thickBot="1" x14ac:dyDescent="0.3">
      <c r="B2" s="97"/>
      <c r="C2" s="74" t="s">
        <v>471</v>
      </c>
      <c r="D2" s="99"/>
      <c r="F2" s="426" t="s">
        <v>261</v>
      </c>
      <c r="G2" s="426"/>
      <c r="H2" s="426"/>
      <c r="I2" s="426"/>
    </row>
    <row r="3" spans="2:9" x14ac:dyDescent="0.25">
      <c r="B3" s="98"/>
      <c r="C3" s="105"/>
      <c r="D3" s="100"/>
      <c r="F3" s="30"/>
      <c r="G3"/>
      <c r="H3"/>
    </row>
    <row r="4" spans="2:9" x14ac:dyDescent="0.25">
      <c r="B4" s="98"/>
      <c r="C4" s="105"/>
      <c r="D4" s="100"/>
      <c r="F4" s="430" t="s">
        <v>258</v>
      </c>
      <c r="G4" s="432" t="s">
        <v>245</v>
      </c>
      <c r="H4" s="432"/>
    </row>
    <row r="5" spans="2:9" ht="15.75" thickBot="1" x14ac:dyDescent="0.3">
      <c r="B5" s="101"/>
      <c r="C5" s="102"/>
      <c r="D5" s="103"/>
      <c r="F5" s="431"/>
      <c r="G5" s="33" t="s">
        <v>220</v>
      </c>
      <c r="H5" s="33" t="s">
        <v>605</v>
      </c>
    </row>
    <row r="6" spans="2:9" x14ac:dyDescent="0.25">
      <c r="F6" s="37" t="s">
        <v>247</v>
      </c>
      <c r="G6" s="33" t="s">
        <v>19</v>
      </c>
      <c r="H6" s="33" t="s">
        <v>19</v>
      </c>
    </row>
    <row r="7" spans="2:9" x14ac:dyDescent="0.25">
      <c r="F7" s="34" t="s">
        <v>163</v>
      </c>
      <c r="G7" s="33">
        <v>2</v>
      </c>
      <c r="H7" s="33">
        <v>0</v>
      </c>
    </row>
    <row r="8" spans="2:9" x14ac:dyDescent="0.25">
      <c r="F8" s="37" t="s">
        <v>150</v>
      </c>
      <c r="G8" s="33" t="s">
        <v>19</v>
      </c>
      <c r="H8" s="33"/>
    </row>
    <row r="9" spans="2:9" x14ac:dyDescent="0.25">
      <c r="F9" s="34" t="s">
        <v>151</v>
      </c>
      <c r="G9" s="33">
        <v>22</v>
      </c>
      <c r="H9" s="33">
        <v>29</v>
      </c>
    </row>
    <row r="10" spans="2:9" x14ac:dyDescent="0.25">
      <c r="F10" s="34" t="s">
        <v>707</v>
      </c>
      <c r="G10" s="33">
        <v>5</v>
      </c>
      <c r="H10" s="33">
        <v>0</v>
      </c>
    </row>
    <row r="11" spans="2:9" x14ac:dyDescent="0.25">
      <c r="F11" s="37" t="s">
        <v>492</v>
      </c>
      <c r="G11" s="33"/>
      <c r="H11" s="33"/>
    </row>
    <row r="12" spans="2:9" x14ac:dyDescent="0.25">
      <c r="F12" s="34" t="s">
        <v>711</v>
      </c>
      <c r="G12" s="33">
        <v>0</v>
      </c>
      <c r="H12" s="33">
        <v>7</v>
      </c>
    </row>
    <row r="13" spans="2:9" x14ac:dyDescent="0.25">
      <c r="F13" s="37" t="s">
        <v>249</v>
      </c>
      <c r="G13" s="35"/>
      <c r="H13" s="35"/>
    </row>
    <row r="14" spans="2:9" x14ac:dyDescent="0.25">
      <c r="F14" s="34" t="s">
        <v>250</v>
      </c>
      <c r="G14" s="33">
        <v>25</v>
      </c>
      <c r="H14" s="33">
        <v>20</v>
      </c>
    </row>
    <row r="15" spans="2:9" x14ac:dyDescent="0.25">
      <c r="F15" s="34" t="s">
        <v>251</v>
      </c>
      <c r="G15" s="33">
        <f>SUM(G7:G14)</f>
        <v>54</v>
      </c>
      <c r="H15" s="33">
        <f>SUM(H6:H14)</f>
        <v>56</v>
      </c>
    </row>
    <row r="17" spans="6:8" x14ac:dyDescent="0.25">
      <c r="F17" s="430" t="s">
        <v>259</v>
      </c>
      <c r="G17" s="432" t="s">
        <v>245</v>
      </c>
      <c r="H17" s="432"/>
    </row>
    <row r="18" spans="6:8" x14ac:dyDescent="0.25">
      <c r="F18" s="431"/>
      <c r="G18" s="33" t="s">
        <v>220</v>
      </c>
      <c r="H18" s="33" t="s">
        <v>605</v>
      </c>
    </row>
    <row r="19" spans="6:8" x14ac:dyDescent="0.25">
      <c r="F19" s="37" t="s">
        <v>150</v>
      </c>
      <c r="G19" s="33"/>
      <c r="H19" s="33"/>
    </row>
    <row r="20" spans="6:8" x14ac:dyDescent="0.25">
      <c r="F20" s="34" t="s">
        <v>248</v>
      </c>
      <c r="G20" s="33">
        <v>9</v>
      </c>
      <c r="H20" s="33">
        <v>0</v>
      </c>
    </row>
    <row r="21" spans="6:8" x14ac:dyDescent="0.25">
      <c r="F21" s="37" t="s">
        <v>492</v>
      </c>
      <c r="G21" s="33"/>
      <c r="H21" s="33"/>
    </row>
    <row r="22" spans="6:8" x14ac:dyDescent="0.25">
      <c r="F22" s="34" t="s">
        <v>493</v>
      </c>
      <c r="G22" s="33">
        <v>50</v>
      </c>
      <c r="H22" s="33">
        <v>0</v>
      </c>
    </row>
    <row r="23" spans="6:8" x14ac:dyDescent="0.25">
      <c r="F23" s="37" t="s">
        <v>249</v>
      </c>
      <c r="G23" s="35"/>
      <c r="H23" s="35"/>
    </row>
    <row r="24" spans="6:8" x14ac:dyDescent="0.25">
      <c r="F24" s="34" t="s">
        <v>250</v>
      </c>
      <c r="G24" s="33">
        <v>0</v>
      </c>
      <c r="H24" s="33">
        <v>12</v>
      </c>
    </row>
    <row r="25" spans="6:8" x14ac:dyDescent="0.25">
      <c r="F25" s="34" t="s">
        <v>251</v>
      </c>
      <c r="G25" s="33">
        <f>SUM(G19:G24)</f>
        <v>59</v>
      </c>
      <c r="H25" s="33">
        <f>SUM(H19:H24)</f>
        <v>12</v>
      </c>
    </row>
    <row r="27" spans="6:8" x14ac:dyDescent="0.25">
      <c r="F27" s="430" t="s">
        <v>260</v>
      </c>
      <c r="G27" s="432" t="s">
        <v>245</v>
      </c>
      <c r="H27" s="432"/>
    </row>
    <row r="28" spans="6:8" x14ac:dyDescent="0.25">
      <c r="F28" s="431"/>
      <c r="G28" s="33" t="s">
        <v>221</v>
      </c>
      <c r="H28" s="33" t="s">
        <v>605</v>
      </c>
    </row>
    <row r="29" spans="6:8" x14ac:dyDescent="0.25">
      <c r="F29" s="38" t="s">
        <v>247</v>
      </c>
      <c r="G29" s="31"/>
      <c r="H29" s="31"/>
    </row>
    <row r="30" spans="6:8" x14ac:dyDescent="0.25">
      <c r="F30" s="166" t="s">
        <v>158</v>
      </c>
      <c r="G30" s="32">
        <v>4</v>
      </c>
      <c r="H30" s="32">
        <v>3</v>
      </c>
    </row>
    <row r="31" spans="6:8" x14ac:dyDescent="0.25">
      <c r="F31" s="166" t="s">
        <v>160</v>
      </c>
      <c r="G31" s="32">
        <v>8</v>
      </c>
      <c r="H31" s="32">
        <v>4</v>
      </c>
    </row>
    <row r="32" spans="6:8" x14ac:dyDescent="0.25">
      <c r="F32" s="166" t="s">
        <v>161</v>
      </c>
      <c r="G32" s="32">
        <v>9</v>
      </c>
      <c r="H32" s="32">
        <v>6</v>
      </c>
    </row>
    <row r="33" spans="6:8" x14ac:dyDescent="0.25">
      <c r="F33" s="166" t="s">
        <v>163</v>
      </c>
      <c r="G33" s="32">
        <v>13</v>
      </c>
      <c r="H33" s="32">
        <v>11</v>
      </c>
    </row>
    <row r="34" spans="6:8" x14ac:dyDescent="0.25">
      <c r="F34" s="38" t="s">
        <v>150</v>
      </c>
      <c r="G34" s="31"/>
      <c r="H34" s="31"/>
    </row>
    <row r="35" spans="6:8" x14ac:dyDescent="0.25">
      <c r="F35" s="166" t="s">
        <v>252</v>
      </c>
      <c r="G35" s="32">
        <v>9</v>
      </c>
      <c r="H35" s="32">
        <v>9</v>
      </c>
    </row>
    <row r="36" spans="6:8" x14ac:dyDescent="0.25">
      <c r="F36" s="166" t="s">
        <v>253</v>
      </c>
      <c r="G36" s="32">
        <v>4</v>
      </c>
      <c r="H36" s="32">
        <v>6</v>
      </c>
    </row>
    <row r="37" spans="6:8" x14ac:dyDescent="0.25">
      <c r="F37" s="166" t="s">
        <v>254</v>
      </c>
      <c r="G37" s="32">
        <v>14</v>
      </c>
      <c r="H37" s="32">
        <v>14</v>
      </c>
    </row>
    <row r="38" spans="6:8" x14ac:dyDescent="0.25">
      <c r="F38" s="38" t="s">
        <v>255</v>
      </c>
      <c r="G38" s="31"/>
      <c r="H38" s="31"/>
    </row>
    <row r="39" spans="6:8" x14ac:dyDescent="0.25">
      <c r="F39" s="166" t="s">
        <v>256</v>
      </c>
      <c r="G39" s="32">
        <v>43</v>
      </c>
      <c r="H39" s="32">
        <v>42</v>
      </c>
    </row>
    <row r="40" spans="6:8" x14ac:dyDescent="0.25">
      <c r="F40" s="166" t="s">
        <v>257</v>
      </c>
      <c r="G40" s="32">
        <v>6</v>
      </c>
      <c r="H40" s="32">
        <v>5</v>
      </c>
    </row>
    <row r="41" spans="6:8" x14ac:dyDescent="0.25">
      <c r="F41" s="38" t="s">
        <v>249</v>
      </c>
      <c r="G41" s="31"/>
      <c r="H41" s="31"/>
    </row>
    <row r="42" spans="6:8" x14ac:dyDescent="0.25">
      <c r="F42" s="166" t="s">
        <v>250</v>
      </c>
      <c r="G42" s="32">
        <v>33</v>
      </c>
      <c r="H42" s="32">
        <v>45</v>
      </c>
    </row>
    <row r="43" spans="6:8" x14ac:dyDescent="0.25">
      <c r="F43" s="36" t="s">
        <v>251</v>
      </c>
      <c r="G43" s="32">
        <f>SUM(G30:G42)</f>
        <v>143</v>
      </c>
      <c r="H43" s="32">
        <f>SUM(H30:H42)</f>
        <v>145</v>
      </c>
    </row>
  </sheetData>
  <sheetProtection password="E9C4" sheet="1" objects="1" scenarios="1"/>
  <mergeCells count="7">
    <mergeCell ref="F4:F5"/>
    <mergeCell ref="F2:I2"/>
    <mergeCell ref="G4:H4"/>
    <mergeCell ref="G17:H17"/>
    <mergeCell ref="G27:H27"/>
    <mergeCell ref="F27:F28"/>
    <mergeCell ref="F17:F1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3" name="Button 1">
              <controlPr defaultSize="0" print="0" autoFill="0" autoPict="0" macro="[0]!DATOSACADEMICOS9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9"/>
  <dimension ref="B1:P66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19.140625" style="141" bestFit="1" customWidth="1"/>
    <col min="7" max="7" width="24.140625" style="141" bestFit="1" customWidth="1"/>
    <col min="8" max="9" width="7" style="144" customWidth="1"/>
    <col min="10" max="10" width="16" style="144" customWidth="1"/>
    <col min="11" max="11" width="11.42578125" style="141"/>
    <col min="12" max="12" width="20" style="141" customWidth="1"/>
    <col min="13" max="13" width="21.85546875" style="144" customWidth="1"/>
    <col min="14" max="15" width="7.42578125" style="144" customWidth="1"/>
    <col min="16" max="16" width="8" style="144" customWidth="1"/>
    <col min="17" max="16384" width="11.42578125" style="141"/>
  </cols>
  <sheetData>
    <row r="1" spans="2:16" ht="15.75" thickBot="1" x14ac:dyDescent="0.3"/>
    <row r="2" spans="2:16" ht="40.5" customHeight="1" thickBot="1" x14ac:dyDescent="0.3">
      <c r="B2" s="97"/>
      <c r="C2" s="74" t="s">
        <v>471</v>
      </c>
      <c r="D2" s="99"/>
      <c r="F2" s="426" t="s">
        <v>614</v>
      </c>
      <c r="G2" s="426"/>
      <c r="H2" s="426"/>
      <c r="I2" s="426"/>
      <c r="J2" s="426"/>
      <c r="K2" s="426"/>
      <c r="L2" s="426"/>
      <c r="M2" s="426"/>
      <c r="N2" s="426"/>
      <c r="O2" s="426"/>
      <c r="P2" s="426"/>
    </row>
    <row r="3" spans="2:16" x14ac:dyDescent="0.25">
      <c r="B3" s="98"/>
      <c r="C3" s="105"/>
      <c r="D3" s="100"/>
    </row>
    <row r="4" spans="2:16" x14ac:dyDescent="0.25">
      <c r="B4" s="98"/>
      <c r="C4" s="105"/>
      <c r="D4" s="100"/>
      <c r="F4" s="435" t="s">
        <v>216</v>
      </c>
      <c r="G4" s="437" t="s">
        <v>262</v>
      </c>
      <c r="H4" s="420" t="s">
        <v>219</v>
      </c>
      <c r="I4" s="420"/>
      <c r="J4" s="434" t="s">
        <v>174</v>
      </c>
      <c r="L4" s="435" t="s">
        <v>216</v>
      </c>
      <c r="M4" s="437" t="s">
        <v>287</v>
      </c>
      <c r="N4" s="420" t="s">
        <v>219</v>
      </c>
      <c r="O4" s="420"/>
      <c r="P4" s="434" t="s">
        <v>174</v>
      </c>
    </row>
    <row r="5" spans="2:16" ht="15.75" thickBot="1" x14ac:dyDescent="0.3">
      <c r="B5" s="101"/>
      <c r="C5" s="102"/>
      <c r="D5" s="103"/>
      <c r="F5" s="436"/>
      <c r="G5" s="438"/>
      <c r="H5" s="27" t="s">
        <v>175</v>
      </c>
      <c r="I5" s="27" t="s">
        <v>176</v>
      </c>
      <c r="J5" s="434"/>
      <c r="L5" s="436"/>
      <c r="M5" s="438"/>
      <c r="N5" s="27" t="s">
        <v>175</v>
      </c>
      <c r="O5" s="27" t="s">
        <v>176</v>
      </c>
      <c r="P5" s="434"/>
    </row>
    <row r="6" spans="2:16" x14ac:dyDescent="0.25">
      <c r="F6" s="167" t="s">
        <v>53</v>
      </c>
      <c r="G6" s="167" t="s">
        <v>263</v>
      </c>
      <c r="H6" s="271">
        <v>2</v>
      </c>
      <c r="I6" s="271">
        <v>1</v>
      </c>
      <c r="J6" s="271">
        <v>3</v>
      </c>
      <c r="L6" s="26" t="s">
        <v>53</v>
      </c>
      <c r="M6" s="27">
        <v>1</v>
      </c>
      <c r="N6" s="27">
        <v>1496</v>
      </c>
      <c r="O6" s="27">
        <v>482</v>
      </c>
      <c r="P6" s="27">
        <v>1978</v>
      </c>
    </row>
    <row r="7" spans="2:16" x14ac:dyDescent="0.25">
      <c r="F7" s="167"/>
      <c r="G7" s="167" t="s">
        <v>494</v>
      </c>
      <c r="H7" s="271">
        <v>2</v>
      </c>
      <c r="I7" s="271"/>
      <c r="J7" s="271">
        <v>2</v>
      </c>
      <c r="L7" s="26"/>
      <c r="M7" s="27">
        <v>2</v>
      </c>
      <c r="N7" s="27">
        <v>2460</v>
      </c>
      <c r="O7" s="27">
        <v>1032</v>
      </c>
      <c r="P7" s="27">
        <v>3492</v>
      </c>
    </row>
    <row r="8" spans="2:16" x14ac:dyDescent="0.25">
      <c r="F8" s="167"/>
      <c r="G8" s="167" t="s">
        <v>264</v>
      </c>
      <c r="H8" s="271">
        <v>1</v>
      </c>
      <c r="I8" s="271"/>
      <c r="J8" s="271">
        <v>1</v>
      </c>
      <c r="L8" s="26"/>
      <c r="M8" s="27">
        <v>3</v>
      </c>
      <c r="N8" s="27">
        <v>1261</v>
      </c>
      <c r="O8" s="27">
        <v>561</v>
      </c>
      <c r="P8" s="27">
        <v>1822</v>
      </c>
    </row>
    <row r="9" spans="2:16" x14ac:dyDescent="0.25">
      <c r="F9" s="167"/>
      <c r="G9" s="167" t="s">
        <v>495</v>
      </c>
      <c r="H9" s="271"/>
      <c r="I9" s="271">
        <v>1</v>
      </c>
      <c r="J9" s="271">
        <v>1</v>
      </c>
      <c r="L9" s="26"/>
      <c r="M9" s="27">
        <v>4</v>
      </c>
      <c r="N9" s="27">
        <v>119</v>
      </c>
      <c r="O9" s="27">
        <v>70</v>
      </c>
      <c r="P9" s="27">
        <v>189</v>
      </c>
    </row>
    <row r="10" spans="2:16" x14ac:dyDescent="0.25">
      <c r="F10" s="167"/>
      <c r="G10" s="167" t="s">
        <v>266</v>
      </c>
      <c r="H10" s="271">
        <v>1</v>
      </c>
      <c r="I10" s="271"/>
      <c r="J10" s="271">
        <v>1</v>
      </c>
      <c r="L10" s="26"/>
      <c r="M10" s="27">
        <v>5</v>
      </c>
      <c r="N10" s="27">
        <v>34</v>
      </c>
      <c r="O10" s="27">
        <v>14</v>
      </c>
      <c r="P10" s="27">
        <v>48</v>
      </c>
    </row>
    <row r="11" spans="2:16" x14ac:dyDescent="0.25">
      <c r="F11" s="167"/>
      <c r="G11" s="167" t="s">
        <v>496</v>
      </c>
      <c r="H11" s="271">
        <v>1</v>
      </c>
      <c r="I11" s="271"/>
      <c r="J11" s="271">
        <v>1</v>
      </c>
      <c r="L11" s="26"/>
      <c r="M11" s="27">
        <v>6</v>
      </c>
      <c r="N11" s="27">
        <v>8</v>
      </c>
      <c r="O11" s="27">
        <v>2</v>
      </c>
      <c r="P11" s="27">
        <v>10</v>
      </c>
    </row>
    <row r="12" spans="2:16" x14ac:dyDescent="0.25">
      <c r="F12" s="167"/>
      <c r="G12" s="167" t="s">
        <v>267</v>
      </c>
      <c r="H12" s="271"/>
      <c r="I12" s="271">
        <v>1</v>
      </c>
      <c r="J12" s="271">
        <v>1</v>
      </c>
      <c r="L12" s="26"/>
      <c r="M12" s="27" t="s">
        <v>286</v>
      </c>
      <c r="N12" s="27">
        <v>103</v>
      </c>
      <c r="O12" s="27">
        <v>29</v>
      </c>
      <c r="P12" s="27">
        <v>132</v>
      </c>
    </row>
    <row r="13" spans="2:16" x14ac:dyDescent="0.25">
      <c r="F13" s="167"/>
      <c r="G13" s="167" t="s">
        <v>268</v>
      </c>
      <c r="H13" s="271">
        <v>1</v>
      </c>
      <c r="I13" s="271"/>
      <c r="J13" s="271">
        <v>1</v>
      </c>
      <c r="L13" s="261" t="s">
        <v>186</v>
      </c>
      <c r="M13" s="272"/>
      <c r="N13" s="272">
        <v>5481</v>
      </c>
      <c r="O13" s="272">
        <v>2190</v>
      </c>
      <c r="P13" s="272">
        <v>7671</v>
      </c>
    </row>
    <row r="14" spans="2:16" x14ac:dyDescent="0.25">
      <c r="F14" s="167"/>
      <c r="G14" s="167" t="s">
        <v>269</v>
      </c>
      <c r="H14" s="271">
        <v>5</v>
      </c>
      <c r="I14" s="271">
        <v>6</v>
      </c>
      <c r="J14" s="271">
        <v>11</v>
      </c>
      <c r="L14" s="26" t="s">
        <v>47</v>
      </c>
      <c r="M14" s="27">
        <v>1</v>
      </c>
      <c r="N14" s="27">
        <v>1014</v>
      </c>
      <c r="O14" s="27">
        <v>1200</v>
      </c>
      <c r="P14" s="27">
        <v>2214</v>
      </c>
    </row>
    <row r="15" spans="2:16" x14ac:dyDescent="0.25">
      <c r="F15" s="167"/>
      <c r="G15" s="167" t="s">
        <v>270</v>
      </c>
      <c r="H15" s="271">
        <v>3</v>
      </c>
      <c r="I15" s="271"/>
      <c r="J15" s="271">
        <v>3</v>
      </c>
      <c r="L15" s="26"/>
      <c r="M15" s="27">
        <v>2</v>
      </c>
      <c r="N15" s="27">
        <v>1623</v>
      </c>
      <c r="O15" s="27">
        <v>2015</v>
      </c>
      <c r="P15" s="27">
        <v>3638</v>
      </c>
    </row>
    <row r="16" spans="2:16" x14ac:dyDescent="0.25">
      <c r="F16" s="167"/>
      <c r="G16" s="167" t="s">
        <v>271</v>
      </c>
      <c r="H16" s="271">
        <v>1</v>
      </c>
      <c r="I16" s="271"/>
      <c r="J16" s="271">
        <v>1</v>
      </c>
      <c r="L16" s="26"/>
      <c r="M16" s="27">
        <v>3</v>
      </c>
      <c r="N16" s="27">
        <v>824</v>
      </c>
      <c r="O16" s="27">
        <v>999</v>
      </c>
      <c r="P16" s="27">
        <v>1823</v>
      </c>
    </row>
    <row r="17" spans="6:16" x14ac:dyDescent="0.25">
      <c r="F17" s="167"/>
      <c r="G17" s="167" t="s">
        <v>615</v>
      </c>
      <c r="H17" s="271"/>
      <c r="I17" s="271">
        <v>1</v>
      </c>
      <c r="J17" s="271">
        <v>1</v>
      </c>
      <c r="L17" s="26"/>
      <c r="M17" s="27">
        <v>4</v>
      </c>
      <c r="N17" s="27">
        <v>129</v>
      </c>
      <c r="O17" s="27">
        <v>154</v>
      </c>
      <c r="P17" s="27">
        <v>283</v>
      </c>
    </row>
    <row r="18" spans="6:16" x14ac:dyDescent="0.25">
      <c r="F18" s="167"/>
      <c r="G18" s="167" t="s">
        <v>272</v>
      </c>
      <c r="H18" s="271">
        <v>1</v>
      </c>
      <c r="I18" s="271"/>
      <c r="J18" s="271">
        <v>1</v>
      </c>
      <c r="L18" s="26"/>
      <c r="M18" s="27">
        <v>5</v>
      </c>
      <c r="N18" s="27">
        <v>53</v>
      </c>
      <c r="O18" s="27">
        <v>58</v>
      </c>
      <c r="P18" s="27">
        <v>111</v>
      </c>
    </row>
    <row r="19" spans="6:16" x14ac:dyDescent="0.25">
      <c r="F19" s="167"/>
      <c r="G19" s="167" t="s">
        <v>497</v>
      </c>
      <c r="H19" s="271">
        <v>2</v>
      </c>
      <c r="I19" s="271"/>
      <c r="J19" s="271">
        <v>2</v>
      </c>
      <c r="L19" s="26"/>
      <c r="M19" s="27">
        <v>6</v>
      </c>
      <c r="N19" s="27">
        <v>4</v>
      </c>
      <c r="O19" s="27">
        <v>7</v>
      </c>
      <c r="P19" s="27">
        <v>11</v>
      </c>
    </row>
    <row r="20" spans="6:16" x14ac:dyDescent="0.25">
      <c r="F20" s="167"/>
      <c r="G20" s="167" t="s">
        <v>273</v>
      </c>
      <c r="H20" s="271">
        <v>267</v>
      </c>
      <c r="I20" s="271">
        <v>85</v>
      </c>
      <c r="J20" s="271">
        <v>352</v>
      </c>
      <c r="L20" s="26"/>
      <c r="M20" s="27" t="s">
        <v>286</v>
      </c>
      <c r="N20" s="27">
        <v>79</v>
      </c>
      <c r="O20" s="27">
        <v>86</v>
      </c>
      <c r="P20" s="27">
        <v>165</v>
      </c>
    </row>
    <row r="21" spans="6:16" x14ac:dyDescent="0.25">
      <c r="F21" s="167"/>
      <c r="G21" s="167" t="s">
        <v>540</v>
      </c>
      <c r="H21" s="271">
        <v>1</v>
      </c>
      <c r="I21" s="271"/>
      <c r="J21" s="271">
        <v>1</v>
      </c>
      <c r="L21" s="261" t="s">
        <v>213</v>
      </c>
      <c r="M21" s="272"/>
      <c r="N21" s="272">
        <v>3726</v>
      </c>
      <c r="O21" s="272">
        <v>4519</v>
      </c>
      <c r="P21" s="272">
        <v>8245</v>
      </c>
    </row>
    <row r="22" spans="6:16" x14ac:dyDescent="0.25">
      <c r="F22" s="167"/>
      <c r="G22" s="167" t="s">
        <v>274</v>
      </c>
      <c r="H22" s="271">
        <v>2</v>
      </c>
      <c r="I22" s="271">
        <v>1</v>
      </c>
      <c r="J22" s="271">
        <v>3</v>
      </c>
      <c r="L22" s="26" t="s">
        <v>106</v>
      </c>
      <c r="M22" s="27">
        <v>1</v>
      </c>
      <c r="N22" s="27">
        <v>99</v>
      </c>
      <c r="O22" s="27">
        <v>37</v>
      </c>
      <c r="P22" s="27">
        <v>136</v>
      </c>
    </row>
    <row r="23" spans="6:16" x14ac:dyDescent="0.25">
      <c r="F23" s="167"/>
      <c r="G23" s="167" t="s">
        <v>275</v>
      </c>
      <c r="H23" s="271">
        <v>1</v>
      </c>
      <c r="I23" s="271">
        <v>1</v>
      </c>
      <c r="J23" s="271">
        <v>2</v>
      </c>
      <c r="L23" s="26"/>
      <c r="M23" s="27">
        <v>2</v>
      </c>
      <c r="N23" s="27">
        <v>342</v>
      </c>
      <c r="O23" s="27">
        <v>161</v>
      </c>
      <c r="P23" s="27">
        <v>503</v>
      </c>
    </row>
    <row r="24" spans="6:16" x14ac:dyDescent="0.25">
      <c r="F24" s="167"/>
      <c r="G24" s="167" t="s">
        <v>276</v>
      </c>
      <c r="H24" s="271">
        <v>1</v>
      </c>
      <c r="I24" s="271"/>
      <c r="J24" s="271">
        <v>1</v>
      </c>
      <c r="L24" s="26"/>
      <c r="M24" s="27">
        <v>3</v>
      </c>
      <c r="N24" s="27">
        <v>184</v>
      </c>
      <c r="O24" s="27">
        <v>96</v>
      </c>
      <c r="P24" s="27">
        <v>280</v>
      </c>
    </row>
    <row r="25" spans="6:16" x14ac:dyDescent="0.25">
      <c r="F25" s="167"/>
      <c r="G25" s="167" t="s">
        <v>277</v>
      </c>
      <c r="H25" s="271">
        <v>1</v>
      </c>
      <c r="I25" s="271">
        <v>1</v>
      </c>
      <c r="J25" s="271">
        <v>2</v>
      </c>
      <c r="L25" s="26"/>
      <c r="M25" s="27">
        <v>4</v>
      </c>
      <c r="N25" s="27">
        <v>18</v>
      </c>
      <c r="O25" s="27">
        <v>7</v>
      </c>
      <c r="P25" s="27">
        <v>25</v>
      </c>
    </row>
    <row r="26" spans="6:16" x14ac:dyDescent="0.25">
      <c r="F26" s="167"/>
      <c r="G26" s="167" t="s">
        <v>278</v>
      </c>
      <c r="H26" s="271">
        <v>3</v>
      </c>
      <c r="I26" s="271"/>
      <c r="J26" s="271">
        <v>3</v>
      </c>
      <c r="L26" s="26"/>
      <c r="M26" s="27">
        <v>5</v>
      </c>
      <c r="N26" s="27">
        <v>5</v>
      </c>
      <c r="O26" s="27">
        <v>1</v>
      </c>
      <c r="P26" s="27">
        <v>6</v>
      </c>
    </row>
    <row r="27" spans="6:16" x14ac:dyDescent="0.25">
      <c r="F27" s="167"/>
      <c r="G27" s="167" t="s">
        <v>279</v>
      </c>
      <c r="H27" s="271">
        <v>1</v>
      </c>
      <c r="I27" s="271"/>
      <c r="J27" s="271">
        <v>1</v>
      </c>
      <c r="L27" s="26"/>
      <c r="M27" s="27">
        <v>6</v>
      </c>
      <c r="N27" s="27">
        <v>1</v>
      </c>
      <c r="O27" s="27"/>
      <c r="P27" s="27">
        <v>1</v>
      </c>
    </row>
    <row r="28" spans="6:16" x14ac:dyDescent="0.25">
      <c r="F28" s="261" t="s">
        <v>186</v>
      </c>
      <c r="G28" s="261"/>
      <c r="H28" s="272">
        <v>297</v>
      </c>
      <c r="I28" s="272">
        <v>98</v>
      </c>
      <c r="J28" s="272">
        <v>395</v>
      </c>
      <c r="L28" s="26"/>
      <c r="M28" s="27" t="s">
        <v>286</v>
      </c>
      <c r="N28" s="27">
        <v>51</v>
      </c>
      <c r="O28" s="27">
        <v>22</v>
      </c>
      <c r="P28" s="27">
        <v>73</v>
      </c>
    </row>
    <row r="29" spans="6:16" x14ac:dyDescent="0.25">
      <c r="F29" s="167" t="s">
        <v>47</v>
      </c>
      <c r="G29" s="167" t="s">
        <v>263</v>
      </c>
      <c r="H29" s="271">
        <v>1</v>
      </c>
      <c r="I29" s="271">
        <v>5</v>
      </c>
      <c r="J29" s="271">
        <v>6</v>
      </c>
      <c r="L29" s="261" t="s">
        <v>215</v>
      </c>
      <c r="M29" s="272"/>
      <c r="N29" s="272">
        <v>700</v>
      </c>
      <c r="O29" s="272">
        <v>324</v>
      </c>
      <c r="P29" s="272">
        <v>1024</v>
      </c>
    </row>
    <row r="30" spans="6:16" x14ac:dyDescent="0.25">
      <c r="F30" s="167"/>
      <c r="G30" s="167" t="s">
        <v>494</v>
      </c>
      <c r="H30" s="271">
        <v>1</v>
      </c>
      <c r="I30" s="271">
        <v>1</v>
      </c>
      <c r="J30" s="271">
        <v>2</v>
      </c>
      <c r="L30" s="26" t="s">
        <v>174</v>
      </c>
      <c r="M30" s="27"/>
      <c r="N30" s="27">
        <v>9907</v>
      </c>
      <c r="O30" s="183">
        <v>7033</v>
      </c>
      <c r="P30" s="183">
        <v>16940</v>
      </c>
    </row>
    <row r="31" spans="6:16" x14ac:dyDescent="0.25">
      <c r="F31" s="167"/>
      <c r="G31" s="167" t="s">
        <v>265</v>
      </c>
      <c r="H31" s="271">
        <v>1</v>
      </c>
      <c r="I31" s="271">
        <v>1</v>
      </c>
      <c r="J31" s="271">
        <v>2</v>
      </c>
    </row>
    <row r="32" spans="6:16" ht="15" customHeight="1" x14ac:dyDescent="0.25">
      <c r="F32" s="167"/>
      <c r="G32" s="167" t="s">
        <v>495</v>
      </c>
      <c r="H32" s="271"/>
      <c r="I32" s="271">
        <v>1</v>
      </c>
      <c r="J32" s="271">
        <v>1</v>
      </c>
      <c r="L32" s="433" t="s">
        <v>288</v>
      </c>
      <c r="M32" s="433"/>
      <c r="N32" s="433"/>
      <c r="O32" s="433"/>
      <c r="P32" s="433"/>
    </row>
    <row r="33" spans="6:16" x14ac:dyDescent="0.25">
      <c r="F33" s="167"/>
      <c r="G33" s="167" t="s">
        <v>616</v>
      </c>
      <c r="H33" s="271"/>
      <c r="I33" s="271">
        <v>1</v>
      </c>
      <c r="J33" s="271">
        <v>1</v>
      </c>
      <c r="L33" s="433"/>
      <c r="M33" s="433"/>
      <c r="N33" s="433"/>
      <c r="O33" s="433"/>
      <c r="P33" s="433"/>
    </row>
    <row r="34" spans="6:16" x14ac:dyDescent="0.25">
      <c r="F34" s="167"/>
      <c r="G34" s="167" t="s">
        <v>617</v>
      </c>
      <c r="H34" s="271">
        <v>2</v>
      </c>
      <c r="I34" s="271"/>
      <c r="J34" s="271">
        <v>2</v>
      </c>
      <c r="L34" s="433"/>
      <c r="M34" s="433"/>
      <c r="N34" s="433"/>
      <c r="O34" s="433"/>
      <c r="P34" s="433"/>
    </row>
    <row r="35" spans="6:16" x14ac:dyDescent="0.25">
      <c r="F35" s="167"/>
      <c r="G35" s="167" t="s">
        <v>280</v>
      </c>
      <c r="H35" s="271"/>
      <c r="I35" s="271">
        <v>2</v>
      </c>
      <c r="J35" s="271">
        <v>2</v>
      </c>
      <c r="L35" s="156"/>
      <c r="M35" s="156"/>
      <c r="N35" s="156"/>
      <c r="O35" s="156"/>
      <c r="P35" s="156"/>
    </row>
    <row r="36" spans="6:16" x14ac:dyDescent="0.25">
      <c r="F36" s="167"/>
      <c r="G36" s="167" t="s">
        <v>281</v>
      </c>
      <c r="H36" s="271">
        <v>1</v>
      </c>
      <c r="I36" s="271"/>
      <c r="J36" s="271">
        <v>1</v>
      </c>
      <c r="L36" s="156"/>
      <c r="M36" s="156"/>
      <c r="N36" s="156"/>
      <c r="O36" s="156"/>
      <c r="P36" s="156"/>
    </row>
    <row r="37" spans="6:16" x14ac:dyDescent="0.25">
      <c r="F37" s="167"/>
      <c r="G37" s="167" t="s">
        <v>268</v>
      </c>
      <c r="H37" s="271">
        <v>1</v>
      </c>
      <c r="I37" s="271"/>
      <c r="J37" s="271">
        <v>1</v>
      </c>
      <c r="L37" s="156"/>
      <c r="M37" s="156"/>
      <c r="N37" s="156"/>
      <c r="O37" s="156"/>
      <c r="P37" s="156"/>
    </row>
    <row r="38" spans="6:16" x14ac:dyDescent="0.25">
      <c r="F38" s="167"/>
      <c r="G38" s="167" t="s">
        <v>269</v>
      </c>
      <c r="H38" s="271">
        <v>5</v>
      </c>
      <c r="I38" s="271">
        <v>4</v>
      </c>
      <c r="J38" s="271">
        <v>9</v>
      </c>
    </row>
    <row r="39" spans="6:16" x14ac:dyDescent="0.25">
      <c r="F39" s="167"/>
      <c r="G39" s="167" t="s">
        <v>270</v>
      </c>
      <c r="H39" s="271">
        <v>1</v>
      </c>
      <c r="I39" s="271"/>
      <c r="J39" s="271">
        <v>1</v>
      </c>
    </row>
    <row r="40" spans="6:16" x14ac:dyDescent="0.25">
      <c r="F40" s="167"/>
      <c r="G40" s="167" t="s">
        <v>282</v>
      </c>
      <c r="H40" s="271">
        <v>2</v>
      </c>
      <c r="I40" s="271">
        <v>3</v>
      </c>
      <c r="J40" s="271">
        <v>5</v>
      </c>
    </row>
    <row r="41" spans="6:16" x14ac:dyDescent="0.25">
      <c r="F41" s="167"/>
      <c r="G41" s="167" t="s">
        <v>283</v>
      </c>
      <c r="H41" s="271">
        <v>2</v>
      </c>
      <c r="I41" s="271"/>
      <c r="J41" s="271">
        <v>2</v>
      </c>
    </row>
    <row r="42" spans="6:16" x14ac:dyDescent="0.25">
      <c r="F42" s="167"/>
      <c r="G42" s="167" t="s">
        <v>272</v>
      </c>
      <c r="H42" s="271">
        <v>1</v>
      </c>
      <c r="I42" s="271">
        <v>1</v>
      </c>
      <c r="J42" s="271">
        <v>2</v>
      </c>
    </row>
    <row r="43" spans="6:16" x14ac:dyDescent="0.25">
      <c r="F43" s="167"/>
      <c r="G43" s="167" t="s">
        <v>497</v>
      </c>
      <c r="H43" s="271">
        <v>3</v>
      </c>
      <c r="I43" s="271">
        <v>4</v>
      </c>
      <c r="J43" s="271">
        <v>7</v>
      </c>
    </row>
    <row r="44" spans="6:16" x14ac:dyDescent="0.25">
      <c r="F44" s="167"/>
      <c r="G44" s="167" t="s">
        <v>273</v>
      </c>
      <c r="H44" s="271">
        <v>34</v>
      </c>
      <c r="I44" s="271">
        <v>60</v>
      </c>
      <c r="J44" s="271">
        <v>94</v>
      </c>
    </row>
    <row r="45" spans="6:16" x14ac:dyDescent="0.25">
      <c r="F45" s="167"/>
      <c r="G45" s="167" t="s">
        <v>274</v>
      </c>
      <c r="H45" s="271">
        <v>5</v>
      </c>
      <c r="I45" s="271">
        <v>9</v>
      </c>
      <c r="J45" s="271">
        <v>14</v>
      </c>
    </row>
    <row r="46" spans="6:16" x14ac:dyDescent="0.25">
      <c r="F46" s="167"/>
      <c r="G46" s="167" t="s">
        <v>284</v>
      </c>
      <c r="H46" s="271">
        <v>1</v>
      </c>
      <c r="I46" s="271"/>
      <c r="J46" s="271">
        <v>1</v>
      </c>
    </row>
    <row r="47" spans="6:16" x14ac:dyDescent="0.25">
      <c r="F47" s="167"/>
      <c r="G47" s="167" t="s">
        <v>275</v>
      </c>
      <c r="H47" s="271">
        <v>4</v>
      </c>
      <c r="I47" s="271">
        <v>4</v>
      </c>
      <c r="J47" s="271">
        <v>8</v>
      </c>
    </row>
    <row r="48" spans="6:16" x14ac:dyDescent="0.25">
      <c r="F48" s="167"/>
      <c r="G48" s="167" t="s">
        <v>276</v>
      </c>
      <c r="H48" s="271">
        <v>2</v>
      </c>
      <c r="I48" s="271">
        <v>4</v>
      </c>
      <c r="J48" s="271">
        <v>6</v>
      </c>
    </row>
    <row r="49" spans="6:10" x14ac:dyDescent="0.25">
      <c r="F49" s="167"/>
      <c r="G49" s="167" t="s">
        <v>499</v>
      </c>
      <c r="H49" s="271"/>
      <c r="I49" s="271">
        <v>1</v>
      </c>
      <c r="J49" s="271">
        <v>1</v>
      </c>
    </row>
    <row r="50" spans="6:10" x14ac:dyDescent="0.25">
      <c r="F50" s="167"/>
      <c r="G50" s="167" t="s">
        <v>285</v>
      </c>
      <c r="H50" s="271"/>
      <c r="I50" s="271">
        <v>1</v>
      </c>
      <c r="J50" s="271">
        <v>1</v>
      </c>
    </row>
    <row r="51" spans="6:10" x14ac:dyDescent="0.25">
      <c r="F51" s="167"/>
      <c r="G51" s="167" t="s">
        <v>277</v>
      </c>
      <c r="H51" s="271">
        <v>1</v>
      </c>
      <c r="I51" s="271"/>
      <c r="J51" s="271">
        <v>1</v>
      </c>
    </row>
    <row r="52" spans="6:10" x14ac:dyDescent="0.25">
      <c r="F52" s="167"/>
      <c r="G52" s="167" t="s">
        <v>500</v>
      </c>
      <c r="H52" s="271">
        <v>1</v>
      </c>
      <c r="I52" s="271"/>
      <c r="J52" s="271">
        <v>1</v>
      </c>
    </row>
    <row r="53" spans="6:10" x14ac:dyDescent="0.25">
      <c r="F53" s="167"/>
      <c r="G53" s="167" t="s">
        <v>278</v>
      </c>
      <c r="H53" s="271">
        <v>1</v>
      </c>
      <c r="I53" s="271">
        <v>1</v>
      </c>
      <c r="J53" s="271">
        <v>2</v>
      </c>
    </row>
    <row r="54" spans="6:10" x14ac:dyDescent="0.25">
      <c r="F54" s="167"/>
      <c r="G54" s="167" t="s">
        <v>498</v>
      </c>
      <c r="H54" s="271"/>
      <c r="I54" s="271">
        <v>1</v>
      </c>
      <c r="J54" s="271">
        <v>1</v>
      </c>
    </row>
    <row r="55" spans="6:10" x14ac:dyDescent="0.25">
      <c r="F55" s="261" t="s">
        <v>213</v>
      </c>
      <c r="G55" s="261"/>
      <c r="H55" s="272">
        <v>70</v>
      </c>
      <c r="I55" s="272">
        <v>104</v>
      </c>
      <c r="J55" s="272">
        <v>174</v>
      </c>
    </row>
    <row r="56" spans="6:10" x14ac:dyDescent="0.25">
      <c r="F56" s="167" t="s">
        <v>106</v>
      </c>
      <c r="G56" s="167" t="s">
        <v>263</v>
      </c>
      <c r="H56" s="271">
        <v>1</v>
      </c>
      <c r="I56" s="271"/>
      <c r="J56" s="271">
        <v>1</v>
      </c>
    </row>
    <row r="57" spans="6:10" x14ac:dyDescent="0.25">
      <c r="F57" s="167"/>
      <c r="G57" s="167" t="s">
        <v>265</v>
      </c>
      <c r="H57" s="271">
        <v>1</v>
      </c>
      <c r="I57" s="271"/>
      <c r="J57" s="271">
        <v>1</v>
      </c>
    </row>
    <row r="58" spans="6:10" x14ac:dyDescent="0.25">
      <c r="F58" s="167"/>
      <c r="G58" s="167" t="s">
        <v>269</v>
      </c>
      <c r="H58" s="271"/>
      <c r="I58" s="271">
        <v>1</v>
      </c>
      <c r="J58" s="271">
        <v>1</v>
      </c>
    </row>
    <row r="59" spans="6:10" x14ac:dyDescent="0.25">
      <c r="F59" s="167"/>
      <c r="G59" s="167" t="s">
        <v>497</v>
      </c>
      <c r="H59" s="271"/>
      <c r="I59" s="271">
        <v>1</v>
      </c>
      <c r="J59" s="271">
        <v>1</v>
      </c>
    </row>
    <row r="60" spans="6:10" x14ac:dyDescent="0.25">
      <c r="F60" s="167"/>
      <c r="G60" s="167" t="s">
        <v>273</v>
      </c>
      <c r="H60" s="271">
        <v>4</v>
      </c>
      <c r="I60" s="271">
        <v>1</v>
      </c>
      <c r="J60" s="271">
        <v>5</v>
      </c>
    </row>
    <row r="61" spans="6:10" x14ac:dyDescent="0.25">
      <c r="F61" s="167"/>
      <c r="G61" s="167" t="s">
        <v>274</v>
      </c>
      <c r="H61" s="271">
        <v>1</v>
      </c>
      <c r="I61" s="271"/>
      <c r="J61" s="271">
        <v>1</v>
      </c>
    </row>
    <row r="62" spans="6:10" x14ac:dyDescent="0.25">
      <c r="F62" s="167"/>
      <c r="G62" s="167" t="s">
        <v>275</v>
      </c>
      <c r="H62" s="271">
        <v>1</v>
      </c>
      <c r="I62" s="271"/>
      <c r="J62" s="271">
        <v>1</v>
      </c>
    </row>
    <row r="63" spans="6:10" x14ac:dyDescent="0.25">
      <c r="F63" s="167"/>
      <c r="G63" s="167" t="s">
        <v>277</v>
      </c>
      <c r="H63" s="271">
        <v>3</v>
      </c>
      <c r="I63" s="271">
        <v>2</v>
      </c>
      <c r="J63" s="271">
        <v>5</v>
      </c>
    </row>
    <row r="64" spans="6:10" x14ac:dyDescent="0.25">
      <c r="F64" s="167"/>
      <c r="G64" s="167" t="s">
        <v>498</v>
      </c>
      <c r="H64" s="271">
        <v>1</v>
      </c>
      <c r="I64" s="271"/>
      <c r="J64" s="271">
        <v>1</v>
      </c>
    </row>
    <row r="65" spans="6:10" x14ac:dyDescent="0.25">
      <c r="F65" s="261" t="s">
        <v>215</v>
      </c>
      <c r="G65" s="261"/>
      <c r="H65" s="272">
        <v>12</v>
      </c>
      <c r="I65" s="272">
        <v>5</v>
      </c>
      <c r="J65" s="272">
        <v>17</v>
      </c>
    </row>
    <row r="66" spans="6:10" x14ac:dyDescent="0.25">
      <c r="F66" s="167" t="s">
        <v>174</v>
      </c>
      <c r="G66" s="167"/>
      <c r="H66" s="271">
        <v>379</v>
      </c>
      <c r="I66" s="271">
        <v>207</v>
      </c>
      <c r="J66" s="271">
        <v>586</v>
      </c>
    </row>
  </sheetData>
  <sheetProtection password="E9C4" sheet="1" objects="1" scenarios="1"/>
  <mergeCells count="10">
    <mergeCell ref="L32:P34"/>
    <mergeCell ref="H4:I4"/>
    <mergeCell ref="J4:J5"/>
    <mergeCell ref="F2:P2"/>
    <mergeCell ref="N4:O4"/>
    <mergeCell ref="P4:P5"/>
    <mergeCell ref="F4:F5"/>
    <mergeCell ref="G4:G5"/>
    <mergeCell ref="L4:L5"/>
    <mergeCell ref="M4:M5"/>
  </mergeCells>
  <pageMargins left="1.1023622047244095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DATOSACADEMICOS11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0"/>
  <dimension ref="B1:J48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16.7109375" style="141" bestFit="1" customWidth="1"/>
    <col min="7" max="7" width="67.28515625" style="141" customWidth="1"/>
    <col min="8" max="9" width="7.140625" style="144" customWidth="1"/>
    <col min="10" max="10" width="6.5703125" style="144" bestFit="1" customWidth="1"/>
    <col min="11" max="16384" width="11.42578125" style="141"/>
  </cols>
  <sheetData>
    <row r="1" spans="2:10" ht="15.75" thickBot="1" x14ac:dyDescent="0.3"/>
    <row r="2" spans="2:10" ht="39" customHeight="1" thickBot="1" x14ac:dyDescent="0.3">
      <c r="B2" s="97"/>
      <c r="C2" s="74" t="s">
        <v>471</v>
      </c>
      <c r="D2" s="99"/>
      <c r="F2" s="426" t="s">
        <v>618</v>
      </c>
      <c r="G2" s="426"/>
      <c r="H2" s="426"/>
      <c r="I2" s="426"/>
      <c r="J2" s="426"/>
    </row>
    <row r="3" spans="2:10" x14ac:dyDescent="0.25">
      <c r="B3" s="98"/>
      <c r="C3" s="105"/>
      <c r="D3" s="100"/>
    </row>
    <row r="4" spans="2:10" x14ac:dyDescent="0.25">
      <c r="B4" s="98"/>
      <c r="C4" s="105"/>
      <c r="D4" s="100"/>
      <c r="F4" s="439" t="s">
        <v>216</v>
      </c>
      <c r="G4" s="439" t="s">
        <v>289</v>
      </c>
      <c r="H4" s="420" t="s">
        <v>219</v>
      </c>
      <c r="I4" s="420"/>
      <c r="J4" s="421" t="s">
        <v>302</v>
      </c>
    </row>
    <row r="5" spans="2:10" ht="15.75" thickBot="1" x14ac:dyDescent="0.3">
      <c r="B5" s="101"/>
      <c r="C5" s="102"/>
      <c r="D5" s="103"/>
      <c r="F5" s="439"/>
      <c r="G5" s="439"/>
      <c r="H5" s="41" t="s">
        <v>175</v>
      </c>
      <c r="I5" s="41" t="s">
        <v>176</v>
      </c>
      <c r="J5" s="421"/>
    </row>
    <row r="6" spans="2:10" x14ac:dyDescent="0.25">
      <c r="F6" s="167" t="s">
        <v>53</v>
      </c>
      <c r="G6" s="167" t="s">
        <v>177</v>
      </c>
      <c r="H6" s="271">
        <v>15</v>
      </c>
      <c r="I6" s="271">
        <v>9</v>
      </c>
      <c r="J6" s="271">
        <v>24</v>
      </c>
    </row>
    <row r="7" spans="2:10" x14ac:dyDescent="0.25">
      <c r="F7" s="167"/>
      <c r="G7" s="167" t="s">
        <v>178</v>
      </c>
      <c r="H7" s="271">
        <v>10</v>
      </c>
      <c r="I7" s="271">
        <v>4</v>
      </c>
      <c r="J7" s="271">
        <v>14</v>
      </c>
    </row>
    <row r="8" spans="2:10" x14ac:dyDescent="0.25">
      <c r="F8" s="167"/>
      <c r="G8" s="167" t="s">
        <v>235</v>
      </c>
      <c r="H8" s="271">
        <v>1</v>
      </c>
      <c r="I8" s="271">
        <v>2</v>
      </c>
      <c r="J8" s="271">
        <v>3</v>
      </c>
    </row>
    <row r="9" spans="2:10" x14ac:dyDescent="0.25">
      <c r="F9" s="167"/>
      <c r="G9" s="167" t="s">
        <v>234</v>
      </c>
      <c r="H9" s="271">
        <v>2</v>
      </c>
      <c r="I9" s="271">
        <v>1</v>
      </c>
      <c r="J9" s="271">
        <v>3</v>
      </c>
    </row>
    <row r="10" spans="2:10" x14ac:dyDescent="0.25">
      <c r="F10" s="167"/>
      <c r="G10" s="167" t="s">
        <v>179</v>
      </c>
      <c r="H10" s="271">
        <v>1</v>
      </c>
      <c r="I10" s="271"/>
      <c r="J10" s="271">
        <v>1</v>
      </c>
    </row>
    <row r="11" spans="2:10" x14ac:dyDescent="0.25">
      <c r="F11" s="167"/>
      <c r="G11" s="167" t="s">
        <v>182</v>
      </c>
      <c r="H11" s="271">
        <v>2</v>
      </c>
      <c r="I11" s="271"/>
      <c r="J11" s="271">
        <v>2</v>
      </c>
    </row>
    <row r="12" spans="2:10" x14ac:dyDescent="0.25">
      <c r="F12" s="167"/>
      <c r="G12" s="167" t="s">
        <v>183</v>
      </c>
      <c r="H12" s="271">
        <v>1</v>
      </c>
      <c r="I12" s="271">
        <v>5</v>
      </c>
      <c r="J12" s="271">
        <v>6</v>
      </c>
    </row>
    <row r="13" spans="2:10" x14ac:dyDescent="0.25">
      <c r="F13" s="167"/>
      <c r="G13" s="167" t="s">
        <v>184</v>
      </c>
      <c r="H13" s="271">
        <v>1</v>
      </c>
      <c r="I13" s="271">
        <v>3</v>
      </c>
      <c r="J13" s="271">
        <v>4</v>
      </c>
    </row>
    <row r="14" spans="2:10" x14ac:dyDescent="0.25">
      <c r="F14" s="167"/>
      <c r="G14" s="167" t="s">
        <v>236</v>
      </c>
      <c r="H14" s="271">
        <v>2</v>
      </c>
      <c r="I14" s="271">
        <v>2</v>
      </c>
      <c r="J14" s="271">
        <v>4</v>
      </c>
    </row>
    <row r="15" spans="2:10" x14ac:dyDescent="0.25">
      <c r="F15" s="167"/>
      <c r="G15" s="167" t="s">
        <v>185</v>
      </c>
      <c r="H15" s="271">
        <v>6</v>
      </c>
      <c r="I15" s="271">
        <v>20</v>
      </c>
      <c r="J15" s="271">
        <v>26</v>
      </c>
    </row>
    <row r="16" spans="2:10" x14ac:dyDescent="0.25">
      <c r="F16" s="261" t="s">
        <v>186</v>
      </c>
      <c r="G16" s="261"/>
      <c r="H16" s="272">
        <v>41</v>
      </c>
      <c r="I16" s="272">
        <v>46</v>
      </c>
      <c r="J16" s="272">
        <v>87</v>
      </c>
    </row>
    <row r="17" spans="6:10" x14ac:dyDescent="0.25">
      <c r="F17" s="167" t="s">
        <v>47</v>
      </c>
      <c r="G17" s="167" t="s">
        <v>187</v>
      </c>
      <c r="H17" s="271">
        <v>4</v>
      </c>
      <c r="I17" s="271">
        <v>6</v>
      </c>
      <c r="J17" s="271">
        <v>10</v>
      </c>
    </row>
    <row r="18" spans="6:10" x14ac:dyDescent="0.25">
      <c r="F18" s="167"/>
      <c r="G18" s="167" t="s">
        <v>189</v>
      </c>
      <c r="H18" s="271">
        <v>25</v>
      </c>
      <c r="I18" s="271">
        <v>10</v>
      </c>
      <c r="J18" s="271">
        <v>35</v>
      </c>
    </row>
    <row r="19" spans="6:10" x14ac:dyDescent="0.25">
      <c r="F19" s="167"/>
      <c r="G19" s="167" t="s">
        <v>190</v>
      </c>
      <c r="H19" s="271">
        <v>1</v>
      </c>
      <c r="I19" s="271">
        <v>1</v>
      </c>
      <c r="J19" s="271">
        <v>2</v>
      </c>
    </row>
    <row r="20" spans="6:10" x14ac:dyDescent="0.25">
      <c r="F20" s="167"/>
      <c r="G20" s="167" t="s">
        <v>191</v>
      </c>
      <c r="H20" s="271">
        <v>24</v>
      </c>
      <c r="I20" s="271">
        <v>11</v>
      </c>
      <c r="J20" s="271">
        <v>35</v>
      </c>
    </row>
    <row r="21" spans="6:10" x14ac:dyDescent="0.25">
      <c r="F21" s="167"/>
      <c r="G21" s="167" t="s">
        <v>237</v>
      </c>
      <c r="H21" s="271"/>
      <c r="I21" s="271">
        <v>1</v>
      </c>
      <c r="J21" s="271">
        <v>1</v>
      </c>
    </row>
    <row r="22" spans="6:10" x14ac:dyDescent="0.25">
      <c r="F22" s="167"/>
      <c r="G22" s="167" t="s">
        <v>194</v>
      </c>
      <c r="H22" s="271">
        <v>6</v>
      </c>
      <c r="I22" s="271">
        <v>7</v>
      </c>
      <c r="J22" s="271">
        <v>13</v>
      </c>
    </row>
    <row r="23" spans="6:10" x14ac:dyDescent="0.25">
      <c r="F23" s="167"/>
      <c r="G23" s="167" t="s">
        <v>195</v>
      </c>
      <c r="H23" s="271"/>
      <c r="I23" s="271">
        <v>2</v>
      </c>
      <c r="J23" s="271">
        <v>2</v>
      </c>
    </row>
    <row r="24" spans="6:10" x14ac:dyDescent="0.25">
      <c r="F24" s="167"/>
      <c r="G24" s="167" t="s">
        <v>197</v>
      </c>
      <c r="H24" s="271">
        <v>1</v>
      </c>
      <c r="I24" s="271">
        <v>15</v>
      </c>
      <c r="J24" s="271">
        <v>16</v>
      </c>
    </row>
    <row r="25" spans="6:10" x14ac:dyDescent="0.25">
      <c r="F25" s="167"/>
      <c r="G25" s="167" t="s">
        <v>198</v>
      </c>
      <c r="H25" s="271">
        <v>4</v>
      </c>
      <c r="I25" s="271">
        <v>2</v>
      </c>
      <c r="J25" s="271">
        <v>6</v>
      </c>
    </row>
    <row r="26" spans="6:10" x14ac:dyDescent="0.25">
      <c r="F26" s="167"/>
      <c r="G26" s="167" t="s">
        <v>199</v>
      </c>
      <c r="H26" s="271">
        <v>7</v>
      </c>
      <c r="I26" s="271">
        <v>29</v>
      </c>
      <c r="J26" s="271">
        <v>36</v>
      </c>
    </row>
    <row r="27" spans="6:10" x14ac:dyDescent="0.25">
      <c r="F27" s="167"/>
      <c r="G27" s="167" t="s">
        <v>200</v>
      </c>
      <c r="H27" s="271">
        <v>8</v>
      </c>
      <c r="I27" s="271">
        <v>13</v>
      </c>
      <c r="J27" s="271">
        <v>21</v>
      </c>
    </row>
    <row r="28" spans="6:10" x14ac:dyDescent="0.25">
      <c r="F28" s="167"/>
      <c r="G28" s="167" t="s">
        <v>201</v>
      </c>
      <c r="H28" s="271">
        <v>13</v>
      </c>
      <c r="I28" s="271">
        <v>7</v>
      </c>
      <c r="J28" s="271">
        <v>20</v>
      </c>
    </row>
    <row r="29" spans="6:10" x14ac:dyDescent="0.25">
      <c r="F29" s="167"/>
      <c r="G29" s="167" t="s">
        <v>202</v>
      </c>
      <c r="H29" s="271"/>
      <c r="I29" s="271">
        <v>2</v>
      </c>
      <c r="J29" s="271">
        <v>2</v>
      </c>
    </row>
    <row r="30" spans="6:10" x14ac:dyDescent="0.25">
      <c r="F30" s="167"/>
      <c r="G30" s="167" t="s">
        <v>203</v>
      </c>
      <c r="H30" s="271">
        <v>1</v>
      </c>
      <c r="I30" s="271">
        <v>2</v>
      </c>
      <c r="J30" s="271">
        <v>3</v>
      </c>
    </row>
    <row r="31" spans="6:10" x14ac:dyDescent="0.25">
      <c r="F31" s="167"/>
      <c r="G31" s="167" t="s">
        <v>204</v>
      </c>
      <c r="H31" s="271">
        <v>1</v>
      </c>
      <c r="I31" s="271"/>
      <c r="J31" s="271">
        <v>1</v>
      </c>
    </row>
    <row r="32" spans="6:10" x14ac:dyDescent="0.25">
      <c r="F32" s="167"/>
      <c r="G32" s="167" t="s">
        <v>205</v>
      </c>
      <c r="H32" s="271">
        <v>6</v>
      </c>
      <c r="I32" s="271">
        <v>5</v>
      </c>
      <c r="J32" s="271">
        <v>11</v>
      </c>
    </row>
    <row r="33" spans="6:10" x14ac:dyDescent="0.25">
      <c r="F33" s="167"/>
      <c r="G33" s="167" t="s">
        <v>238</v>
      </c>
      <c r="H33" s="271"/>
      <c r="I33" s="271">
        <v>3</v>
      </c>
      <c r="J33" s="271">
        <v>3</v>
      </c>
    </row>
    <row r="34" spans="6:10" x14ac:dyDescent="0.25">
      <c r="F34" s="167"/>
      <c r="G34" s="167" t="s">
        <v>239</v>
      </c>
      <c r="H34" s="271">
        <v>3</v>
      </c>
      <c r="I34" s="271">
        <v>4</v>
      </c>
      <c r="J34" s="271">
        <v>7</v>
      </c>
    </row>
    <row r="35" spans="6:10" x14ac:dyDescent="0.25">
      <c r="F35" s="167"/>
      <c r="G35" s="167" t="s">
        <v>240</v>
      </c>
      <c r="H35" s="271">
        <v>2</v>
      </c>
      <c r="I35" s="271">
        <v>3</v>
      </c>
      <c r="J35" s="271">
        <v>5</v>
      </c>
    </row>
    <row r="36" spans="6:10" x14ac:dyDescent="0.25">
      <c r="F36" s="167"/>
      <c r="G36" s="167" t="s">
        <v>241</v>
      </c>
      <c r="H36" s="271">
        <v>23</v>
      </c>
      <c r="I36" s="271">
        <v>11</v>
      </c>
      <c r="J36" s="271">
        <v>34</v>
      </c>
    </row>
    <row r="37" spans="6:10" x14ac:dyDescent="0.25">
      <c r="F37" s="167"/>
      <c r="G37" s="167" t="s">
        <v>323</v>
      </c>
      <c r="H37" s="271"/>
      <c r="I37" s="271">
        <v>3</v>
      </c>
      <c r="J37" s="271">
        <v>3</v>
      </c>
    </row>
    <row r="38" spans="6:10" x14ac:dyDescent="0.25">
      <c r="F38" s="167"/>
      <c r="G38" s="167" t="s">
        <v>242</v>
      </c>
      <c r="H38" s="271">
        <v>9</v>
      </c>
      <c r="I38" s="271">
        <v>4</v>
      </c>
      <c r="J38" s="271">
        <v>13</v>
      </c>
    </row>
    <row r="39" spans="6:10" x14ac:dyDescent="0.25">
      <c r="F39" s="167"/>
      <c r="G39" s="167" t="s">
        <v>206</v>
      </c>
      <c r="H39" s="271">
        <v>14</v>
      </c>
      <c r="I39" s="271">
        <v>21</v>
      </c>
      <c r="J39" s="271">
        <v>35</v>
      </c>
    </row>
    <row r="40" spans="6:10" x14ac:dyDescent="0.25">
      <c r="F40" s="167"/>
      <c r="G40" s="167" t="s">
        <v>207</v>
      </c>
      <c r="H40" s="271">
        <v>9</v>
      </c>
      <c r="I40" s="271">
        <v>4</v>
      </c>
      <c r="J40" s="271">
        <v>13</v>
      </c>
    </row>
    <row r="41" spans="6:10" x14ac:dyDescent="0.25">
      <c r="F41" s="167"/>
      <c r="G41" s="167" t="s">
        <v>208</v>
      </c>
      <c r="H41" s="271"/>
      <c r="I41" s="271">
        <v>16</v>
      </c>
      <c r="J41" s="271">
        <v>16</v>
      </c>
    </row>
    <row r="42" spans="6:10" x14ac:dyDescent="0.25">
      <c r="F42" s="167"/>
      <c r="G42" s="167" t="s">
        <v>210</v>
      </c>
      <c r="H42" s="271"/>
      <c r="I42" s="271">
        <v>2</v>
      </c>
      <c r="J42" s="271">
        <v>2</v>
      </c>
    </row>
    <row r="43" spans="6:10" x14ac:dyDescent="0.25">
      <c r="F43" s="167"/>
      <c r="G43" s="167" t="s">
        <v>211</v>
      </c>
      <c r="H43" s="271">
        <v>4</v>
      </c>
      <c r="I43" s="271">
        <v>12</v>
      </c>
      <c r="J43" s="271">
        <v>16</v>
      </c>
    </row>
    <row r="44" spans="6:10" x14ac:dyDescent="0.25">
      <c r="F44" s="167"/>
      <c r="G44" s="167" t="s">
        <v>212</v>
      </c>
      <c r="H44" s="271">
        <v>30</v>
      </c>
      <c r="I44" s="271">
        <v>2</v>
      </c>
      <c r="J44" s="271">
        <v>32</v>
      </c>
    </row>
    <row r="45" spans="6:10" x14ac:dyDescent="0.25">
      <c r="F45" s="261" t="s">
        <v>213</v>
      </c>
      <c r="G45" s="261"/>
      <c r="H45" s="272">
        <v>195</v>
      </c>
      <c r="I45" s="272">
        <v>198</v>
      </c>
      <c r="J45" s="272">
        <v>393</v>
      </c>
    </row>
    <row r="46" spans="6:10" x14ac:dyDescent="0.25">
      <c r="F46" s="167" t="s">
        <v>106</v>
      </c>
      <c r="G46" s="167" t="s">
        <v>214</v>
      </c>
      <c r="H46" s="271">
        <v>5</v>
      </c>
      <c r="I46" s="271">
        <v>4</v>
      </c>
      <c r="J46" s="271">
        <v>9</v>
      </c>
    </row>
    <row r="47" spans="6:10" x14ac:dyDescent="0.25">
      <c r="F47" s="261" t="s">
        <v>215</v>
      </c>
      <c r="G47" s="261"/>
      <c r="H47" s="272">
        <v>5</v>
      </c>
      <c r="I47" s="272">
        <v>4</v>
      </c>
      <c r="J47" s="272">
        <v>9</v>
      </c>
    </row>
    <row r="48" spans="6:10" x14ac:dyDescent="0.25">
      <c r="F48" s="167" t="s">
        <v>174</v>
      </c>
      <c r="G48" s="167"/>
      <c r="H48" s="271">
        <v>241</v>
      </c>
      <c r="I48" s="271">
        <v>248</v>
      </c>
      <c r="J48" s="271">
        <v>489</v>
      </c>
    </row>
  </sheetData>
  <sheetProtection password="E9C4" sheet="1" objects="1" scenarios="1"/>
  <mergeCells count="5">
    <mergeCell ref="H4:I4"/>
    <mergeCell ref="F4:F5"/>
    <mergeCell ref="G4:G5"/>
    <mergeCell ref="J4:J5"/>
    <mergeCell ref="F2:J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3" name="Button 1">
              <controlPr defaultSize="0" print="0" autoFill="0" autoPict="0" macro="[0]!DATOSACADEMICOS12">
                <anchor moveWithCells="1" sizeWithCells="1">
                  <from>
                    <xdr:col>1</xdr:col>
                    <xdr:colOff>57150</xdr:colOff>
                    <xdr:row>2</xdr:row>
                    <xdr:rowOff>171450</xdr:rowOff>
                  </from>
                  <to>
                    <xdr:col>3</xdr:col>
                    <xdr:colOff>695325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1"/>
  <dimension ref="B1:J92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54.42578125" style="141" bestFit="1" customWidth="1"/>
    <col min="7" max="7" width="61.5703125" style="157" bestFit="1" customWidth="1"/>
    <col min="8" max="9" width="6.42578125" style="144" customWidth="1"/>
    <col min="10" max="10" width="6.5703125" style="144" bestFit="1" customWidth="1"/>
    <col min="11" max="16384" width="11.42578125" style="141"/>
  </cols>
  <sheetData>
    <row r="1" spans="2:10" ht="15.75" thickBot="1" x14ac:dyDescent="0.3"/>
    <row r="2" spans="2:10" ht="20.25" thickBot="1" x14ac:dyDescent="0.3">
      <c r="B2" s="97"/>
      <c r="C2" s="74" t="s">
        <v>471</v>
      </c>
      <c r="D2" s="99"/>
      <c r="F2" s="426" t="s">
        <v>620</v>
      </c>
      <c r="G2" s="426"/>
      <c r="H2" s="426"/>
      <c r="I2" s="426"/>
      <c r="J2" s="426"/>
    </row>
    <row r="3" spans="2:10" x14ac:dyDescent="0.25">
      <c r="B3" s="98"/>
      <c r="C3" s="105"/>
      <c r="D3" s="100"/>
    </row>
    <row r="4" spans="2:10" x14ac:dyDescent="0.25">
      <c r="B4" s="98"/>
      <c r="C4" s="105"/>
      <c r="D4" s="100"/>
      <c r="F4" s="439" t="s">
        <v>216</v>
      </c>
      <c r="G4" s="440" t="s">
        <v>217</v>
      </c>
      <c r="H4" s="420" t="s">
        <v>605</v>
      </c>
      <c r="I4" s="420"/>
      <c r="J4" s="441" t="s">
        <v>302</v>
      </c>
    </row>
    <row r="5" spans="2:10" ht="15.75" thickBot="1" x14ac:dyDescent="0.3">
      <c r="B5" s="101"/>
      <c r="C5" s="102"/>
      <c r="D5" s="103"/>
      <c r="F5" s="439"/>
      <c r="G5" s="440"/>
      <c r="H5" s="41" t="s">
        <v>176</v>
      </c>
      <c r="I5" s="41" t="s">
        <v>175</v>
      </c>
      <c r="J5" s="441"/>
    </row>
    <row r="6" spans="2:10" x14ac:dyDescent="0.25">
      <c r="F6" s="26" t="s">
        <v>53</v>
      </c>
      <c r="G6" s="26" t="s">
        <v>177</v>
      </c>
      <c r="H6" s="234">
        <v>63</v>
      </c>
      <c r="I6" s="234">
        <v>171</v>
      </c>
      <c r="J6" s="234">
        <v>234</v>
      </c>
    </row>
    <row r="7" spans="2:10" x14ac:dyDescent="0.25">
      <c r="F7" s="26"/>
      <c r="G7" s="26" t="s">
        <v>178</v>
      </c>
      <c r="H7" s="234">
        <v>24</v>
      </c>
      <c r="I7" s="234">
        <v>64</v>
      </c>
      <c r="J7" s="234">
        <v>88</v>
      </c>
    </row>
    <row r="8" spans="2:10" x14ac:dyDescent="0.25">
      <c r="F8" s="26"/>
      <c r="G8" s="26" t="s">
        <v>235</v>
      </c>
      <c r="H8" s="234">
        <v>2</v>
      </c>
      <c r="I8" s="234">
        <v>2</v>
      </c>
      <c r="J8" s="234">
        <v>4</v>
      </c>
    </row>
    <row r="9" spans="2:10" x14ac:dyDescent="0.25">
      <c r="F9" s="26"/>
      <c r="G9" s="26" t="s">
        <v>234</v>
      </c>
      <c r="H9" s="234">
        <v>4</v>
      </c>
      <c r="I9" s="234">
        <v>20</v>
      </c>
      <c r="J9" s="234">
        <v>24</v>
      </c>
    </row>
    <row r="10" spans="2:10" x14ac:dyDescent="0.25">
      <c r="F10" s="26"/>
      <c r="G10" s="26" t="s">
        <v>179</v>
      </c>
      <c r="H10" s="234">
        <v>4</v>
      </c>
      <c r="I10" s="234">
        <v>29</v>
      </c>
      <c r="J10" s="234">
        <v>33</v>
      </c>
    </row>
    <row r="11" spans="2:10" x14ac:dyDescent="0.25">
      <c r="F11" s="26"/>
      <c r="G11" s="26" t="s">
        <v>180</v>
      </c>
      <c r="H11" s="234">
        <v>1</v>
      </c>
      <c r="I11" s="234">
        <v>9</v>
      </c>
      <c r="J11" s="234">
        <v>10</v>
      </c>
    </row>
    <row r="12" spans="2:10" x14ac:dyDescent="0.25">
      <c r="F12" s="26"/>
      <c r="G12" s="26" t="s">
        <v>182</v>
      </c>
      <c r="H12" s="234">
        <v>41</v>
      </c>
      <c r="I12" s="234">
        <v>111</v>
      </c>
      <c r="J12" s="234">
        <v>152</v>
      </c>
    </row>
    <row r="13" spans="2:10" x14ac:dyDescent="0.25">
      <c r="F13" s="26"/>
      <c r="G13" s="26" t="s">
        <v>183</v>
      </c>
      <c r="H13" s="234">
        <v>2</v>
      </c>
      <c r="I13" s="234">
        <v>2</v>
      </c>
      <c r="J13" s="234">
        <v>4</v>
      </c>
    </row>
    <row r="14" spans="2:10" x14ac:dyDescent="0.25">
      <c r="F14" s="26"/>
      <c r="G14" s="26" t="s">
        <v>184</v>
      </c>
      <c r="H14" s="234">
        <v>11</v>
      </c>
      <c r="I14" s="234">
        <v>10</v>
      </c>
      <c r="J14" s="234">
        <v>21</v>
      </c>
    </row>
    <row r="15" spans="2:10" x14ac:dyDescent="0.25">
      <c r="F15" s="26"/>
      <c r="G15" s="26" t="s">
        <v>236</v>
      </c>
      <c r="H15" s="234">
        <v>13</v>
      </c>
      <c r="I15" s="234">
        <v>20</v>
      </c>
      <c r="J15" s="234">
        <v>33</v>
      </c>
    </row>
    <row r="16" spans="2:10" x14ac:dyDescent="0.25">
      <c r="F16" s="26"/>
      <c r="G16" s="26" t="s">
        <v>185</v>
      </c>
      <c r="H16" s="234">
        <v>11</v>
      </c>
      <c r="I16" s="234">
        <v>3</v>
      </c>
      <c r="J16" s="234">
        <v>14</v>
      </c>
    </row>
    <row r="17" spans="6:10" x14ac:dyDescent="0.25">
      <c r="F17" s="261" t="s">
        <v>186</v>
      </c>
      <c r="G17" s="261"/>
      <c r="H17" s="285">
        <v>176</v>
      </c>
      <c r="I17" s="285">
        <v>441</v>
      </c>
      <c r="J17" s="285">
        <v>617</v>
      </c>
    </row>
    <row r="18" spans="6:10" x14ac:dyDescent="0.25">
      <c r="F18" s="26" t="s">
        <v>47</v>
      </c>
      <c r="G18" s="26" t="s">
        <v>187</v>
      </c>
      <c r="H18" s="234">
        <v>25</v>
      </c>
      <c r="I18" s="234">
        <v>25</v>
      </c>
      <c r="J18" s="234">
        <v>50</v>
      </c>
    </row>
    <row r="19" spans="6:10" x14ac:dyDescent="0.25">
      <c r="F19" s="26"/>
      <c r="G19" s="26" t="s">
        <v>189</v>
      </c>
      <c r="H19" s="234">
        <v>3</v>
      </c>
      <c r="I19" s="234">
        <v>9</v>
      </c>
      <c r="J19" s="234">
        <v>12</v>
      </c>
    </row>
    <row r="20" spans="6:10" x14ac:dyDescent="0.25">
      <c r="F20" s="26"/>
      <c r="G20" s="26" t="s">
        <v>190</v>
      </c>
      <c r="H20" s="234">
        <v>10</v>
      </c>
      <c r="I20" s="234">
        <v>16</v>
      </c>
      <c r="J20" s="234">
        <v>26</v>
      </c>
    </row>
    <row r="21" spans="6:10" x14ac:dyDescent="0.25">
      <c r="F21" s="26"/>
      <c r="G21" s="26" t="s">
        <v>191</v>
      </c>
      <c r="H21" s="234">
        <v>23</v>
      </c>
      <c r="I21" s="234">
        <v>35</v>
      </c>
      <c r="J21" s="234">
        <v>58</v>
      </c>
    </row>
    <row r="22" spans="6:10" x14ac:dyDescent="0.25">
      <c r="F22" s="26"/>
      <c r="G22" s="26" t="s">
        <v>193</v>
      </c>
      <c r="H22" s="234">
        <v>5</v>
      </c>
      <c r="I22" s="234">
        <v>19</v>
      </c>
      <c r="J22" s="234">
        <v>24</v>
      </c>
    </row>
    <row r="23" spans="6:10" x14ac:dyDescent="0.25">
      <c r="F23" s="26"/>
      <c r="G23" s="26" t="s">
        <v>596</v>
      </c>
      <c r="H23" s="234">
        <v>6</v>
      </c>
      <c r="I23" s="234">
        <v>8</v>
      </c>
      <c r="J23" s="234">
        <v>14</v>
      </c>
    </row>
    <row r="24" spans="6:10" x14ac:dyDescent="0.25">
      <c r="F24" s="26"/>
      <c r="G24" s="26" t="s">
        <v>194</v>
      </c>
      <c r="H24" s="234"/>
      <c r="I24" s="234">
        <v>1</v>
      </c>
      <c r="J24" s="234">
        <v>1</v>
      </c>
    </row>
    <row r="25" spans="6:10" x14ac:dyDescent="0.25">
      <c r="F25" s="26"/>
      <c r="G25" s="26" t="s">
        <v>195</v>
      </c>
      <c r="H25" s="234">
        <v>2</v>
      </c>
      <c r="I25" s="234">
        <v>3</v>
      </c>
      <c r="J25" s="234">
        <v>5</v>
      </c>
    </row>
    <row r="26" spans="6:10" x14ac:dyDescent="0.25">
      <c r="F26" s="26"/>
      <c r="G26" s="26" t="s">
        <v>197</v>
      </c>
      <c r="H26" s="234">
        <v>6</v>
      </c>
      <c r="I26" s="234">
        <v>2</v>
      </c>
      <c r="J26" s="234">
        <v>8</v>
      </c>
    </row>
    <row r="27" spans="6:10" x14ac:dyDescent="0.25">
      <c r="F27" s="26"/>
      <c r="G27" s="26" t="s">
        <v>198</v>
      </c>
      <c r="H27" s="234">
        <v>6</v>
      </c>
      <c r="I27" s="234">
        <v>10</v>
      </c>
      <c r="J27" s="234">
        <v>16</v>
      </c>
    </row>
    <row r="28" spans="6:10" x14ac:dyDescent="0.25">
      <c r="F28" s="26"/>
      <c r="G28" s="26" t="s">
        <v>199</v>
      </c>
      <c r="H28" s="234">
        <v>21</v>
      </c>
      <c r="I28" s="234">
        <v>5</v>
      </c>
      <c r="J28" s="234">
        <v>26</v>
      </c>
    </row>
    <row r="29" spans="6:10" x14ac:dyDescent="0.25">
      <c r="F29" s="26"/>
      <c r="G29" s="26" t="s">
        <v>200</v>
      </c>
      <c r="H29" s="234">
        <v>29</v>
      </c>
      <c r="I29" s="234">
        <v>1</v>
      </c>
      <c r="J29" s="234">
        <v>30</v>
      </c>
    </row>
    <row r="30" spans="6:10" x14ac:dyDescent="0.25">
      <c r="F30" s="26"/>
      <c r="G30" s="26" t="s">
        <v>201</v>
      </c>
      <c r="H30" s="234">
        <v>6</v>
      </c>
      <c r="I30" s="234">
        <v>9</v>
      </c>
      <c r="J30" s="234">
        <v>15</v>
      </c>
    </row>
    <row r="31" spans="6:10" x14ac:dyDescent="0.25">
      <c r="F31" s="26"/>
      <c r="G31" s="26" t="s">
        <v>202</v>
      </c>
      <c r="H31" s="234">
        <v>33</v>
      </c>
      <c r="I31" s="234">
        <v>15</v>
      </c>
      <c r="J31" s="234">
        <v>48</v>
      </c>
    </row>
    <row r="32" spans="6:10" x14ac:dyDescent="0.25">
      <c r="F32" s="26"/>
      <c r="G32" s="26" t="s">
        <v>203</v>
      </c>
      <c r="H32" s="234">
        <v>8</v>
      </c>
      <c r="I32" s="234">
        <v>18</v>
      </c>
      <c r="J32" s="234">
        <v>26</v>
      </c>
    </row>
    <row r="33" spans="6:10" x14ac:dyDescent="0.25">
      <c r="F33" s="26"/>
      <c r="G33" s="26" t="s">
        <v>204</v>
      </c>
      <c r="H33" s="234">
        <v>14</v>
      </c>
      <c r="I33" s="234">
        <v>24</v>
      </c>
      <c r="J33" s="234">
        <v>38</v>
      </c>
    </row>
    <row r="34" spans="6:10" x14ac:dyDescent="0.25">
      <c r="F34" s="26"/>
      <c r="G34" s="26" t="s">
        <v>205</v>
      </c>
      <c r="H34" s="234">
        <v>4</v>
      </c>
      <c r="I34" s="234">
        <v>5</v>
      </c>
      <c r="J34" s="234">
        <v>9</v>
      </c>
    </row>
    <row r="35" spans="6:10" x14ac:dyDescent="0.25">
      <c r="F35" s="26"/>
      <c r="G35" s="26" t="s">
        <v>238</v>
      </c>
      <c r="H35" s="234">
        <v>1</v>
      </c>
      <c r="I35" s="234"/>
      <c r="J35" s="234">
        <v>1</v>
      </c>
    </row>
    <row r="36" spans="6:10" x14ac:dyDescent="0.25">
      <c r="F36" s="26"/>
      <c r="G36" s="26" t="s">
        <v>239</v>
      </c>
      <c r="H36" s="234">
        <v>2</v>
      </c>
      <c r="I36" s="234"/>
      <c r="J36" s="234">
        <v>2</v>
      </c>
    </row>
    <row r="37" spans="6:10" x14ac:dyDescent="0.25">
      <c r="F37" s="26"/>
      <c r="G37" s="26" t="s">
        <v>240</v>
      </c>
      <c r="H37" s="234">
        <v>2</v>
      </c>
      <c r="I37" s="234">
        <v>2</v>
      </c>
      <c r="J37" s="234">
        <v>4</v>
      </c>
    </row>
    <row r="38" spans="6:10" x14ac:dyDescent="0.25">
      <c r="F38" s="26"/>
      <c r="G38" s="26" t="s">
        <v>241</v>
      </c>
      <c r="H38" s="234">
        <v>4</v>
      </c>
      <c r="I38" s="234">
        <v>3</v>
      </c>
      <c r="J38" s="234">
        <v>7</v>
      </c>
    </row>
    <row r="39" spans="6:10" x14ac:dyDescent="0.25">
      <c r="F39" s="26"/>
      <c r="G39" s="26" t="s">
        <v>242</v>
      </c>
      <c r="H39" s="234">
        <v>2</v>
      </c>
      <c r="I39" s="234"/>
      <c r="J39" s="234">
        <v>2</v>
      </c>
    </row>
    <row r="40" spans="6:10" x14ac:dyDescent="0.25">
      <c r="F40" s="26"/>
      <c r="G40" s="26" t="s">
        <v>206</v>
      </c>
      <c r="H40" s="234">
        <v>14</v>
      </c>
      <c r="I40" s="234">
        <v>14</v>
      </c>
      <c r="J40" s="234">
        <v>28</v>
      </c>
    </row>
    <row r="41" spans="6:10" x14ac:dyDescent="0.25">
      <c r="F41" s="26"/>
      <c r="G41" s="26" t="s">
        <v>207</v>
      </c>
      <c r="H41" s="234">
        <v>6</v>
      </c>
      <c r="I41" s="234">
        <v>6</v>
      </c>
      <c r="J41" s="234">
        <v>12</v>
      </c>
    </row>
    <row r="42" spans="6:10" x14ac:dyDescent="0.25">
      <c r="F42" s="26"/>
      <c r="G42" s="26" t="s">
        <v>208</v>
      </c>
      <c r="H42" s="234">
        <v>6</v>
      </c>
      <c r="I42" s="234">
        <v>2</v>
      </c>
      <c r="J42" s="234">
        <v>8</v>
      </c>
    </row>
    <row r="43" spans="6:10" x14ac:dyDescent="0.25">
      <c r="F43" s="26"/>
      <c r="G43" s="26" t="s">
        <v>211</v>
      </c>
      <c r="H43" s="234">
        <v>3</v>
      </c>
      <c r="I43" s="234">
        <v>2</v>
      </c>
      <c r="J43" s="234">
        <v>5</v>
      </c>
    </row>
    <row r="44" spans="6:10" ht="19.5" customHeight="1" x14ac:dyDescent="0.25">
      <c r="F44" s="26"/>
      <c r="G44" s="26" t="s">
        <v>212</v>
      </c>
      <c r="H44" s="234">
        <v>6</v>
      </c>
      <c r="I44" s="234">
        <v>16</v>
      </c>
      <c r="J44" s="234">
        <v>22</v>
      </c>
    </row>
    <row r="45" spans="6:10" x14ac:dyDescent="0.25">
      <c r="F45" s="261" t="s">
        <v>213</v>
      </c>
      <c r="G45" s="261"/>
      <c r="H45" s="285">
        <v>247</v>
      </c>
      <c r="I45" s="285">
        <v>250</v>
      </c>
      <c r="J45" s="285">
        <v>497</v>
      </c>
    </row>
    <row r="46" spans="6:10" x14ac:dyDescent="0.25">
      <c r="F46" s="26" t="s">
        <v>106</v>
      </c>
      <c r="G46" s="26" t="s">
        <v>214</v>
      </c>
      <c r="H46" s="234">
        <v>18</v>
      </c>
      <c r="I46" s="234">
        <v>42</v>
      </c>
      <c r="J46" s="234">
        <v>60</v>
      </c>
    </row>
    <row r="47" spans="6:10" x14ac:dyDescent="0.25">
      <c r="F47" s="261" t="s">
        <v>215</v>
      </c>
      <c r="G47" s="261"/>
      <c r="H47" s="285">
        <v>18</v>
      </c>
      <c r="I47" s="285">
        <v>42</v>
      </c>
      <c r="J47" s="285">
        <v>60</v>
      </c>
    </row>
    <row r="48" spans="6:10" x14ac:dyDescent="0.25">
      <c r="F48" s="26" t="s">
        <v>174</v>
      </c>
      <c r="G48" s="26"/>
      <c r="H48" s="234">
        <v>441</v>
      </c>
      <c r="I48" s="234">
        <v>733</v>
      </c>
      <c r="J48" s="234">
        <v>1174</v>
      </c>
    </row>
    <row r="49" spans="6:10" x14ac:dyDescent="0.25">
      <c r="F49" s="62"/>
      <c r="G49" s="62"/>
      <c r="H49" s="227"/>
      <c r="I49" s="227"/>
      <c r="J49" s="227"/>
    </row>
    <row r="50" spans="6:10" x14ac:dyDescent="0.25">
      <c r="F50" s="62"/>
      <c r="G50" s="62"/>
      <c r="H50" s="227"/>
      <c r="I50" s="227"/>
      <c r="J50" s="227"/>
    </row>
    <row r="51" spans="6:10" x14ac:dyDescent="0.25">
      <c r="F51" s="439" t="s">
        <v>619</v>
      </c>
      <c r="G51" s="440" t="s">
        <v>217</v>
      </c>
      <c r="H51" s="420" t="s">
        <v>221</v>
      </c>
      <c r="I51" s="420"/>
      <c r="J51" s="441" t="s">
        <v>302</v>
      </c>
    </row>
    <row r="52" spans="6:10" x14ac:dyDescent="0.25">
      <c r="F52" s="439"/>
      <c r="G52" s="440"/>
      <c r="H52" s="273" t="s">
        <v>176</v>
      </c>
      <c r="I52" s="273" t="s">
        <v>175</v>
      </c>
      <c r="J52" s="441"/>
    </row>
    <row r="53" spans="6:10" x14ac:dyDescent="0.25">
      <c r="F53" s="167" t="s">
        <v>224</v>
      </c>
      <c r="G53" s="198" t="s">
        <v>177</v>
      </c>
      <c r="H53" s="271">
        <v>12</v>
      </c>
      <c r="I53" s="271">
        <v>37</v>
      </c>
      <c r="J53" s="271">
        <v>49</v>
      </c>
    </row>
    <row r="54" spans="6:10" x14ac:dyDescent="0.25">
      <c r="F54" s="167"/>
      <c r="G54" s="198" t="s">
        <v>178</v>
      </c>
      <c r="H54" s="271">
        <v>11</v>
      </c>
      <c r="I54" s="271">
        <v>27</v>
      </c>
      <c r="J54" s="271">
        <v>38</v>
      </c>
    </row>
    <row r="55" spans="6:10" x14ac:dyDescent="0.25">
      <c r="F55" s="167"/>
      <c r="G55" s="198" t="s">
        <v>235</v>
      </c>
      <c r="H55" s="271"/>
      <c r="I55" s="271">
        <v>1</v>
      </c>
      <c r="J55" s="271">
        <v>1</v>
      </c>
    </row>
    <row r="56" spans="6:10" x14ac:dyDescent="0.25">
      <c r="F56" s="167"/>
      <c r="G56" s="198" t="s">
        <v>182</v>
      </c>
      <c r="H56" s="271">
        <v>4</v>
      </c>
      <c r="I56" s="271">
        <v>11</v>
      </c>
      <c r="J56" s="271">
        <v>15</v>
      </c>
    </row>
    <row r="57" spans="6:10" x14ac:dyDescent="0.25">
      <c r="F57" s="167"/>
      <c r="G57" s="198" t="s">
        <v>236</v>
      </c>
      <c r="H57" s="271">
        <v>4</v>
      </c>
      <c r="I57" s="271">
        <v>5</v>
      </c>
      <c r="J57" s="271">
        <v>9</v>
      </c>
    </row>
    <row r="58" spans="6:10" x14ac:dyDescent="0.25">
      <c r="F58" s="167"/>
      <c r="G58" s="198" t="s">
        <v>185</v>
      </c>
      <c r="H58" s="271">
        <v>1</v>
      </c>
      <c r="I58" s="271"/>
      <c r="J58" s="271">
        <v>1</v>
      </c>
    </row>
    <row r="59" spans="6:10" x14ac:dyDescent="0.25">
      <c r="F59" s="261" t="s">
        <v>225</v>
      </c>
      <c r="G59" s="286"/>
      <c r="H59" s="272">
        <v>32</v>
      </c>
      <c r="I59" s="272">
        <v>81</v>
      </c>
      <c r="J59" s="272">
        <v>113</v>
      </c>
    </row>
    <row r="60" spans="6:10" x14ac:dyDescent="0.25">
      <c r="F60" s="167" t="s">
        <v>226</v>
      </c>
      <c r="G60" s="198" t="s">
        <v>177</v>
      </c>
      <c r="H60" s="271">
        <v>38</v>
      </c>
      <c r="I60" s="271">
        <v>89</v>
      </c>
      <c r="J60" s="271">
        <v>127</v>
      </c>
    </row>
    <row r="61" spans="6:10" x14ac:dyDescent="0.25">
      <c r="F61" s="167"/>
      <c r="G61" s="198" t="s">
        <v>178</v>
      </c>
      <c r="H61" s="271">
        <v>6</v>
      </c>
      <c r="I61" s="271">
        <v>20</v>
      </c>
      <c r="J61" s="271">
        <v>26</v>
      </c>
    </row>
    <row r="62" spans="6:10" x14ac:dyDescent="0.25">
      <c r="F62" s="167"/>
      <c r="G62" s="198" t="s">
        <v>235</v>
      </c>
      <c r="H62" s="271">
        <v>1</v>
      </c>
      <c r="I62" s="271"/>
      <c r="J62" s="271">
        <v>1</v>
      </c>
    </row>
    <row r="63" spans="6:10" x14ac:dyDescent="0.25">
      <c r="F63" s="167"/>
      <c r="G63" s="198" t="s">
        <v>179</v>
      </c>
      <c r="H63" s="271">
        <v>1</v>
      </c>
      <c r="I63" s="271">
        <v>1</v>
      </c>
      <c r="J63" s="271">
        <v>2</v>
      </c>
    </row>
    <row r="64" spans="6:10" x14ac:dyDescent="0.25">
      <c r="F64" s="167"/>
      <c r="G64" s="198" t="s">
        <v>180</v>
      </c>
      <c r="H64" s="271">
        <v>1</v>
      </c>
      <c r="I64" s="271">
        <v>6</v>
      </c>
      <c r="J64" s="271">
        <v>7</v>
      </c>
    </row>
    <row r="65" spans="6:10" x14ac:dyDescent="0.25">
      <c r="F65" s="167"/>
      <c r="G65" s="198" t="s">
        <v>182</v>
      </c>
      <c r="H65" s="271">
        <v>14</v>
      </c>
      <c r="I65" s="271">
        <v>19</v>
      </c>
      <c r="J65" s="271">
        <v>33</v>
      </c>
    </row>
    <row r="66" spans="6:10" x14ac:dyDescent="0.25">
      <c r="F66" s="167"/>
      <c r="G66" s="198" t="s">
        <v>183</v>
      </c>
      <c r="H66" s="271">
        <v>2</v>
      </c>
      <c r="I66" s="271">
        <v>2</v>
      </c>
      <c r="J66" s="271">
        <v>4</v>
      </c>
    </row>
    <row r="67" spans="6:10" x14ac:dyDescent="0.25">
      <c r="F67" s="167"/>
      <c r="G67" s="198" t="s">
        <v>184</v>
      </c>
      <c r="H67" s="271">
        <v>11</v>
      </c>
      <c r="I67" s="271">
        <v>10</v>
      </c>
      <c r="J67" s="271">
        <v>21</v>
      </c>
    </row>
    <row r="68" spans="6:10" x14ac:dyDescent="0.25">
      <c r="F68" s="167"/>
      <c r="G68" s="198" t="s">
        <v>236</v>
      </c>
      <c r="H68" s="271">
        <v>6</v>
      </c>
      <c r="I68" s="271">
        <v>11</v>
      </c>
      <c r="J68" s="271">
        <v>17</v>
      </c>
    </row>
    <row r="69" spans="6:10" x14ac:dyDescent="0.25">
      <c r="F69" s="167"/>
      <c r="G69" s="198" t="s">
        <v>185</v>
      </c>
      <c r="H69" s="271">
        <v>10</v>
      </c>
      <c r="I69" s="271">
        <v>3</v>
      </c>
      <c r="J69" s="271">
        <v>13</v>
      </c>
    </row>
    <row r="70" spans="6:10" x14ac:dyDescent="0.25">
      <c r="F70" s="261" t="s">
        <v>227</v>
      </c>
      <c r="G70" s="286"/>
      <c r="H70" s="272">
        <v>90</v>
      </c>
      <c r="I70" s="272">
        <v>161</v>
      </c>
      <c r="J70" s="272">
        <v>251</v>
      </c>
    </row>
    <row r="71" spans="6:10" x14ac:dyDescent="0.25">
      <c r="F71" s="167" t="s">
        <v>526</v>
      </c>
      <c r="G71" s="198" t="s">
        <v>177</v>
      </c>
      <c r="H71" s="271">
        <v>3</v>
      </c>
      <c r="I71" s="271">
        <v>19</v>
      </c>
      <c r="J71" s="271">
        <v>22</v>
      </c>
    </row>
    <row r="72" spans="6:10" x14ac:dyDescent="0.25">
      <c r="F72" s="167"/>
      <c r="G72" s="198" t="s">
        <v>178</v>
      </c>
      <c r="H72" s="271">
        <v>3</v>
      </c>
      <c r="I72" s="271">
        <v>5</v>
      </c>
      <c r="J72" s="271">
        <v>8</v>
      </c>
    </row>
    <row r="73" spans="6:10" x14ac:dyDescent="0.25">
      <c r="F73" s="167"/>
      <c r="G73" s="198" t="s">
        <v>235</v>
      </c>
      <c r="H73" s="271"/>
      <c r="I73" s="271">
        <v>1</v>
      </c>
      <c r="J73" s="271">
        <v>1</v>
      </c>
    </row>
    <row r="74" spans="6:10" x14ac:dyDescent="0.25">
      <c r="F74" s="167"/>
      <c r="G74" s="198" t="s">
        <v>179</v>
      </c>
      <c r="H74" s="271">
        <v>3</v>
      </c>
      <c r="I74" s="271">
        <v>28</v>
      </c>
      <c r="J74" s="271">
        <v>31</v>
      </c>
    </row>
    <row r="75" spans="6:10" x14ac:dyDescent="0.25">
      <c r="F75" s="167"/>
      <c r="G75" s="198" t="s">
        <v>180</v>
      </c>
      <c r="H75" s="271"/>
      <c r="I75" s="271">
        <v>3</v>
      </c>
      <c r="J75" s="271">
        <v>3</v>
      </c>
    </row>
    <row r="76" spans="6:10" x14ac:dyDescent="0.25">
      <c r="F76" s="167"/>
      <c r="G76" s="198" t="s">
        <v>236</v>
      </c>
      <c r="H76" s="271"/>
      <c r="I76" s="271">
        <v>2</v>
      </c>
      <c r="J76" s="271">
        <v>2</v>
      </c>
    </row>
    <row r="77" spans="6:10" x14ac:dyDescent="0.25">
      <c r="F77" s="261" t="s">
        <v>527</v>
      </c>
      <c r="G77" s="286"/>
      <c r="H77" s="272">
        <v>9</v>
      </c>
      <c r="I77" s="272">
        <v>58</v>
      </c>
      <c r="J77" s="272">
        <v>67</v>
      </c>
    </row>
    <row r="78" spans="6:10" x14ac:dyDescent="0.25">
      <c r="F78" s="167" t="s">
        <v>228</v>
      </c>
      <c r="G78" s="198" t="s">
        <v>177</v>
      </c>
      <c r="H78" s="271">
        <v>5</v>
      </c>
      <c r="I78" s="271">
        <v>5</v>
      </c>
      <c r="J78" s="271">
        <v>10</v>
      </c>
    </row>
    <row r="79" spans="6:10" x14ac:dyDescent="0.25">
      <c r="F79" s="167"/>
      <c r="G79" s="198" t="s">
        <v>178</v>
      </c>
      <c r="H79" s="271">
        <v>4</v>
      </c>
      <c r="I79" s="271">
        <v>12</v>
      </c>
      <c r="J79" s="271">
        <v>16</v>
      </c>
    </row>
    <row r="80" spans="6:10" x14ac:dyDescent="0.25">
      <c r="F80" s="167"/>
      <c r="G80" s="198" t="s">
        <v>182</v>
      </c>
      <c r="H80" s="271">
        <v>3</v>
      </c>
      <c r="I80" s="271">
        <v>15</v>
      </c>
      <c r="J80" s="271">
        <v>18</v>
      </c>
    </row>
    <row r="81" spans="6:10" x14ac:dyDescent="0.25">
      <c r="F81" s="167"/>
      <c r="G81" s="198" t="s">
        <v>236</v>
      </c>
      <c r="H81" s="271">
        <v>3</v>
      </c>
      <c r="I81" s="271">
        <v>2</v>
      </c>
      <c r="J81" s="271">
        <v>5</v>
      </c>
    </row>
    <row r="82" spans="6:10" x14ac:dyDescent="0.25">
      <c r="F82" s="261" t="s">
        <v>229</v>
      </c>
      <c r="G82" s="286"/>
      <c r="H82" s="272">
        <v>15</v>
      </c>
      <c r="I82" s="272">
        <v>34</v>
      </c>
      <c r="J82" s="272">
        <v>49</v>
      </c>
    </row>
    <row r="83" spans="6:10" x14ac:dyDescent="0.25">
      <c r="F83" s="167" t="s">
        <v>230</v>
      </c>
      <c r="G83" s="198" t="s">
        <v>182</v>
      </c>
      <c r="H83" s="271">
        <v>5</v>
      </c>
      <c r="I83" s="271">
        <v>18</v>
      </c>
      <c r="J83" s="271">
        <v>23</v>
      </c>
    </row>
    <row r="84" spans="6:10" x14ac:dyDescent="0.25">
      <c r="F84" s="261" t="s">
        <v>231</v>
      </c>
      <c r="G84" s="286"/>
      <c r="H84" s="272">
        <v>5</v>
      </c>
      <c r="I84" s="272">
        <v>18</v>
      </c>
      <c r="J84" s="272">
        <v>23</v>
      </c>
    </row>
    <row r="85" spans="6:10" x14ac:dyDescent="0.25">
      <c r="F85" s="167" t="s">
        <v>232</v>
      </c>
      <c r="G85" s="198" t="s">
        <v>234</v>
      </c>
      <c r="H85" s="271">
        <v>4</v>
      </c>
      <c r="I85" s="271">
        <v>20</v>
      </c>
      <c r="J85" s="271">
        <v>24</v>
      </c>
    </row>
    <row r="86" spans="6:10" x14ac:dyDescent="0.25">
      <c r="F86" s="167"/>
      <c r="G86" s="198" t="s">
        <v>182</v>
      </c>
      <c r="H86" s="271">
        <v>11</v>
      </c>
      <c r="I86" s="271">
        <v>31</v>
      </c>
      <c r="J86" s="271">
        <v>42</v>
      </c>
    </row>
    <row r="87" spans="6:10" x14ac:dyDescent="0.25">
      <c r="F87" s="261" t="s">
        <v>233</v>
      </c>
      <c r="G87" s="286"/>
      <c r="H87" s="272">
        <v>15</v>
      </c>
      <c r="I87" s="272">
        <v>51</v>
      </c>
      <c r="J87" s="272">
        <v>66</v>
      </c>
    </row>
    <row r="88" spans="6:10" x14ac:dyDescent="0.25">
      <c r="F88" s="167" t="s">
        <v>530</v>
      </c>
      <c r="G88" s="198" t="s">
        <v>177</v>
      </c>
      <c r="H88" s="271">
        <v>5</v>
      </c>
      <c r="I88" s="271">
        <v>21</v>
      </c>
      <c r="J88" s="271">
        <v>26</v>
      </c>
    </row>
    <row r="89" spans="6:10" x14ac:dyDescent="0.25">
      <c r="F89" s="167"/>
      <c r="G89" s="198" t="s">
        <v>235</v>
      </c>
      <c r="H89" s="271">
        <v>1</v>
      </c>
      <c r="I89" s="271"/>
      <c r="J89" s="271">
        <v>1</v>
      </c>
    </row>
    <row r="90" spans="6:10" x14ac:dyDescent="0.25">
      <c r="F90" s="167"/>
      <c r="G90" s="198" t="s">
        <v>182</v>
      </c>
      <c r="H90" s="271">
        <v>4</v>
      </c>
      <c r="I90" s="271">
        <v>17</v>
      </c>
      <c r="J90" s="271">
        <v>21</v>
      </c>
    </row>
    <row r="91" spans="6:10" x14ac:dyDescent="0.25">
      <c r="F91" s="261" t="s">
        <v>531</v>
      </c>
      <c r="G91" s="286"/>
      <c r="H91" s="272">
        <v>10</v>
      </c>
      <c r="I91" s="272">
        <v>38</v>
      </c>
      <c r="J91" s="272">
        <v>48</v>
      </c>
    </row>
    <row r="92" spans="6:10" x14ac:dyDescent="0.25">
      <c r="F92" s="287" t="s">
        <v>584</v>
      </c>
      <c r="G92" s="288"/>
      <c r="H92" s="287">
        <v>176</v>
      </c>
      <c r="I92" s="287">
        <v>441</v>
      </c>
      <c r="J92" s="287">
        <v>617</v>
      </c>
    </row>
  </sheetData>
  <sheetProtection password="E9C4" sheet="1" objects="1" scenarios="1"/>
  <mergeCells count="9">
    <mergeCell ref="F51:F52"/>
    <mergeCell ref="G51:G52"/>
    <mergeCell ref="H51:I51"/>
    <mergeCell ref="J51:J52"/>
    <mergeCell ref="F2:J2"/>
    <mergeCell ref="F4:F5"/>
    <mergeCell ref="G4:G5"/>
    <mergeCell ref="H4:I4"/>
    <mergeCell ref="J4:J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3" name="Button 1">
              <controlPr defaultSize="0" print="0" autoFill="0" autoPict="0" macro="[0]!DATOSACADEMICOS13">
                <anchor moveWithCells="1" sizeWithCells="1">
                  <from>
                    <xdr:col>1</xdr:col>
                    <xdr:colOff>66675</xdr:colOff>
                    <xdr:row>2</xdr:row>
                    <xdr:rowOff>171450</xdr:rowOff>
                  </from>
                  <to>
                    <xdr:col>3</xdr:col>
                    <xdr:colOff>704850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2"/>
  <dimension ref="B2:V92"/>
  <sheetViews>
    <sheetView zoomScaleNormal="100" workbookViewId="0"/>
  </sheetViews>
  <sheetFormatPr baseColWidth="10" defaultRowHeight="15" x14ac:dyDescent="0.25"/>
  <cols>
    <col min="1" max="1" width="4.28515625" style="141" customWidth="1"/>
    <col min="2" max="2" width="11.42578125" style="141"/>
    <col min="3" max="3" width="11.42578125" style="141" customWidth="1"/>
    <col min="4" max="4" width="11.42578125" style="141"/>
    <col min="5" max="5" width="4.28515625" style="141" customWidth="1"/>
    <col min="6" max="6" width="15.42578125" style="141" customWidth="1"/>
    <col min="7" max="7" width="29.7109375" style="141" customWidth="1"/>
    <col min="8" max="9" width="5" style="144" bestFit="1" customWidth="1"/>
    <col min="10" max="10" width="7" style="144" customWidth="1"/>
    <col min="11" max="11" width="2.28515625" style="141" customWidth="1"/>
    <col min="12" max="12" width="14.85546875" style="141" customWidth="1"/>
    <col min="13" max="13" width="19.42578125" style="144" customWidth="1"/>
    <col min="14" max="15" width="5" style="144" bestFit="1" customWidth="1"/>
    <col min="16" max="16" width="6.5703125" style="144" bestFit="1" customWidth="1"/>
    <col min="17" max="17" width="2.28515625" style="141" customWidth="1"/>
    <col min="18" max="18" width="14.5703125" style="141" customWidth="1"/>
    <col min="19" max="19" width="38.28515625" style="144" customWidth="1"/>
    <col min="20" max="21" width="5" style="144" bestFit="1" customWidth="1"/>
    <col min="22" max="22" width="6.5703125" style="144" bestFit="1" customWidth="1"/>
    <col min="23" max="16384" width="11.42578125" style="141"/>
  </cols>
  <sheetData>
    <row r="2" spans="2:22" ht="38.25" customHeight="1" x14ac:dyDescent="0.25">
      <c r="F2" s="426" t="s">
        <v>621</v>
      </c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</row>
    <row r="4" spans="2:22" ht="31.5" customHeight="1" x14ac:dyDescent="0.25">
      <c r="F4" s="447" t="s">
        <v>622</v>
      </c>
      <c r="G4" s="447"/>
      <c r="H4" s="447"/>
      <c r="I4" s="447"/>
      <c r="J4" s="447"/>
      <c r="K4" s="447"/>
      <c r="L4" s="447"/>
      <c r="M4" s="447"/>
      <c r="N4" s="447"/>
      <c r="O4" s="447"/>
      <c r="P4" s="447"/>
      <c r="Q4" s="447"/>
      <c r="R4" s="447"/>
      <c r="S4" s="447"/>
      <c r="T4" s="447"/>
      <c r="U4" s="447"/>
      <c r="V4" s="447"/>
    </row>
    <row r="5" spans="2:22" x14ac:dyDescent="0.25">
      <c r="K5" s="142"/>
      <c r="L5" s="142"/>
      <c r="M5" s="145"/>
    </row>
    <row r="6" spans="2:22" ht="19.5" x14ac:dyDescent="0.25">
      <c r="F6" s="445" t="s">
        <v>325</v>
      </c>
      <c r="G6" s="445"/>
      <c r="H6" s="445"/>
      <c r="I6" s="445"/>
      <c r="J6" s="445"/>
      <c r="K6" s="158"/>
      <c r="L6" s="445" t="s">
        <v>327</v>
      </c>
      <c r="M6" s="445"/>
      <c r="N6" s="445"/>
      <c r="O6" s="445"/>
      <c r="P6" s="445"/>
      <c r="R6" s="445" t="s">
        <v>330</v>
      </c>
      <c r="S6" s="445"/>
      <c r="T6" s="445"/>
      <c r="U6" s="445"/>
      <c r="V6" s="445"/>
    </row>
    <row r="7" spans="2:22" x14ac:dyDescent="0.25">
      <c r="K7" s="142"/>
      <c r="L7" s="142"/>
      <c r="M7" s="145"/>
    </row>
    <row r="8" spans="2:22" x14ac:dyDescent="0.25">
      <c r="F8" s="439" t="s">
        <v>216</v>
      </c>
      <c r="G8" s="439" t="s">
        <v>324</v>
      </c>
      <c r="H8" s="420" t="s">
        <v>219</v>
      </c>
      <c r="I8" s="420"/>
      <c r="J8" s="421" t="s">
        <v>302</v>
      </c>
      <c r="L8" s="439" t="s">
        <v>216</v>
      </c>
      <c r="M8" s="446" t="s">
        <v>326</v>
      </c>
      <c r="N8" s="420" t="s">
        <v>219</v>
      </c>
      <c r="O8" s="420"/>
      <c r="P8" s="421" t="s">
        <v>302</v>
      </c>
      <c r="R8" s="439" t="s">
        <v>216</v>
      </c>
      <c r="S8" s="446" t="s">
        <v>329</v>
      </c>
      <c r="T8" s="420" t="s">
        <v>219</v>
      </c>
      <c r="U8" s="420"/>
      <c r="V8" s="421" t="s">
        <v>302</v>
      </c>
    </row>
    <row r="9" spans="2:22" ht="15.75" thickBot="1" x14ac:dyDescent="0.3">
      <c r="F9" s="448"/>
      <c r="G9" s="439"/>
      <c r="H9" s="273" t="s">
        <v>175</v>
      </c>
      <c r="I9" s="273" t="s">
        <v>176</v>
      </c>
      <c r="J9" s="421"/>
      <c r="L9" s="439"/>
      <c r="M9" s="446"/>
      <c r="N9" s="41" t="s">
        <v>175</v>
      </c>
      <c r="O9" s="41" t="s">
        <v>176</v>
      </c>
      <c r="P9" s="421"/>
      <c r="R9" s="439"/>
      <c r="S9" s="446"/>
      <c r="T9" s="273" t="s">
        <v>175</v>
      </c>
      <c r="U9" s="273" t="s">
        <v>176</v>
      </c>
      <c r="V9" s="421"/>
    </row>
    <row r="10" spans="2:22" ht="15.75" thickBot="1" x14ac:dyDescent="0.3">
      <c r="B10" s="97"/>
      <c r="C10" s="74" t="s">
        <v>471</v>
      </c>
      <c r="D10" s="99"/>
      <c r="F10" s="442" t="s">
        <v>53</v>
      </c>
      <c r="G10" s="313" t="s">
        <v>541</v>
      </c>
      <c r="H10" s="289">
        <v>779</v>
      </c>
      <c r="I10" s="289">
        <v>367</v>
      </c>
      <c r="J10" s="289">
        <v>1146</v>
      </c>
      <c r="L10" s="456" t="s">
        <v>53</v>
      </c>
      <c r="M10" s="204" t="s">
        <v>548</v>
      </c>
      <c r="N10" s="205">
        <v>5179</v>
      </c>
      <c r="O10" s="206">
        <v>2091</v>
      </c>
      <c r="P10" s="207">
        <v>7270</v>
      </c>
      <c r="R10" s="456" t="s">
        <v>53</v>
      </c>
      <c r="S10" s="204" t="s">
        <v>548</v>
      </c>
      <c r="T10" s="218">
        <v>5334</v>
      </c>
      <c r="U10" s="219">
        <v>2142</v>
      </c>
      <c r="V10" s="220">
        <v>7476</v>
      </c>
    </row>
    <row r="11" spans="2:22" x14ac:dyDescent="0.25">
      <c r="B11" s="98"/>
      <c r="C11" s="105"/>
      <c r="D11" s="100"/>
      <c r="F11" s="443"/>
      <c r="G11" s="313" t="s">
        <v>542</v>
      </c>
      <c r="H11" s="289">
        <v>90</v>
      </c>
      <c r="I11" s="289">
        <v>6</v>
      </c>
      <c r="J11" s="289">
        <v>96</v>
      </c>
      <c r="L11" s="453"/>
      <c r="M11" s="208" t="s">
        <v>549</v>
      </c>
      <c r="N11" s="209">
        <v>199</v>
      </c>
      <c r="O11" s="210">
        <v>70</v>
      </c>
      <c r="P11" s="211">
        <v>269</v>
      </c>
      <c r="R11" s="453"/>
      <c r="S11" s="208" t="s">
        <v>549</v>
      </c>
      <c r="T11" s="221">
        <v>44</v>
      </c>
      <c r="U11" s="222">
        <v>19</v>
      </c>
      <c r="V11" s="223">
        <v>63</v>
      </c>
    </row>
    <row r="12" spans="2:22" x14ac:dyDescent="0.25">
      <c r="B12" s="98"/>
      <c r="C12" s="105"/>
      <c r="D12" s="100"/>
      <c r="F12" s="443"/>
      <c r="G12" s="313" t="s">
        <v>543</v>
      </c>
      <c r="H12" s="289">
        <v>1</v>
      </c>
      <c r="I12" s="289">
        <v>1</v>
      </c>
      <c r="J12" s="289">
        <v>2</v>
      </c>
      <c r="L12" s="454"/>
      <c r="M12" s="208" t="s">
        <v>286</v>
      </c>
      <c r="N12" s="209">
        <v>103</v>
      </c>
      <c r="O12" s="210">
        <v>29</v>
      </c>
      <c r="P12" s="211">
        <v>132</v>
      </c>
      <c r="R12" s="454"/>
      <c r="S12" s="208" t="s">
        <v>286</v>
      </c>
      <c r="T12" s="221">
        <v>103</v>
      </c>
      <c r="U12" s="222">
        <v>29</v>
      </c>
      <c r="V12" s="223">
        <v>132</v>
      </c>
    </row>
    <row r="13" spans="2:22" ht="15.75" thickBot="1" x14ac:dyDescent="0.3">
      <c r="B13" s="101"/>
      <c r="C13" s="102"/>
      <c r="D13" s="103"/>
      <c r="F13" s="443"/>
      <c r="G13" s="313" t="s">
        <v>544</v>
      </c>
      <c r="H13" s="289">
        <v>114</v>
      </c>
      <c r="I13" s="289">
        <v>24</v>
      </c>
      <c r="J13" s="289">
        <v>138</v>
      </c>
      <c r="L13" s="290" t="s">
        <v>186</v>
      </c>
      <c r="M13" s="291"/>
      <c r="N13" s="292">
        <v>5481</v>
      </c>
      <c r="O13" s="293">
        <v>2190</v>
      </c>
      <c r="P13" s="294">
        <v>7671</v>
      </c>
      <c r="R13" s="290" t="s">
        <v>186</v>
      </c>
      <c r="S13" s="291"/>
      <c r="T13" s="305">
        <v>5481</v>
      </c>
      <c r="U13" s="306">
        <v>2190</v>
      </c>
      <c r="V13" s="307">
        <v>7671</v>
      </c>
    </row>
    <row r="14" spans="2:22" x14ac:dyDescent="0.25">
      <c r="F14" s="443"/>
      <c r="G14" s="313" t="s">
        <v>545</v>
      </c>
      <c r="H14" s="289">
        <v>3612</v>
      </c>
      <c r="I14" s="289">
        <v>1428</v>
      </c>
      <c r="J14" s="289">
        <v>5040</v>
      </c>
      <c r="L14" s="452" t="s">
        <v>47</v>
      </c>
      <c r="M14" s="204" t="s">
        <v>548</v>
      </c>
      <c r="N14" s="205">
        <v>3539</v>
      </c>
      <c r="O14" s="206">
        <v>4289</v>
      </c>
      <c r="P14" s="207">
        <v>7828</v>
      </c>
      <c r="R14" s="452" t="s">
        <v>47</v>
      </c>
      <c r="S14" s="204" t="s">
        <v>548</v>
      </c>
      <c r="T14" s="218">
        <v>3594</v>
      </c>
      <c r="U14" s="219">
        <v>4349</v>
      </c>
      <c r="V14" s="220">
        <v>7943</v>
      </c>
    </row>
    <row r="15" spans="2:22" x14ac:dyDescent="0.25">
      <c r="F15" s="443"/>
      <c r="G15" s="313" t="s">
        <v>546</v>
      </c>
      <c r="H15" s="289">
        <v>790</v>
      </c>
      <c r="I15" s="289">
        <v>338</v>
      </c>
      <c r="J15" s="289">
        <v>1128</v>
      </c>
      <c r="L15" s="453"/>
      <c r="M15" s="208" t="s">
        <v>549</v>
      </c>
      <c r="N15" s="209">
        <v>109</v>
      </c>
      <c r="O15" s="210">
        <v>144</v>
      </c>
      <c r="P15" s="211">
        <v>253</v>
      </c>
      <c r="R15" s="453"/>
      <c r="S15" s="208" t="s">
        <v>549</v>
      </c>
      <c r="T15" s="221">
        <v>54</v>
      </c>
      <c r="U15" s="222">
        <v>84</v>
      </c>
      <c r="V15" s="223">
        <v>138</v>
      </c>
    </row>
    <row r="16" spans="2:22" x14ac:dyDescent="0.25">
      <c r="F16" s="443"/>
      <c r="G16" s="313" t="s">
        <v>547</v>
      </c>
      <c r="H16" s="289">
        <v>11</v>
      </c>
      <c r="I16" s="289"/>
      <c r="J16" s="289">
        <v>11</v>
      </c>
      <c r="L16" s="454"/>
      <c r="M16" s="208" t="s">
        <v>286</v>
      </c>
      <c r="N16" s="209">
        <v>85</v>
      </c>
      <c r="O16" s="210">
        <v>86</v>
      </c>
      <c r="P16" s="211">
        <v>171</v>
      </c>
      <c r="R16" s="454"/>
      <c r="S16" s="208" t="s">
        <v>286</v>
      </c>
      <c r="T16" s="221">
        <v>85</v>
      </c>
      <c r="U16" s="222">
        <v>86</v>
      </c>
      <c r="V16" s="223">
        <v>171</v>
      </c>
    </row>
    <row r="17" spans="6:22" x14ac:dyDescent="0.25">
      <c r="F17" s="444"/>
      <c r="G17" s="313" t="s">
        <v>286</v>
      </c>
      <c r="H17" s="289">
        <v>84</v>
      </c>
      <c r="I17" s="289">
        <v>26</v>
      </c>
      <c r="J17" s="289">
        <v>110</v>
      </c>
      <c r="L17" s="290" t="s">
        <v>213</v>
      </c>
      <c r="M17" s="291"/>
      <c r="N17" s="292">
        <v>3733</v>
      </c>
      <c r="O17" s="293">
        <v>4519</v>
      </c>
      <c r="P17" s="294">
        <v>8252</v>
      </c>
      <c r="R17" s="290" t="s">
        <v>213</v>
      </c>
      <c r="S17" s="291"/>
      <c r="T17" s="305">
        <v>3733</v>
      </c>
      <c r="U17" s="306">
        <v>4519</v>
      </c>
      <c r="V17" s="307">
        <v>8252</v>
      </c>
    </row>
    <row r="18" spans="6:22" x14ac:dyDescent="0.25">
      <c r="F18" s="314" t="s">
        <v>186</v>
      </c>
      <c r="G18" s="261"/>
      <c r="H18" s="285">
        <v>5481</v>
      </c>
      <c r="I18" s="285">
        <v>2190</v>
      </c>
      <c r="J18" s="285">
        <v>7671</v>
      </c>
      <c r="L18" s="452" t="s">
        <v>106</v>
      </c>
      <c r="M18" s="204" t="s">
        <v>548</v>
      </c>
      <c r="N18" s="205">
        <v>636</v>
      </c>
      <c r="O18" s="206">
        <v>299</v>
      </c>
      <c r="P18" s="207">
        <v>935</v>
      </c>
      <c r="R18" s="452" t="s">
        <v>106</v>
      </c>
      <c r="S18" s="204" t="s">
        <v>548</v>
      </c>
      <c r="T18" s="218">
        <v>644</v>
      </c>
      <c r="U18" s="219">
        <v>296</v>
      </c>
      <c r="V18" s="220">
        <v>940</v>
      </c>
    </row>
    <row r="19" spans="6:22" x14ac:dyDescent="0.25">
      <c r="F19" s="442" t="s">
        <v>47</v>
      </c>
      <c r="G19" s="167" t="s">
        <v>541</v>
      </c>
      <c r="H19" s="289">
        <v>107</v>
      </c>
      <c r="I19" s="289">
        <v>93</v>
      </c>
      <c r="J19" s="289">
        <v>200</v>
      </c>
      <c r="L19" s="453"/>
      <c r="M19" s="208" t="s">
        <v>549</v>
      </c>
      <c r="N19" s="209">
        <v>13</v>
      </c>
      <c r="O19" s="210">
        <v>3</v>
      </c>
      <c r="P19" s="211">
        <v>16</v>
      </c>
      <c r="R19" s="453"/>
      <c r="S19" s="208" t="s">
        <v>549</v>
      </c>
      <c r="T19" s="221">
        <v>5</v>
      </c>
      <c r="U19" s="222">
        <v>6</v>
      </c>
      <c r="V19" s="223">
        <v>11</v>
      </c>
    </row>
    <row r="20" spans="6:22" x14ac:dyDescent="0.25">
      <c r="F20" s="443"/>
      <c r="G20" s="167" t="s">
        <v>542</v>
      </c>
      <c r="H20" s="289">
        <v>32</v>
      </c>
      <c r="I20" s="289">
        <v>2</v>
      </c>
      <c r="J20" s="289">
        <v>34</v>
      </c>
      <c r="L20" s="454"/>
      <c r="M20" s="208" t="s">
        <v>286</v>
      </c>
      <c r="N20" s="209">
        <v>51</v>
      </c>
      <c r="O20" s="210">
        <v>22</v>
      </c>
      <c r="P20" s="211">
        <v>73</v>
      </c>
      <c r="R20" s="454"/>
      <c r="S20" s="208" t="s">
        <v>286</v>
      </c>
      <c r="T20" s="221">
        <v>51</v>
      </c>
      <c r="U20" s="222">
        <v>22</v>
      </c>
      <c r="V20" s="223">
        <v>73</v>
      </c>
    </row>
    <row r="21" spans="6:22" ht="15" customHeight="1" x14ac:dyDescent="0.25">
      <c r="F21" s="443"/>
      <c r="G21" s="167" t="s">
        <v>543</v>
      </c>
      <c r="H21" s="289">
        <v>2</v>
      </c>
      <c r="I21" s="289">
        <v>1</v>
      </c>
      <c r="J21" s="289">
        <v>3</v>
      </c>
      <c r="L21" s="290" t="s">
        <v>215</v>
      </c>
      <c r="M21" s="291"/>
      <c r="N21" s="292">
        <v>700</v>
      </c>
      <c r="O21" s="293">
        <v>324</v>
      </c>
      <c r="P21" s="294">
        <v>1024</v>
      </c>
      <c r="R21" s="290" t="s">
        <v>215</v>
      </c>
      <c r="S21" s="291"/>
      <c r="T21" s="305">
        <v>700</v>
      </c>
      <c r="U21" s="306">
        <v>324</v>
      </c>
      <c r="V21" s="307">
        <v>1024</v>
      </c>
    </row>
    <row r="22" spans="6:22" x14ac:dyDescent="0.25">
      <c r="F22" s="443"/>
      <c r="G22" s="167" t="s">
        <v>544</v>
      </c>
      <c r="H22" s="289">
        <v>9</v>
      </c>
      <c r="I22" s="289">
        <v>8</v>
      </c>
      <c r="J22" s="289">
        <v>17</v>
      </c>
      <c r="L22" s="212" t="s">
        <v>174</v>
      </c>
      <c r="M22" s="213"/>
      <c r="N22" s="214">
        <v>9914</v>
      </c>
      <c r="O22" s="215">
        <v>7033</v>
      </c>
      <c r="P22" s="216">
        <v>16947</v>
      </c>
      <c r="R22" s="212" t="s">
        <v>174</v>
      </c>
      <c r="S22" s="213"/>
      <c r="T22" s="224">
        <v>9914</v>
      </c>
      <c r="U22" s="225">
        <v>7033</v>
      </c>
      <c r="V22" s="226">
        <v>16947</v>
      </c>
    </row>
    <row r="23" spans="6:22" x14ac:dyDescent="0.25">
      <c r="F23" s="443"/>
      <c r="G23" s="167" t="s">
        <v>545</v>
      </c>
      <c r="H23" s="289">
        <v>3428</v>
      </c>
      <c r="I23" s="289">
        <v>4304</v>
      </c>
      <c r="J23" s="289">
        <v>7732</v>
      </c>
      <c r="L23" s="62"/>
      <c r="M23" s="62"/>
      <c r="N23" s="217"/>
      <c r="O23" s="217"/>
      <c r="P23" s="217"/>
    </row>
    <row r="24" spans="6:22" x14ac:dyDescent="0.25">
      <c r="F24" s="443"/>
      <c r="G24" s="167" t="s">
        <v>546</v>
      </c>
      <c r="H24" s="289">
        <v>84</v>
      </c>
      <c r="I24" s="289">
        <v>54</v>
      </c>
      <c r="J24" s="289">
        <v>138</v>
      </c>
      <c r="L24" s="439" t="s">
        <v>216</v>
      </c>
      <c r="M24" s="446" t="s">
        <v>328</v>
      </c>
      <c r="N24" s="420" t="s">
        <v>219</v>
      </c>
      <c r="O24" s="420"/>
      <c r="P24" s="421" t="s">
        <v>302</v>
      </c>
      <c r="R24" s="439" t="s">
        <v>216</v>
      </c>
      <c r="S24" s="446" t="s">
        <v>331</v>
      </c>
      <c r="T24" s="420" t="s">
        <v>219</v>
      </c>
      <c r="U24" s="420"/>
      <c r="V24" s="421" t="s">
        <v>302</v>
      </c>
    </row>
    <row r="25" spans="6:22" x14ac:dyDescent="0.25">
      <c r="F25" s="443"/>
      <c r="G25" s="167" t="s">
        <v>547</v>
      </c>
      <c r="H25" s="289">
        <v>1</v>
      </c>
      <c r="I25" s="289"/>
      <c r="J25" s="289">
        <v>1</v>
      </c>
      <c r="L25" s="439"/>
      <c r="M25" s="446"/>
      <c r="N25" s="41" t="s">
        <v>175</v>
      </c>
      <c r="O25" s="41" t="s">
        <v>176</v>
      </c>
      <c r="P25" s="421"/>
      <c r="R25" s="439"/>
      <c r="S25" s="446"/>
      <c r="T25" s="273" t="s">
        <v>175</v>
      </c>
      <c r="U25" s="273" t="s">
        <v>176</v>
      </c>
      <c r="V25" s="421"/>
    </row>
    <row r="26" spans="6:22" x14ac:dyDescent="0.25">
      <c r="F26" s="444"/>
      <c r="G26" s="167" t="s">
        <v>286</v>
      </c>
      <c r="H26" s="289">
        <v>70</v>
      </c>
      <c r="I26" s="289">
        <v>57</v>
      </c>
      <c r="J26" s="289">
        <v>127</v>
      </c>
      <c r="L26" s="456" t="s">
        <v>53</v>
      </c>
      <c r="M26" s="204" t="s">
        <v>548</v>
      </c>
      <c r="N26" s="205">
        <v>5203</v>
      </c>
      <c r="O26" s="206">
        <v>2109</v>
      </c>
      <c r="P26" s="207">
        <v>7312</v>
      </c>
      <c r="R26" s="456" t="s">
        <v>53</v>
      </c>
      <c r="S26" s="204" t="s">
        <v>550</v>
      </c>
      <c r="T26" s="218">
        <v>3942</v>
      </c>
      <c r="U26" s="219">
        <v>1647</v>
      </c>
      <c r="V26" s="220">
        <v>5589</v>
      </c>
    </row>
    <row r="27" spans="6:22" x14ac:dyDescent="0.25">
      <c r="F27" s="261" t="s">
        <v>213</v>
      </c>
      <c r="G27" s="261"/>
      <c r="H27" s="285">
        <v>3733</v>
      </c>
      <c r="I27" s="285">
        <v>4519</v>
      </c>
      <c r="J27" s="285">
        <v>8252</v>
      </c>
      <c r="L27" s="453"/>
      <c r="M27" s="208" t="s">
        <v>549</v>
      </c>
      <c r="N27" s="209">
        <v>175</v>
      </c>
      <c r="O27" s="210">
        <v>52</v>
      </c>
      <c r="P27" s="211">
        <v>227</v>
      </c>
      <c r="R27" s="453"/>
      <c r="S27" s="208" t="s">
        <v>551</v>
      </c>
      <c r="T27" s="221">
        <v>1436</v>
      </c>
      <c r="U27" s="222">
        <v>514</v>
      </c>
      <c r="V27" s="223">
        <v>1950</v>
      </c>
    </row>
    <row r="28" spans="6:22" x14ac:dyDescent="0.25">
      <c r="F28" s="442" t="s">
        <v>106</v>
      </c>
      <c r="G28" s="167" t="s">
        <v>541</v>
      </c>
      <c r="H28" s="289">
        <v>162</v>
      </c>
      <c r="I28" s="289">
        <v>85</v>
      </c>
      <c r="J28" s="289">
        <v>247</v>
      </c>
      <c r="L28" s="454"/>
      <c r="M28" s="208" t="s">
        <v>286</v>
      </c>
      <c r="N28" s="209">
        <v>103</v>
      </c>
      <c r="O28" s="210">
        <v>29</v>
      </c>
      <c r="P28" s="211">
        <v>132</v>
      </c>
      <c r="R28" s="454"/>
      <c r="S28" s="208" t="s">
        <v>286</v>
      </c>
      <c r="T28" s="221">
        <v>103</v>
      </c>
      <c r="U28" s="222">
        <v>29</v>
      </c>
      <c r="V28" s="223">
        <v>132</v>
      </c>
    </row>
    <row r="29" spans="6:22" x14ac:dyDescent="0.25">
      <c r="F29" s="443"/>
      <c r="G29" s="167" t="s">
        <v>542</v>
      </c>
      <c r="H29" s="289">
        <v>34</v>
      </c>
      <c r="I29" s="289">
        <v>2</v>
      </c>
      <c r="J29" s="289">
        <v>36</v>
      </c>
      <c r="L29" s="290" t="s">
        <v>186</v>
      </c>
      <c r="M29" s="291"/>
      <c r="N29" s="292">
        <v>5481</v>
      </c>
      <c r="O29" s="293">
        <v>2190</v>
      </c>
      <c r="P29" s="294">
        <v>7671</v>
      </c>
      <c r="R29" s="290" t="s">
        <v>186</v>
      </c>
      <c r="S29" s="291"/>
      <c r="T29" s="305">
        <v>5481</v>
      </c>
      <c r="U29" s="306">
        <v>2190</v>
      </c>
      <c r="V29" s="307">
        <v>7671</v>
      </c>
    </row>
    <row r="30" spans="6:22" x14ac:dyDescent="0.25">
      <c r="F30" s="443"/>
      <c r="G30" s="167" t="s">
        <v>543</v>
      </c>
      <c r="H30" s="289"/>
      <c r="I30" s="289">
        <v>1</v>
      </c>
      <c r="J30" s="289">
        <v>1</v>
      </c>
      <c r="L30" s="452" t="s">
        <v>47</v>
      </c>
      <c r="M30" s="204" t="s">
        <v>548</v>
      </c>
      <c r="N30" s="205">
        <v>3550</v>
      </c>
      <c r="O30" s="206">
        <v>4318</v>
      </c>
      <c r="P30" s="207">
        <v>7868</v>
      </c>
      <c r="R30" s="452" t="s">
        <v>47</v>
      </c>
      <c r="S30" s="204" t="s">
        <v>550</v>
      </c>
      <c r="T30" s="218">
        <v>2309</v>
      </c>
      <c r="U30" s="219">
        <v>2669</v>
      </c>
      <c r="V30" s="220">
        <v>4978</v>
      </c>
    </row>
    <row r="31" spans="6:22" x14ac:dyDescent="0.25">
      <c r="F31" s="443"/>
      <c r="G31" s="167" t="s">
        <v>544</v>
      </c>
      <c r="H31" s="289">
        <v>19</v>
      </c>
      <c r="I31" s="289">
        <v>5</v>
      </c>
      <c r="J31" s="289">
        <v>24</v>
      </c>
      <c r="L31" s="453"/>
      <c r="M31" s="208" t="s">
        <v>549</v>
      </c>
      <c r="N31" s="209">
        <v>98</v>
      </c>
      <c r="O31" s="210">
        <v>115</v>
      </c>
      <c r="P31" s="211">
        <v>213</v>
      </c>
      <c r="R31" s="453"/>
      <c r="S31" s="208" t="s">
        <v>551</v>
      </c>
      <c r="T31" s="221">
        <v>1339</v>
      </c>
      <c r="U31" s="222">
        <v>1764</v>
      </c>
      <c r="V31" s="223">
        <v>3103</v>
      </c>
    </row>
    <row r="32" spans="6:22" x14ac:dyDescent="0.25">
      <c r="F32" s="443"/>
      <c r="G32" s="167" t="s">
        <v>545</v>
      </c>
      <c r="H32" s="289">
        <v>309</v>
      </c>
      <c r="I32" s="289">
        <v>160</v>
      </c>
      <c r="J32" s="289">
        <v>469</v>
      </c>
      <c r="L32" s="454"/>
      <c r="M32" s="208" t="s">
        <v>286</v>
      </c>
      <c r="N32" s="209">
        <v>85</v>
      </c>
      <c r="O32" s="210">
        <v>86</v>
      </c>
      <c r="P32" s="211">
        <v>171</v>
      </c>
      <c r="R32" s="454"/>
      <c r="S32" s="208" t="s">
        <v>286</v>
      </c>
      <c r="T32" s="221">
        <v>85</v>
      </c>
      <c r="U32" s="222">
        <v>86</v>
      </c>
      <c r="V32" s="223">
        <v>171</v>
      </c>
    </row>
    <row r="33" spans="6:22" x14ac:dyDescent="0.25">
      <c r="F33" s="443"/>
      <c r="G33" s="167" t="s">
        <v>546</v>
      </c>
      <c r="H33" s="289">
        <v>124</v>
      </c>
      <c r="I33" s="289">
        <v>51</v>
      </c>
      <c r="J33" s="289">
        <v>175</v>
      </c>
      <c r="L33" s="290" t="s">
        <v>213</v>
      </c>
      <c r="M33" s="291"/>
      <c r="N33" s="292">
        <v>3733</v>
      </c>
      <c r="O33" s="293">
        <v>4519</v>
      </c>
      <c r="P33" s="294">
        <v>8252</v>
      </c>
      <c r="R33" s="290" t="s">
        <v>213</v>
      </c>
      <c r="S33" s="291"/>
      <c r="T33" s="305">
        <v>3733</v>
      </c>
      <c r="U33" s="306">
        <v>4519</v>
      </c>
      <c r="V33" s="307">
        <v>8252</v>
      </c>
    </row>
    <row r="34" spans="6:22" x14ac:dyDescent="0.25">
      <c r="F34" s="443"/>
      <c r="G34" s="167" t="s">
        <v>547</v>
      </c>
      <c r="H34" s="289">
        <v>5</v>
      </c>
      <c r="I34" s="289"/>
      <c r="J34" s="289">
        <v>5</v>
      </c>
      <c r="L34" s="452" t="s">
        <v>106</v>
      </c>
      <c r="M34" s="204" t="s">
        <v>548</v>
      </c>
      <c r="N34" s="205">
        <v>637</v>
      </c>
      <c r="O34" s="206">
        <v>301</v>
      </c>
      <c r="P34" s="207">
        <v>938</v>
      </c>
      <c r="R34" s="452" t="s">
        <v>106</v>
      </c>
      <c r="S34" s="204" t="s">
        <v>550</v>
      </c>
      <c r="T34" s="218">
        <v>610</v>
      </c>
      <c r="U34" s="219">
        <v>282</v>
      </c>
      <c r="V34" s="220">
        <v>892</v>
      </c>
    </row>
    <row r="35" spans="6:22" x14ac:dyDescent="0.25">
      <c r="F35" s="444"/>
      <c r="G35" s="167" t="s">
        <v>286</v>
      </c>
      <c r="H35" s="289">
        <v>47</v>
      </c>
      <c r="I35" s="289">
        <v>20</v>
      </c>
      <c r="J35" s="289">
        <v>67</v>
      </c>
      <c r="L35" s="453"/>
      <c r="M35" s="208" t="s">
        <v>549</v>
      </c>
      <c r="N35" s="209">
        <v>12</v>
      </c>
      <c r="O35" s="210">
        <v>1</v>
      </c>
      <c r="P35" s="211">
        <v>13</v>
      </c>
      <c r="R35" s="453"/>
      <c r="S35" s="208" t="s">
        <v>551</v>
      </c>
      <c r="T35" s="221">
        <v>39</v>
      </c>
      <c r="U35" s="222">
        <v>20</v>
      </c>
      <c r="V35" s="223">
        <v>59</v>
      </c>
    </row>
    <row r="36" spans="6:22" x14ac:dyDescent="0.25">
      <c r="F36" s="261" t="s">
        <v>215</v>
      </c>
      <c r="G36" s="261"/>
      <c r="H36" s="285">
        <v>700</v>
      </c>
      <c r="I36" s="285">
        <v>324</v>
      </c>
      <c r="J36" s="285">
        <v>1024</v>
      </c>
      <c r="L36" s="454"/>
      <c r="M36" s="208" t="s">
        <v>286</v>
      </c>
      <c r="N36" s="209">
        <v>51</v>
      </c>
      <c r="O36" s="210">
        <v>22</v>
      </c>
      <c r="P36" s="211">
        <v>73</v>
      </c>
      <c r="R36" s="454"/>
      <c r="S36" s="208" t="s">
        <v>286</v>
      </c>
      <c r="T36" s="221">
        <v>51</v>
      </c>
      <c r="U36" s="222">
        <v>22</v>
      </c>
      <c r="V36" s="223">
        <v>73</v>
      </c>
    </row>
    <row r="37" spans="6:22" ht="21" customHeight="1" x14ac:dyDescent="0.25">
      <c r="F37" s="167" t="s">
        <v>174</v>
      </c>
      <c r="G37" s="167"/>
      <c r="H37" s="289">
        <v>9914</v>
      </c>
      <c r="I37" s="289">
        <v>7033</v>
      </c>
      <c r="J37" s="289">
        <v>16947</v>
      </c>
      <c r="L37" s="295" t="s">
        <v>215</v>
      </c>
      <c r="M37" s="296"/>
      <c r="N37" s="297">
        <v>700</v>
      </c>
      <c r="O37" s="298">
        <v>324</v>
      </c>
      <c r="P37" s="299">
        <v>1024</v>
      </c>
      <c r="R37" s="295" t="s">
        <v>215</v>
      </c>
      <c r="S37" s="296"/>
      <c r="T37" s="315">
        <v>700</v>
      </c>
      <c r="U37" s="316">
        <v>324</v>
      </c>
      <c r="V37" s="317">
        <v>1024</v>
      </c>
    </row>
    <row r="38" spans="6:22" ht="30" customHeight="1" x14ac:dyDescent="0.25">
      <c r="F38" s="62"/>
      <c r="G38" s="62"/>
      <c r="H38" s="227"/>
      <c r="I38" s="227"/>
      <c r="J38" s="227"/>
      <c r="L38" s="300" t="s">
        <v>174</v>
      </c>
      <c r="M38" s="301"/>
      <c r="N38" s="302">
        <v>9914</v>
      </c>
      <c r="O38" s="303">
        <v>7033</v>
      </c>
      <c r="P38" s="304">
        <v>16947</v>
      </c>
      <c r="R38" s="300" t="s">
        <v>174</v>
      </c>
      <c r="S38" s="301"/>
      <c r="T38" s="318">
        <v>9914</v>
      </c>
      <c r="U38" s="319">
        <v>7033</v>
      </c>
      <c r="V38" s="320">
        <v>16947</v>
      </c>
    </row>
    <row r="39" spans="6:22" ht="30" customHeight="1" x14ac:dyDescent="0.25">
      <c r="F39" s="62"/>
      <c r="G39" s="62"/>
      <c r="H39" s="227"/>
      <c r="I39" s="227"/>
      <c r="J39" s="227"/>
      <c r="L39" s="62"/>
      <c r="M39" s="62"/>
      <c r="N39" s="217"/>
      <c r="O39" s="217"/>
      <c r="P39" s="217"/>
      <c r="R39" s="62"/>
      <c r="S39" s="62"/>
      <c r="T39" s="227"/>
      <c r="U39" s="227"/>
      <c r="V39" s="227"/>
    </row>
    <row r="40" spans="6:22" ht="30" customHeight="1" x14ac:dyDescent="0.25">
      <c r="F40" s="445" t="s">
        <v>580</v>
      </c>
      <c r="G40" s="445"/>
      <c r="H40" s="445"/>
      <c r="I40" s="445"/>
      <c r="J40" s="445"/>
      <c r="L40" s="445" t="s">
        <v>581</v>
      </c>
      <c r="M40" s="445"/>
      <c r="N40" s="445"/>
      <c r="O40" s="445"/>
      <c r="P40" s="445"/>
      <c r="R40" s="445" t="s">
        <v>582</v>
      </c>
      <c r="S40" s="445"/>
      <c r="T40" s="445"/>
      <c r="U40" s="445"/>
      <c r="V40" s="445"/>
    </row>
    <row r="41" spans="6:22" x14ac:dyDescent="0.25">
      <c r="F41" s="62"/>
      <c r="G41" s="62"/>
      <c r="H41" s="227"/>
      <c r="I41" s="227"/>
      <c r="J41" s="227"/>
    </row>
    <row r="42" spans="6:22" x14ac:dyDescent="0.25">
      <c r="F42" s="439" t="s">
        <v>216</v>
      </c>
      <c r="G42" s="446" t="s">
        <v>570</v>
      </c>
      <c r="H42" s="420" t="s">
        <v>219</v>
      </c>
      <c r="I42" s="420"/>
      <c r="J42" s="421" t="s">
        <v>302</v>
      </c>
      <c r="L42" s="439" t="s">
        <v>216</v>
      </c>
      <c r="M42" s="446" t="s">
        <v>332</v>
      </c>
      <c r="N42" s="420" t="s">
        <v>219</v>
      </c>
      <c r="O42" s="420"/>
      <c r="P42" s="421" t="s">
        <v>302</v>
      </c>
      <c r="R42" s="439" t="s">
        <v>216</v>
      </c>
      <c r="S42" s="446" t="s">
        <v>333</v>
      </c>
      <c r="T42" s="420" t="s">
        <v>219</v>
      </c>
      <c r="U42" s="420"/>
      <c r="V42" s="421" t="s">
        <v>302</v>
      </c>
    </row>
    <row r="43" spans="6:22" x14ac:dyDescent="0.25">
      <c r="F43" s="439"/>
      <c r="G43" s="446"/>
      <c r="H43" s="273" t="s">
        <v>175</v>
      </c>
      <c r="I43" s="273" t="s">
        <v>176</v>
      </c>
      <c r="J43" s="421"/>
      <c r="L43" s="439"/>
      <c r="M43" s="446"/>
      <c r="N43" s="41" t="s">
        <v>175</v>
      </c>
      <c r="O43" s="41" t="s">
        <v>176</v>
      </c>
      <c r="P43" s="421"/>
      <c r="R43" s="439"/>
      <c r="S43" s="446"/>
      <c r="T43" s="273" t="s">
        <v>175</v>
      </c>
      <c r="U43" s="273" t="s">
        <v>176</v>
      </c>
      <c r="V43" s="421"/>
    </row>
    <row r="44" spans="6:22" x14ac:dyDescent="0.25">
      <c r="F44" s="449" t="s">
        <v>53</v>
      </c>
      <c r="G44" s="308" t="s">
        <v>559</v>
      </c>
      <c r="H44" s="218">
        <v>4</v>
      </c>
      <c r="I44" s="219">
        <v>4</v>
      </c>
      <c r="J44" s="220">
        <v>8</v>
      </c>
      <c r="L44" s="68" t="s">
        <v>53</v>
      </c>
      <c r="M44" s="68" t="s">
        <v>552</v>
      </c>
      <c r="N44" s="310">
        <v>704</v>
      </c>
      <c r="O44" s="310">
        <v>225</v>
      </c>
      <c r="P44" s="310">
        <v>929</v>
      </c>
      <c r="R44" s="457" t="s">
        <v>53</v>
      </c>
      <c r="S44" s="68" t="s">
        <v>571</v>
      </c>
      <c r="T44" s="321">
        <v>701</v>
      </c>
      <c r="U44" s="321">
        <v>318</v>
      </c>
      <c r="V44" s="321">
        <v>1019</v>
      </c>
    </row>
    <row r="45" spans="6:22" ht="30" x14ac:dyDescent="0.25">
      <c r="F45" s="450"/>
      <c r="G45" s="309" t="s">
        <v>560</v>
      </c>
      <c r="H45" s="221">
        <v>30</v>
      </c>
      <c r="I45" s="222">
        <v>11</v>
      </c>
      <c r="J45" s="223">
        <v>41</v>
      </c>
      <c r="L45" s="68"/>
      <c r="M45" s="68" t="s">
        <v>553</v>
      </c>
      <c r="N45" s="310">
        <v>445</v>
      </c>
      <c r="O45" s="310">
        <v>166</v>
      </c>
      <c r="P45" s="310">
        <v>611</v>
      </c>
      <c r="R45" s="458"/>
      <c r="S45" s="68" t="s">
        <v>572</v>
      </c>
      <c r="T45" s="321">
        <v>1465</v>
      </c>
      <c r="U45" s="321">
        <v>575</v>
      </c>
      <c r="V45" s="321">
        <v>2040</v>
      </c>
    </row>
    <row r="46" spans="6:22" x14ac:dyDescent="0.25">
      <c r="F46" s="450"/>
      <c r="G46" s="309" t="s">
        <v>561</v>
      </c>
      <c r="H46" s="221">
        <v>310</v>
      </c>
      <c r="I46" s="222">
        <v>124</v>
      </c>
      <c r="J46" s="223">
        <v>434</v>
      </c>
      <c r="L46" s="68"/>
      <c r="M46" s="68" t="s">
        <v>554</v>
      </c>
      <c r="N46" s="310">
        <v>55</v>
      </c>
      <c r="O46" s="310">
        <v>30</v>
      </c>
      <c r="P46" s="310">
        <v>85</v>
      </c>
      <c r="R46" s="458"/>
      <c r="S46" s="68" t="s">
        <v>573</v>
      </c>
      <c r="T46" s="321">
        <v>1365</v>
      </c>
      <c r="U46" s="321">
        <v>624</v>
      </c>
      <c r="V46" s="321">
        <v>1989</v>
      </c>
    </row>
    <row r="47" spans="6:22" x14ac:dyDescent="0.25">
      <c r="F47" s="450"/>
      <c r="G47" s="309" t="s">
        <v>562</v>
      </c>
      <c r="H47" s="221">
        <v>378</v>
      </c>
      <c r="I47" s="222">
        <v>13</v>
      </c>
      <c r="J47" s="223">
        <v>391</v>
      </c>
      <c r="L47" s="68"/>
      <c r="M47" s="68" t="s">
        <v>555</v>
      </c>
      <c r="N47" s="310">
        <v>1</v>
      </c>
      <c r="O47" s="310"/>
      <c r="P47" s="310">
        <v>1</v>
      </c>
      <c r="R47" s="458"/>
      <c r="S47" s="68" t="s">
        <v>574</v>
      </c>
      <c r="T47" s="321">
        <v>350</v>
      </c>
      <c r="U47" s="321">
        <v>130</v>
      </c>
      <c r="V47" s="321">
        <v>480</v>
      </c>
    </row>
    <row r="48" spans="6:22" x14ac:dyDescent="0.25">
      <c r="F48" s="450"/>
      <c r="G48" s="309" t="s">
        <v>563</v>
      </c>
      <c r="H48" s="221">
        <v>132</v>
      </c>
      <c r="I48" s="222">
        <v>53</v>
      </c>
      <c r="J48" s="223">
        <v>185</v>
      </c>
      <c r="L48" s="68"/>
      <c r="M48" s="68" t="s">
        <v>556</v>
      </c>
      <c r="N48" s="310">
        <v>1</v>
      </c>
      <c r="O48" s="310"/>
      <c r="P48" s="310">
        <v>1</v>
      </c>
      <c r="R48" s="458"/>
      <c r="S48" s="68" t="s">
        <v>575</v>
      </c>
      <c r="T48" s="321">
        <v>736</v>
      </c>
      <c r="U48" s="321">
        <v>240</v>
      </c>
      <c r="V48" s="321">
        <v>976</v>
      </c>
    </row>
    <row r="49" spans="6:22" ht="45" x14ac:dyDescent="0.25">
      <c r="F49" s="450"/>
      <c r="G49" s="309" t="s">
        <v>564</v>
      </c>
      <c r="H49" s="221">
        <v>1377</v>
      </c>
      <c r="I49" s="222">
        <v>388</v>
      </c>
      <c r="J49" s="223">
        <v>1765</v>
      </c>
      <c r="L49" s="68"/>
      <c r="M49" s="68" t="s">
        <v>557</v>
      </c>
      <c r="N49" s="310"/>
      <c r="O49" s="310">
        <v>1</v>
      </c>
      <c r="P49" s="310">
        <v>1</v>
      </c>
      <c r="R49" s="458"/>
      <c r="S49" s="68" t="s">
        <v>576</v>
      </c>
      <c r="T49" s="321">
        <v>111</v>
      </c>
      <c r="U49" s="321">
        <v>83</v>
      </c>
      <c r="V49" s="321">
        <v>194</v>
      </c>
    </row>
    <row r="50" spans="6:22" x14ac:dyDescent="0.25">
      <c r="F50" s="450"/>
      <c r="G50" s="309" t="s">
        <v>565</v>
      </c>
      <c r="H50" s="221">
        <v>2185</v>
      </c>
      <c r="I50" s="222">
        <v>1198</v>
      </c>
      <c r="J50" s="223">
        <v>3383</v>
      </c>
      <c r="L50" s="68"/>
      <c r="M50" s="68" t="s">
        <v>558</v>
      </c>
      <c r="N50" s="310">
        <v>4172</v>
      </c>
      <c r="O50" s="310">
        <v>1739</v>
      </c>
      <c r="P50" s="310">
        <v>5911</v>
      </c>
      <c r="R50" s="458"/>
      <c r="S50" s="68" t="s">
        <v>577</v>
      </c>
      <c r="T50" s="321">
        <v>342</v>
      </c>
      <c r="U50" s="321">
        <v>168</v>
      </c>
      <c r="V50" s="321">
        <v>510</v>
      </c>
    </row>
    <row r="51" spans="6:22" x14ac:dyDescent="0.25">
      <c r="F51" s="450"/>
      <c r="G51" s="309" t="s">
        <v>566</v>
      </c>
      <c r="H51" s="221">
        <v>119</v>
      </c>
      <c r="I51" s="222">
        <v>40</v>
      </c>
      <c r="J51" s="223">
        <v>159</v>
      </c>
      <c r="L51" s="68"/>
      <c r="M51" s="68" t="s">
        <v>286</v>
      </c>
      <c r="N51" s="310">
        <v>103</v>
      </c>
      <c r="O51" s="310">
        <v>29</v>
      </c>
      <c r="P51" s="310">
        <v>132</v>
      </c>
      <c r="R51" s="458"/>
      <c r="S51" s="68" t="s">
        <v>578</v>
      </c>
      <c r="T51" s="321">
        <v>314</v>
      </c>
      <c r="U51" s="321">
        <v>21</v>
      </c>
      <c r="V51" s="321">
        <v>335</v>
      </c>
    </row>
    <row r="52" spans="6:22" x14ac:dyDescent="0.25">
      <c r="F52" s="450"/>
      <c r="G52" s="309" t="s">
        <v>567</v>
      </c>
      <c r="H52" s="221">
        <v>272</v>
      </c>
      <c r="I52" s="222">
        <v>130</v>
      </c>
      <c r="J52" s="223">
        <v>402</v>
      </c>
      <c r="L52" s="311" t="s">
        <v>186</v>
      </c>
      <c r="M52" s="311"/>
      <c r="N52" s="312">
        <v>5481</v>
      </c>
      <c r="O52" s="312">
        <v>2190</v>
      </c>
      <c r="P52" s="312">
        <v>7671</v>
      </c>
      <c r="R52" s="459"/>
      <c r="S52" s="68" t="s">
        <v>286</v>
      </c>
      <c r="T52" s="321">
        <v>97</v>
      </c>
      <c r="U52" s="321">
        <v>31</v>
      </c>
      <c r="V52" s="321">
        <v>128</v>
      </c>
    </row>
    <row r="53" spans="6:22" ht="30" x14ac:dyDescent="0.25">
      <c r="F53" s="450"/>
      <c r="G53" s="309" t="s">
        <v>568</v>
      </c>
      <c r="H53" s="221">
        <v>217</v>
      </c>
      <c r="I53" s="222">
        <v>52</v>
      </c>
      <c r="J53" s="223">
        <v>269</v>
      </c>
      <c r="L53" s="68" t="s">
        <v>47</v>
      </c>
      <c r="M53" s="68" t="s">
        <v>552</v>
      </c>
      <c r="N53" s="310">
        <v>533</v>
      </c>
      <c r="O53" s="310">
        <v>659</v>
      </c>
      <c r="P53" s="310">
        <v>1192</v>
      </c>
      <c r="R53" s="311" t="s">
        <v>186</v>
      </c>
      <c r="S53" s="311"/>
      <c r="T53" s="322">
        <v>5481</v>
      </c>
      <c r="U53" s="322">
        <v>2190</v>
      </c>
      <c r="V53" s="322">
        <v>7671</v>
      </c>
    </row>
    <row r="54" spans="6:22" ht="45" x14ac:dyDescent="0.25">
      <c r="F54" s="450"/>
      <c r="G54" s="309" t="s">
        <v>569</v>
      </c>
      <c r="H54" s="221">
        <v>351</v>
      </c>
      <c r="I54" s="222">
        <v>148</v>
      </c>
      <c r="J54" s="223">
        <v>499</v>
      </c>
      <c r="L54" s="68"/>
      <c r="M54" s="68" t="s">
        <v>553</v>
      </c>
      <c r="N54" s="310">
        <v>381</v>
      </c>
      <c r="O54" s="310">
        <v>501</v>
      </c>
      <c r="P54" s="310">
        <v>882</v>
      </c>
      <c r="R54" s="457" t="s">
        <v>47</v>
      </c>
      <c r="S54" s="68" t="s">
        <v>571</v>
      </c>
      <c r="T54" s="321">
        <v>790</v>
      </c>
      <c r="U54" s="321">
        <v>1067</v>
      </c>
      <c r="V54" s="321">
        <v>1857</v>
      </c>
    </row>
    <row r="55" spans="6:22" x14ac:dyDescent="0.25">
      <c r="F55" s="451"/>
      <c r="G55" s="309" t="s">
        <v>286</v>
      </c>
      <c r="H55" s="221">
        <v>106</v>
      </c>
      <c r="I55" s="222">
        <v>29</v>
      </c>
      <c r="J55" s="223">
        <v>135</v>
      </c>
      <c r="L55" s="68"/>
      <c r="M55" s="68" t="s">
        <v>554</v>
      </c>
      <c r="N55" s="310">
        <v>51</v>
      </c>
      <c r="O55" s="310">
        <v>89</v>
      </c>
      <c r="P55" s="310">
        <v>140</v>
      </c>
      <c r="R55" s="458"/>
      <c r="S55" s="68" t="s">
        <v>572</v>
      </c>
      <c r="T55" s="321">
        <v>1447</v>
      </c>
      <c r="U55" s="321">
        <v>1824</v>
      </c>
      <c r="V55" s="321">
        <v>3271</v>
      </c>
    </row>
    <row r="56" spans="6:22" x14ac:dyDescent="0.25">
      <c r="F56" s="290" t="s">
        <v>186</v>
      </c>
      <c r="G56" s="291"/>
      <c r="H56" s="305">
        <v>5481</v>
      </c>
      <c r="I56" s="306">
        <v>2190</v>
      </c>
      <c r="J56" s="307">
        <v>7671</v>
      </c>
      <c r="L56" s="68"/>
      <c r="M56" s="68" t="s">
        <v>555</v>
      </c>
      <c r="N56" s="310">
        <v>3</v>
      </c>
      <c r="O56" s="310">
        <v>5</v>
      </c>
      <c r="P56" s="310">
        <v>8</v>
      </c>
      <c r="R56" s="458"/>
      <c r="S56" s="68" t="s">
        <v>573</v>
      </c>
      <c r="T56" s="321">
        <v>163</v>
      </c>
      <c r="U56" s="321">
        <v>134</v>
      </c>
      <c r="V56" s="321">
        <v>297</v>
      </c>
    </row>
    <row r="57" spans="6:22" x14ac:dyDescent="0.25">
      <c r="F57" s="452" t="s">
        <v>47</v>
      </c>
      <c r="G57" s="308" t="s">
        <v>559</v>
      </c>
      <c r="H57" s="218">
        <v>9</v>
      </c>
      <c r="I57" s="219">
        <v>25</v>
      </c>
      <c r="J57" s="220">
        <v>34</v>
      </c>
      <c r="L57" s="68"/>
      <c r="M57" s="68" t="s">
        <v>556</v>
      </c>
      <c r="N57" s="310"/>
      <c r="O57" s="310">
        <v>2</v>
      </c>
      <c r="P57" s="310">
        <v>2</v>
      </c>
      <c r="R57" s="458"/>
      <c r="S57" s="68" t="s">
        <v>574</v>
      </c>
      <c r="T57" s="321">
        <v>234</v>
      </c>
      <c r="U57" s="321">
        <v>326</v>
      </c>
      <c r="V57" s="321">
        <v>560</v>
      </c>
    </row>
    <row r="58" spans="6:22" ht="30" x14ac:dyDescent="0.25">
      <c r="F58" s="453"/>
      <c r="G58" s="309" t="s">
        <v>560</v>
      </c>
      <c r="H58" s="221">
        <v>101</v>
      </c>
      <c r="I58" s="222">
        <v>111</v>
      </c>
      <c r="J58" s="223">
        <v>212</v>
      </c>
      <c r="L58" s="68"/>
      <c r="M58" s="68" t="s">
        <v>558</v>
      </c>
      <c r="N58" s="310">
        <v>2680</v>
      </c>
      <c r="O58" s="310">
        <v>3177</v>
      </c>
      <c r="P58" s="310">
        <v>5857</v>
      </c>
      <c r="R58" s="458"/>
      <c r="S58" s="68" t="s">
        <v>575</v>
      </c>
      <c r="T58" s="321">
        <v>568</v>
      </c>
      <c r="U58" s="321">
        <v>559</v>
      </c>
      <c r="V58" s="321">
        <v>1127</v>
      </c>
    </row>
    <row r="59" spans="6:22" x14ac:dyDescent="0.25">
      <c r="F59" s="453"/>
      <c r="G59" s="309" t="s">
        <v>561</v>
      </c>
      <c r="H59" s="221">
        <v>152</v>
      </c>
      <c r="I59" s="222">
        <v>137</v>
      </c>
      <c r="J59" s="223">
        <v>289</v>
      </c>
      <c r="L59" s="68"/>
      <c r="M59" s="68" t="s">
        <v>286</v>
      </c>
      <c r="N59" s="310">
        <v>85</v>
      </c>
      <c r="O59" s="310">
        <v>86</v>
      </c>
      <c r="P59" s="310">
        <v>171</v>
      </c>
      <c r="R59" s="458"/>
      <c r="S59" s="68" t="s">
        <v>576</v>
      </c>
      <c r="T59" s="321">
        <v>42</v>
      </c>
      <c r="U59" s="321">
        <v>82</v>
      </c>
      <c r="V59" s="321">
        <v>124</v>
      </c>
    </row>
    <row r="60" spans="6:22" x14ac:dyDescent="0.25">
      <c r="F60" s="453"/>
      <c r="G60" s="309" t="s">
        <v>562</v>
      </c>
      <c r="H60" s="221">
        <v>66</v>
      </c>
      <c r="I60" s="222">
        <v>9</v>
      </c>
      <c r="J60" s="223">
        <v>75</v>
      </c>
      <c r="L60" s="311" t="s">
        <v>213</v>
      </c>
      <c r="M60" s="311"/>
      <c r="N60" s="312">
        <v>3733</v>
      </c>
      <c r="O60" s="312">
        <v>4519</v>
      </c>
      <c r="P60" s="312">
        <v>8252</v>
      </c>
      <c r="R60" s="458"/>
      <c r="S60" s="68" t="s">
        <v>577</v>
      </c>
      <c r="T60" s="321">
        <v>365</v>
      </c>
      <c r="U60" s="321">
        <v>442</v>
      </c>
      <c r="V60" s="321">
        <v>807</v>
      </c>
    </row>
    <row r="61" spans="6:22" x14ac:dyDescent="0.25">
      <c r="F61" s="453"/>
      <c r="G61" s="309" t="s">
        <v>563</v>
      </c>
      <c r="H61" s="221">
        <v>104</v>
      </c>
      <c r="I61" s="222">
        <v>126</v>
      </c>
      <c r="J61" s="223">
        <v>230</v>
      </c>
      <c r="L61" s="68" t="s">
        <v>106</v>
      </c>
      <c r="M61" s="68" t="s">
        <v>552</v>
      </c>
      <c r="N61" s="310">
        <v>18</v>
      </c>
      <c r="O61" s="310">
        <v>8</v>
      </c>
      <c r="P61" s="310">
        <v>26</v>
      </c>
      <c r="R61" s="458"/>
      <c r="S61" s="68" t="s">
        <v>578</v>
      </c>
      <c r="T61" s="321">
        <v>27</v>
      </c>
      <c r="U61" s="321">
        <v>3</v>
      </c>
      <c r="V61" s="321">
        <v>30</v>
      </c>
    </row>
    <row r="62" spans="6:22" ht="45" x14ac:dyDescent="0.25">
      <c r="F62" s="453"/>
      <c r="G62" s="309" t="s">
        <v>564</v>
      </c>
      <c r="H62" s="221">
        <v>2495</v>
      </c>
      <c r="I62" s="222">
        <v>3033</v>
      </c>
      <c r="J62" s="223">
        <v>5528</v>
      </c>
      <c r="L62" s="68"/>
      <c r="M62" s="68" t="s">
        <v>553</v>
      </c>
      <c r="N62" s="310">
        <v>9</v>
      </c>
      <c r="O62" s="310">
        <v>8</v>
      </c>
      <c r="P62" s="310">
        <v>17</v>
      </c>
      <c r="R62" s="459"/>
      <c r="S62" s="68" t="s">
        <v>286</v>
      </c>
      <c r="T62" s="321">
        <v>97</v>
      </c>
      <c r="U62" s="321">
        <v>82</v>
      </c>
      <c r="V62" s="321">
        <v>179</v>
      </c>
    </row>
    <row r="63" spans="6:22" x14ac:dyDescent="0.25">
      <c r="F63" s="453"/>
      <c r="G63" s="309" t="s">
        <v>565</v>
      </c>
      <c r="H63" s="221">
        <v>334</v>
      </c>
      <c r="I63" s="222">
        <v>513</v>
      </c>
      <c r="J63" s="223">
        <v>847</v>
      </c>
      <c r="L63" s="68"/>
      <c r="M63" s="68" t="s">
        <v>554</v>
      </c>
      <c r="N63" s="310">
        <v>2</v>
      </c>
      <c r="O63" s="310"/>
      <c r="P63" s="310">
        <v>2</v>
      </c>
      <c r="R63" s="311" t="s">
        <v>213</v>
      </c>
      <c r="S63" s="311"/>
      <c r="T63" s="322">
        <v>3733</v>
      </c>
      <c r="U63" s="322">
        <v>4519</v>
      </c>
      <c r="V63" s="322">
        <v>8252</v>
      </c>
    </row>
    <row r="64" spans="6:22" x14ac:dyDescent="0.25">
      <c r="F64" s="453"/>
      <c r="G64" s="309" t="s">
        <v>566</v>
      </c>
      <c r="H64" s="221">
        <v>92</v>
      </c>
      <c r="I64" s="222">
        <v>105</v>
      </c>
      <c r="J64" s="223">
        <v>197</v>
      </c>
      <c r="L64" s="68"/>
      <c r="M64" s="68" t="s">
        <v>558</v>
      </c>
      <c r="N64" s="310">
        <v>620</v>
      </c>
      <c r="O64" s="310">
        <v>286</v>
      </c>
      <c r="P64" s="310">
        <v>906</v>
      </c>
      <c r="R64" s="457" t="s">
        <v>106</v>
      </c>
      <c r="S64" s="68" t="s">
        <v>571</v>
      </c>
      <c r="T64" s="321">
        <v>53</v>
      </c>
      <c r="U64" s="321">
        <v>36</v>
      </c>
      <c r="V64" s="321">
        <v>89</v>
      </c>
    </row>
    <row r="65" spans="6:22" ht="27" customHeight="1" x14ac:dyDescent="0.25">
      <c r="F65" s="453"/>
      <c r="G65" s="309" t="s">
        <v>567</v>
      </c>
      <c r="H65" s="221">
        <v>103</v>
      </c>
      <c r="I65" s="222">
        <v>124</v>
      </c>
      <c r="J65" s="223">
        <v>227</v>
      </c>
      <c r="L65" s="68"/>
      <c r="M65" s="68" t="s">
        <v>286</v>
      </c>
      <c r="N65" s="310">
        <v>51</v>
      </c>
      <c r="O65" s="310">
        <v>22</v>
      </c>
      <c r="P65" s="310">
        <v>73</v>
      </c>
      <c r="R65" s="458"/>
      <c r="S65" s="68" t="s">
        <v>572</v>
      </c>
      <c r="T65" s="321">
        <v>105</v>
      </c>
      <c r="U65" s="321">
        <v>54</v>
      </c>
      <c r="V65" s="321">
        <v>159</v>
      </c>
    </row>
    <row r="66" spans="6:22" ht="15" customHeight="1" x14ac:dyDescent="0.25">
      <c r="F66" s="453"/>
      <c r="G66" s="309" t="s">
        <v>568</v>
      </c>
      <c r="H66" s="221">
        <v>16</v>
      </c>
      <c r="I66" s="222">
        <v>13</v>
      </c>
      <c r="J66" s="223">
        <v>29</v>
      </c>
      <c r="L66" s="311" t="s">
        <v>215</v>
      </c>
      <c r="M66" s="311"/>
      <c r="N66" s="312">
        <v>700</v>
      </c>
      <c r="O66" s="312">
        <v>324</v>
      </c>
      <c r="P66" s="312">
        <v>1024</v>
      </c>
      <c r="R66" s="458"/>
      <c r="S66" s="68" t="s">
        <v>573</v>
      </c>
      <c r="T66" s="321">
        <v>264</v>
      </c>
      <c r="U66" s="321">
        <v>132</v>
      </c>
      <c r="V66" s="321">
        <v>396</v>
      </c>
    </row>
    <row r="67" spans="6:22" ht="45" x14ac:dyDescent="0.25">
      <c r="F67" s="453"/>
      <c r="G67" s="309" t="s">
        <v>569</v>
      </c>
      <c r="H67" s="221">
        <v>165</v>
      </c>
      <c r="I67" s="222">
        <v>242</v>
      </c>
      <c r="J67" s="223">
        <v>407</v>
      </c>
      <c r="L67" s="68" t="s">
        <v>174</v>
      </c>
      <c r="M67" s="68"/>
      <c r="N67" s="310">
        <v>9914</v>
      </c>
      <c r="O67" s="310">
        <v>7033</v>
      </c>
      <c r="P67" s="310">
        <v>16947</v>
      </c>
      <c r="R67" s="458"/>
      <c r="S67" s="68" t="s">
        <v>574</v>
      </c>
      <c r="T67" s="321">
        <v>36</v>
      </c>
      <c r="U67" s="321">
        <v>16</v>
      </c>
      <c r="V67" s="321">
        <v>52</v>
      </c>
    </row>
    <row r="68" spans="6:22" x14ac:dyDescent="0.25">
      <c r="F68" s="454"/>
      <c r="G68" s="309" t="s">
        <v>286</v>
      </c>
      <c r="H68" s="221">
        <v>96</v>
      </c>
      <c r="I68" s="222">
        <v>81</v>
      </c>
      <c r="J68" s="223">
        <v>177</v>
      </c>
      <c r="M68" s="141"/>
      <c r="N68" s="141"/>
      <c r="O68" s="141"/>
      <c r="P68" s="141"/>
      <c r="R68" s="458"/>
      <c r="S68" s="68" t="s">
        <v>575</v>
      </c>
      <c r="T68" s="321">
        <v>65</v>
      </c>
      <c r="U68" s="321">
        <v>22</v>
      </c>
      <c r="V68" s="321">
        <v>87</v>
      </c>
    </row>
    <row r="69" spans="6:22" x14ac:dyDescent="0.25">
      <c r="F69" s="290" t="s">
        <v>213</v>
      </c>
      <c r="G69" s="291"/>
      <c r="H69" s="305">
        <v>3733</v>
      </c>
      <c r="I69" s="306">
        <v>4519</v>
      </c>
      <c r="J69" s="307">
        <v>8252</v>
      </c>
      <c r="L69" s="445" t="s">
        <v>579</v>
      </c>
      <c r="M69" s="445"/>
      <c r="N69" s="445"/>
      <c r="O69" s="445"/>
      <c r="P69" s="445"/>
      <c r="R69" s="458"/>
      <c r="S69" s="68" t="s">
        <v>576</v>
      </c>
      <c r="T69" s="321">
        <v>18</v>
      </c>
      <c r="U69" s="321">
        <v>21</v>
      </c>
      <c r="V69" s="321">
        <v>39</v>
      </c>
    </row>
    <row r="70" spans="6:22" x14ac:dyDescent="0.25">
      <c r="F70" s="452" t="s">
        <v>106</v>
      </c>
      <c r="G70" s="308" t="s">
        <v>559</v>
      </c>
      <c r="H70" s="218">
        <v>3</v>
      </c>
      <c r="I70" s="219"/>
      <c r="J70" s="220">
        <v>3</v>
      </c>
      <c r="M70" s="141"/>
      <c r="N70" s="141"/>
      <c r="O70" s="141"/>
      <c r="P70" s="141"/>
      <c r="R70" s="458"/>
      <c r="S70" s="68" t="s">
        <v>577</v>
      </c>
      <c r="T70" s="321">
        <v>16</v>
      </c>
      <c r="U70" s="321">
        <v>14</v>
      </c>
      <c r="V70" s="321">
        <v>30</v>
      </c>
    </row>
    <row r="71" spans="6:22" x14ac:dyDescent="0.25">
      <c r="F71" s="453"/>
      <c r="G71" s="309" t="s">
        <v>561</v>
      </c>
      <c r="H71" s="221">
        <v>21</v>
      </c>
      <c r="I71" s="222">
        <v>2</v>
      </c>
      <c r="J71" s="223">
        <v>23</v>
      </c>
      <c r="L71" s="439" t="s">
        <v>216</v>
      </c>
      <c r="M71" s="446" t="s">
        <v>334</v>
      </c>
      <c r="N71" s="420" t="s">
        <v>219</v>
      </c>
      <c r="O71" s="420"/>
      <c r="P71" s="421" t="s">
        <v>302</v>
      </c>
      <c r="R71" s="458"/>
      <c r="S71" s="68" t="s">
        <v>578</v>
      </c>
      <c r="T71" s="321">
        <v>92</v>
      </c>
      <c r="U71" s="321">
        <v>8</v>
      </c>
      <c r="V71" s="321">
        <v>100</v>
      </c>
    </row>
    <row r="72" spans="6:22" x14ac:dyDescent="0.25">
      <c r="F72" s="453"/>
      <c r="G72" s="309" t="s">
        <v>562</v>
      </c>
      <c r="H72" s="221">
        <v>38</v>
      </c>
      <c r="I72" s="222">
        <v>4</v>
      </c>
      <c r="J72" s="223">
        <v>42</v>
      </c>
      <c r="L72" s="439"/>
      <c r="M72" s="446"/>
      <c r="N72" s="41" t="s">
        <v>175</v>
      </c>
      <c r="O72" s="41" t="s">
        <v>176</v>
      </c>
      <c r="P72" s="421"/>
      <c r="R72" s="459"/>
      <c r="S72" s="68" t="s">
        <v>286</v>
      </c>
      <c r="T72" s="321">
        <v>51</v>
      </c>
      <c r="U72" s="321">
        <v>21</v>
      </c>
      <c r="V72" s="321">
        <v>72</v>
      </c>
    </row>
    <row r="73" spans="6:22" x14ac:dyDescent="0.25">
      <c r="F73" s="453"/>
      <c r="G73" s="309" t="s">
        <v>563</v>
      </c>
      <c r="H73" s="221">
        <v>8</v>
      </c>
      <c r="I73" s="222">
        <v>2</v>
      </c>
      <c r="J73" s="223">
        <v>10</v>
      </c>
      <c r="L73" s="463" t="s">
        <v>53</v>
      </c>
      <c r="M73" s="26" t="s">
        <v>548</v>
      </c>
      <c r="N73" s="228">
        <v>2727</v>
      </c>
      <c r="O73" s="228">
        <v>1101</v>
      </c>
      <c r="P73" s="228">
        <v>3828</v>
      </c>
      <c r="R73" s="311" t="s">
        <v>215</v>
      </c>
      <c r="S73" s="311"/>
      <c r="T73" s="322">
        <v>700</v>
      </c>
      <c r="U73" s="322">
        <v>324</v>
      </c>
      <c r="V73" s="322">
        <v>1024</v>
      </c>
    </row>
    <row r="74" spans="6:22" ht="45" x14ac:dyDescent="0.25">
      <c r="F74" s="453"/>
      <c r="G74" s="309" t="s">
        <v>564</v>
      </c>
      <c r="H74" s="221">
        <v>31</v>
      </c>
      <c r="I74" s="222">
        <v>8</v>
      </c>
      <c r="J74" s="223">
        <v>39</v>
      </c>
      <c r="L74" s="461"/>
      <c r="M74" s="26" t="s">
        <v>549</v>
      </c>
      <c r="N74" s="228">
        <v>2043</v>
      </c>
      <c r="O74" s="228">
        <v>717</v>
      </c>
      <c r="P74" s="228">
        <v>2760</v>
      </c>
      <c r="R74" s="68" t="s">
        <v>174</v>
      </c>
      <c r="S74" s="68"/>
      <c r="T74" s="321">
        <v>9914</v>
      </c>
      <c r="U74" s="321">
        <v>7033</v>
      </c>
      <c r="V74" s="321">
        <v>16947</v>
      </c>
    </row>
    <row r="75" spans="6:22" x14ac:dyDescent="0.25">
      <c r="F75" s="453"/>
      <c r="G75" s="309" t="s">
        <v>565</v>
      </c>
      <c r="H75" s="221">
        <v>443</v>
      </c>
      <c r="I75" s="222">
        <v>238</v>
      </c>
      <c r="J75" s="223">
        <v>681</v>
      </c>
      <c r="L75" s="462"/>
      <c r="M75" s="26" t="s">
        <v>286</v>
      </c>
      <c r="N75" s="228">
        <v>711</v>
      </c>
      <c r="O75" s="228">
        <v>372</v>
      </c>
      <c r="P75" s="228">
        <v>1083</v>
      </c>
    </row>
    <row r="76" spans="6:22" x14ac:dyDescent="0.25">
      <c r="F76" s="453"/>
      <c r="G76" s="309" t="s">
        <v>566</v>
      </c>
      <c r="H76" s="221">
        <v>5</v>
      </c>
      <c r="I76" s="222">
        <v>3</v>
      </c>
      <c r="J76" s="223">
        <v>8</v>
      </c>
      <c r="L76" s="290" t="s">
        <v>186</v>
      </c>
      <c r="M76" s="261"/>
      <c r="N76" s="284">
        <v>5481</v>
      </c>
      <c r="O76" s="284">
        <v>2190</v>
      </c>
      <c r="P76" s="284">
        <v>7671</v>
      </c>
      <c r="R76" s="445" t="s">
        <v>336</v>
      </c>
      <c r="S76" s="445"/>
      <c r="T76" s="445"/>
      <c r="U76" s="445"/>
      <c r="V76" s="445"/>
    </row>
    <row r="77" spans="6:22" x14ac:dyDescent="0.25">
      <c r="F77" s="453"/>
      <c r="G77" s="309" t="s">
        <v>567</v>
      </c>
      <c r="H77" s="221">
        <v>32</v>
      </c>
      <c r="I77" s="222">
        <v>15</v>
      </c>
      <c r="J77" s="223">
        <v>47</v>
      </c>
      <c r="L77" s="460" t="s">
        <v>47</v>
      </c>
      <c r="M77" s="26" t="s">
        <v>548</v>
      </c>
      <c r="N77" s="228">
        <v>1338</v>
      </c>
      <c r="O77" s="228">
        <v>1725</v>
      </c>
      <c r="P77" s="228">
        <v>3063</v>
      </c>
      <c r="S77" s="141"/>
    </row>
    <row r="78" spans="6:22" ht="30" x14ac:dyDescent="0.25">
      <c r="F78" s="453"/>
      <c r="G78" s="309" t="s">
        <v>568</v>
      </c>
      <c r="H78" s="221">
        <v>44</v>
      </c>
      <c r="I78" s="222">
        <v>16</v>
      </c>
      <c r="J78" s="223">
        <v>60</v>
      </c>
      <c r="L78" s="461"/>
      <c r="M78" s="26" t="s">
        <v>549</v>
      </c>
      <c r="N78" s="228">
        <v>1901</v>
      </c>
      <c r="O78" s="228">
        <v>2251</v>
      </c>
      <c r="P78" s="228">
        <v>4152</v>
      </c>
      <c r="R78" s="439" t="s">
        <v>216</v>
      </c>
      <c r="S78" s="446" t="s">
        <v>335</v>
      </c>
      <c r="T78" s="455" t="s">
        <v>219</v>
      </c>
      <c r="U78" s="455"/>
      <c r="V78" s="421" t="s">
        <v>302</v>
      </c>
    </row>
    <row r="79" spans="6:22" ht="45" x14ac:dyDescent="0.25">
      <c r="F79" s="453"/>
      <c r="G79" s="309" t="s">
        <v>569</v>
      </c>
      <c r="H79" s="221">
        <v>24</v>
      </c>
      <c r="I79" s="222">
        <v>16</v>
      </c>
      <c r="J79" s="223">
        <v>40</v>
      </c>
      <c r="L79" s="462"/>
      <c r="M79" s="26" t="s">
        <v>286</v>
      </c>
      <c r="N79" s="228">
        <v>494</v>
      </c>
      <c r="O79" s="228">
        <v>543</v>
      </c>
      <c r="P79" s="228">
        <v>1037</v>
      </c>
      <c r="R79" s="439"/>
      <c r="S79" s="446"/>
      <c r="T79" s="274" t="s">
        <v>175</v>
      </c>
      <c r="U79" s="274" t="s">
        <v>176</v>
      </c>
      <c r="V79" s="421"/>
    </row>
    <row r="80" spans="6:22" x14ac:dyDescent="0.25">
      <c r="F80" s="454"/>
      <c r="G80" s="309" t="s">
        <v>286</v>
      </c>
      <c r="H80" s="221">
        <v>51</v>
      </c>
      <c r="I80" s="222">
        <v>20</v>
      </c>
      <c r="J80" s="223">
        <v>71</v>
      </c>
      <c r="L80" s="290" t="s">
        <v>213</v>
      </c>
      <c r="M80" s="261"/>
      <c r="N80" s="284">
        <v>3733</v>
      </c>
      <c r="O80" s="284">
        <v>4519</v>
      </c>
      <c r="P80" s="284">
        <v>8252</v>
      </c>
      <c r="R80" s="463" t="s">
        <v>53</v>
      </c>
      <c r="S80" s="26" t="s">
        <v>548</v>
      </c>
      <c r="T80" s="234">
        <v>1831</v>
      </c>
      <c r="U80" s="234">
        <v>445</v>
      </c>
      <c r="V80" s="234">
        <v>2276</v>
      </c>
    </row>
    <row r="81" spans="6:22" x14ac:dyDescent="0.25">
      <c r="F81" s="290" t="s">
        <v>215</v>
      </c>
      <c r="G81" s="291"/>
      <c r="H81" s="305">
        <v>700</v>
      </c>
      <c r="I81" s="306">
        <v>324</v>
      </c>
      <c r="J81" s="307">
        <v>1024</v>
      </c>
      <c r="L81" s="460" t="s">
        <v>106</v>
      </c>
      <c r="M81" s="26" t="s">
        <v>548</v>
      </c>
      <c r="N81" s="228">
        <v>342</v>
      </c>
      <c r="O81" s="228">
        <v>155</v>
      </c>
      <c r="P81" s="228">
        <v>497</v>
      </c>
      <c r="R81" s="461"/>
      <c r="S81" s="26" t="s">
        <v>549</v>
      </c>
      <c r="T81" s="234">
        <v>3544</v>
      </c>
      <c r="U81" s="234">
        <v>1716</v>
      </c>
      <c r="V81" s="234">
        <v>5260</v>
      </c>
    </row>
    <row r="82" spans="6:22" x14ac:dyDescent="0.25">
      <c r="F82" s="212" t="s">
        <v>174</v>
      </c>
      <c r="G82" s="213"/>
      <c r="H82" s="224">
        <v>9914</v>
      </c>
      <c r="I82" s="225">
        <v>7033</v>
      </c>
      <c r="J82" s="226">
        <v>16947</v>
      </c>
      <c r="L82" s="461"/>
      <c r="M82" s="26" t="s">
        <v>549</v>
      </c>
      <c r="N82" s="228">
        <v>153</v>
      </c>
      <c r="O82" s="228">
        <v>62</v>
      </c>
      <c r="P82" s="228">
        <v>215</v>
      </c>
      <c r="R82" s="462"/>
      <c r="S82" s="26" t="s">
        <v>286</v>
      </c>
      <c r="T82" s="234">
        <v>106</v>
      </c>
      <c r="U82" s="234">
        <v>29</v>
      </c>
      <c r="V82" s="234">
        <v>135</v>
      </c>
    </row>
    <row r="83" spans="6:22" x14ac:dyDescent="0.25">
      <c r="L83" s="462"/>
      <c r="M83" s="26" t="s">
        <v>286</v>
      </c>
      <c r="N83" s="228">
        <v>205</v>
      </c>
      <c r="O83" s="228">
        <v>107</v>
      </c>
      <c r="P83" s="228">
        <v>312</v>
      </c>
      <c r="R83" s="290" t="s">
        <v>186</v>
      </c>
      <c r="S83" s="261"/>
      <c r="T83" s="285">
        <v>5481</v>
      </c>
      <c r="U83" s="285">
        <v>2190</v>
      </c>
      <c r="V83" s="285">
        <v>7671</v>
      </c>
    </row>
    <row r="84" spans="6:22" ht="27.75" customHeight="1" x14ac:dyDescent="0.25">
      <c r="L84" s="295" t="s">
        <v>215</v>
      </c>
      <c r="M84" s="311"/>
      <c r="N84" s="312">
        <v>700</v>
      </c>
      <c r="O84" s="312">
        <v>324</v>
      </c>
      <c r="P84" s="312">
        <v>1024</v>
      </c>
      <c r="R84" s="460" t="s">
        <v>47</v>
      </c>
      <c r="S84" s="26" t="s">
        <v>548</v>
      </c>
      <c r="T84" s="234">
        <v>3064</v>
      </c>
      <c r="U84" s="234">
        <v>3578</v>
      </c>
      <c r="V84" s="234">
        <v>6642</v>
      </c>
    </row>
    <row r="85" spans="6:22" x14ac:dyDescent="0.25">
      <c r="L85" s="229" t="s">
        <v>174</v>
      </c>
      <c r="M85" s="232"/>
      <c r="N85" s="231">
        <v>9914</v>
      </c>
      <c r="O85" s="230">
        <v>7033</v>
      </c>
      <c r="P85" s="228">
        <v>16947</v>
      </c>
      <c r="R85" s="461"/>
      <c r="S85" s="26" t="s">
        <v>549</v>
      </c>
      <c r="T85" s="234">
        <v>573</v>
      </c>
      <c r="U85" s="234">
        <v>860</v>
      </c>
      <c r="V85" s="234">
        <v>1433</v>
      </c>
    </row>
    <row r="86" spans="6:22" ht="15" customHeight="1" x14ac:dyDescent="0.25">
      <c r="R86" s="462"/>
      <c r="S86" s="26" t="s">
        <v>286</v>
      </c>
      <c r="T86" s="234">
        <v>96</v>
      </c>
      <c r="U86" s="234">
        <v>81</v>
      </c>
      <c r="V86" s="234">
        <v>177</v>
      </c>
    </row>
    <row r="87" spans="6:22" ht="36.75" customHeight="1" x14ac:dyDescent="0.25">
      <c r="R87" s="295" t="s">
        <v>213</v>
      </c>
      <c r="S87" s="311"/>
      <c r="T87" s="322">
        <v>3733</v>
      </c>
      <c r="U87" s="322">
        <v>4519</v>
      </c>
      <c r="V87" s="322">
        <v>8252</v>
      </c>
    </row>
    <row r="88" spans="6:22" x14ac:dyDescent="0.25">
      <c r="R88" s="460" t="s">
        <v>106</v>
      </c>
      <c r="S88" s="26" t="s">
        <v>548</v>
      </c>
      <c r="T88" s="234">
        <v>47</v>
      </c>
      <c r="U88" s="234">
        <v>15</v>
      </c>
      <c r="V88" s="234">
        <v>62</v>
      </c>
    </row>
    <row r="89" spans="6:22" x14ac:dyDescent="0.25">
      <c r="R89" s="461"/>
      <c r="S89" s="26" t="s">
        <v>549</v>
      </c>
      <c r="T89" s="234">
        <v>602</v>
      </c>
      <c r="U89" s="234">
        <v>289</v>
      </c>
      <c r="V89" s="234">
        <v>891</v>
      </c>
    </row>
    <row r="90" spans="6:22" x14ac:dyDescent="0.25">
      <c r="R90" s="462"/>
      <c r="S90" s="26" t="s">
        <v>286</v>
      </c>
      <c r="T90" s="234">
        <v>51</v>
      </c>
      <c r="U90" s="234">
        <v>20</v>
      </c>
      <c r="V90" s="234">
        <v>71</v>
      </c>
    </row>
    <row r="91" spans="6:22" x14ac:dyDescent="0.25">
      <c r="R91" s="290" t="s">
        <v>215</v>
      </c>
      <c r="S91" s="261"/>
      <c r="T91" s="285">
        <v>700</v>
      </c>
      <c r="U91" s="285">
        <v>324</v>
      </c>
      <c r="V91" s="285">
        <v>1024</v>
      </c>
    </row>
    <row r="92" spans="6:22" x14ac:dyDescent="0.25">
      <c r="R92" s="212" t="s">
        <v>174</v>
      </c>
      <c r="S92" s="26"/>
      <c r="T92" s="234">
        <v>9914</v>
      </c>
      <c r="U92" s="234">
        <v>7033</v>
      </c>
      <c r="V92" s="234">
        <v>16947</v>
      </c>
    </row>
  </sheetData>
  <sheetProtection password="E9C4" sheet="1" objects="1" scenarios="1"/>
  <mergeCells count="77">
    <mergeCell ref="R88:R90"/>
    <mergeCell ref="L73:L75"/>
    <mergeCell ref="L77:L79"/>
    <mergeCell ref="L81:L83"/>
    <mergeCell ref="R80:R82"/>
    <mergeCell ref="R84:R86"/>
    <mergeCell ref="R34:R36"/>
    <mergeCell ref="R30:R32"/>
    <mergeCell ref="R26:R28"/>
    <mergeCell ref="R44:R52"/>
    <mergeCell ref="R54:R62"/>
    <mergeCell ref="R10:R12"/>
    <mergeCell ref="R14:R16"/>
    <mergeCell ref="R18:R20"/>
    <mergeCell ref="L26:L28"/>
    <mergeCell ref="L30:L32"/>
    <mergeCell ref="T78:U78"/>
    <mergeCell ref="V78:V79"/>
    <mergeCell ref="R76:V76"/>
    <mergeCell ref="S78:S79"/>
    <mergeCell ref="F70:F80"/>
    <mergeCell ref="R64:R72"/>
    <mergeCell ref="F42:F43"/>
    <mergeCell ref="G42:G43"/>
    <mergeCell ref="H42:I42"/>
    <mergeCell ref="J42:J43"/>
    <mergeCell ref="R78:R79"/>
    <mergeCell ref="L71:L72"/>
    <mergeCell ref="M71:M72"/>
    <mergeCell ref="N71:O71"/>
    <mergeCell ref="P71:P72"/>
    <mergeCell ref="P42:P43"/>
    <mergeCell ref="R42:R43"/>
    <mergeCell ref="L69:P69"/>
    <mergeCell ref="M42:M43"/>
    <mergeCell ref="F44:F55"/>
    <mergeCell ref="F57:F68"/>
    <mergeCell ref="L8:L9"/>
    <mergeCell ref="R40:V40"/>
    <mergeCell ref="N8:O8"/>
    <mergeCell ref="S42:S43"/>
    <mergeCell ref="T42:U42"/>
    <mergeCell ref="V42:V43"/>
    <mergeCell ref="R24:R25"/>
    <mergeCell ref="S24:S25"/>
    <mergeCell ref="T24:U24"/>
    <mergeCell ref="V24:V25"/>
    <mergeCell ref="N24:O24"/>
    <mergeCell ref="P24:P25"/>
    <mergeCell ref="N42:O42"/>
    <mergeCell ref="L10:L12"/>
    <mergeCell ref="L14:L16"/>
    <mergeCell ref="L18:L20"/>
    <mergeCell ref="L42:L43"/>
    <mergeCell ref="F2:V2"/>
    <mergeCell ref="F4:V4"/>
    <mergeCell ref="R8:R9"/>
    <mergeCell ref="S8:S9"/>
    <mergeCell ref="T8:U8"/>
    <mergeCell ref="V8:V9"/>
    <mergeCell ref="R6:V6"/>
    <mergeCell ref="P8:P9"/>
    <mergeCell ref="L6:P6"/>
    <mergeCell ref="H8:I8"/>
    <mergeCell ref="J8:J9"/>
    <mergeCell ref="F8:F9"/>
    <mergeCell ref="G8:G9"/>
    <mergeCell ref="F6:J6"/>
    <mergeCell ref="M8:M9"/>
    <mergeCell ref="F10:F17"/>
    <mergeCell ref="F19:F26"/>
    <mergeCell ref="F28:F35"/>
    <mergeCell ref="F40:J40"/>
    <mergeCell ref="L40:P40"/>
    <mergeCell ref="L24:L25"/>
    <mergeCell ref="M24:M25"/>
    <mergeCell ref="L34:L3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DATOSACADEMICOS14">
                <anchor moveWithCells="1" sizeWithCells="1">
                  <from>
                    <xdr:col>1</xdr:col>
                    <xdr:colOff>57150</xdr:colOff>
                    <xdr:row>11</xdr:row>
                    <xdr:rowOff>47625</xdr:rowOff>
                  </from>
                  <to>
                    <xdr:col>3</xdr:col>
                    <xdr:colOff>695325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3">
    <tabColor rgb="FF00B0F0"/>
  </sheetPr>
  <dimension ref="A1:Q32"/>
  <sheetViews>
    <sheetView workbookViewId="0">
      <selection activeCell="C3" sqref="C3:D3"/>
    </sheetView>
  </sheetViews>
  <sheetFormatPr baseColWidth="10" defaultRowHeight="15" x14ac:dyDescent="0.25"/>
  <cols>
    <col min="1" max="1" width="3.5703125" style="141" customWidth="1"/>
    <col min="2" max="2" width="6.7109375" style="141" customWidth="1"/>
    <col min="3" max="4" width="11.140625" style="141" customWidth="1"/>
    <col min="5" max="5" width="6.7109375" style="141" customWidth="1"/>
    <col min="6" max="16" width="11.42578125" style="141"/>
    <col min="17" max="17" width="3.85546875" style="141" customWidth="1"/>
    <col min="18" max="16384" width="11.42578125" style="141"/>
  </cols>
  <sheetData>
    <row r="1" spans="1:17" ht="15.75" thickBot="1" x14ac:dyDescent="0.3">
      <c r="A1" s="114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6"/>
    </row>
    <row r="2" spans="1:17" ht="15.75" thickBot="1" x14ac:dyDescent="0.3">
      <c r="A2" s="117"/>
      <c r="B2" s="106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8"/>
      <c r="Q2" s="118"/>
    </row>
    <row r="3" spans="1:17" ht="30.75" customHeight="1" thickBot="1" x14ac:dyDescent="0.3">
      <c r="A3" s="117"/>
      <c r="B3" s="95"/>
      <c r="C3" s="464" t="s">
        <v>473</v>
      </c>
      <c r="D3" s="465"/>
      <c r="E3" s="96"/>
      <c r="F3" s="43"/>
      <c r="G3" s="43"/>
      <c r="H3" s="43"/>
      <c r="I3" s="43"/>
      <c r="J3" s="43"/>
      <c r="K3" s="43"/>
      <c r="L3" s="43"/>
      <c r="M3" s="43"/>
      <c r="N3" s="43"/>
      <c r="O3" s="43"/>
      <c r="P3" s="109"/>
      <c r="Q3" s="118"/>
    </row>
    <row r="4" spans="1:17" x14ac:dyDescent="0.25">
      <c r="A4" s="117"/>
      <c r="B4" s="89"/>
      <c r="C4" s="90"/>
      <c r="D4" s="90"/>
      <c r="E4" s="91"/>
      <c r="F4" s="43"/>
      <c r="G4" s="43"/>
      <c r="H4" s="43"/>
      <c r="I4" s="43"/>
      <c r="J4" s="43"/>
      <c r="K4" s="43"/>
      <c r="L4" s="43"/>
      <c r="M4" s="43"/>
      <c r="N4" s="43"/>
      <c r="O4" s="43"/>
      <c r="P4" s="109"/>
      <c r="Q4" s="118"/>
    </row>
    <row r="5" spans="1:17" x14ac:dyDescent="0.25">
      <c r="A5" s="117"/>
      <c r="B5" s="89"/>
      <c r="C5" s="90"/>
      <c r="D5" s="90"/>
      <c r="E5" s="91"/>
      <c r="F5" s="43"/>
      <c r="G5" s="43"/>
      <c r="H5" s="43"/>
      <c r="I5" s="43"/>
      <c r="J5" s="43"/>
      <c r="K5" s="43"/>
      <c r="L5" s="43"/>
      <c r="M5" s="43"/>
      <c r="N5" s="43"/>
      <c r="O5" s="43"/>
      <c r="P5" s="109"/>
      <c r="Q5" s="118"/>
    </row>
    <row r="6" spans="1:17" x14ac:dyDescent="0.25">
      <c r="A6" s="117"/>
      <c r="B6" s="89"/>
      <c r="C6" s="90"/>
      <c r="D6" s="90"/>
      <c r="E6" s="91"/>
      <c r="F6" s="43"/>
      <c r="G6" s="43"/>
      <c r="H6" s="43"/>
      <c r="I6" s="43"/>
      <c r="J6" s="43"/>
      <c r="K6" s="43"/>
      <c r="L6" s="43"/>
      <c r="M6" s="43"/>
      <c r="N6" s="43"/>
      <c r="O6" s="43"/>
      <c r="P6" s="109"/>
      <c r="Q6" s="118"/>
    </row>
    <row r="7" spans="1:17" x14ac:dyDescent="0.25">
      <c r="A7" s="117"/>
      <c r="B7" s="89"/>
      <c r="C7" s="90"/>
      <c r="D7" s="90"/>
      <c r="E7" s="91"/>
      <c r="F7" s="43"/>
      <c r="G7" s="43"/>
      <c r="H7" s="43"/>
      <c r="I7" s="43"/>
      <c r="J7" s="43"/>
      <c r="K7" s="43"/>
      <c r="L7" s="43"/>
      <c r="M7" s="43"/>
      <c r="N7" s="43"/>
      <c r="O7" s="43"/>
      <c r="P7" s="109"/>
      <c r="Q7" s="118"/>
    </row>
    <row r="8" spans="1:17" x14ac:dyDescent="0.25">
      <c r="A8" s="117"/>
      <c r="B8" s="89"/>
      <c r="C8" s="90"/>
      <c r="D8" s="90"/>
      <c r="E8" s="91"/>
      <c r="F8" s="43"/>
      <c r="G8" s="43"/>
      <c r="H8" s="43"/>
      <c r="I8" s="43"/>
      <c r="J8" s="43"/>
      <c r="K8" s="43"/>
      <c r="L8" s="43"/>
      <c r="M8" s="43"/>
      <c r="N8" s="43"/>
      <c r="O8" s="43"/>
      <c r="P8" s="109"/>
      <c r="Q8" s="118"/>
    </row>
    <row r="9" spans="1:17" x14ac:dyDescent="0.25">
      <c r="A9" s="117"/>
      <c r="B9" s="89"/>
      <c r="C9" s="90"/>
      <c r="D9" s="90"/>
      <c r="E9" s="91"/>
      <c r="F9" s="43"/>
      <c r="G9" s="43"/>
      <c r="H9" s="43"/>
      <c r="I9" s="43"/>
      <c r="J9" s="43"/>
      <c r="K9" s="43"/>
      <c r="L9" s="43"/>
      <c r="M9" s="43"/>
      <c r="N9" s="43"/>
      <c r="O9" s="43"/>
      <c r="P9" s="109"/>
      <c r="Q9" s="118"/>
    </row>
    <row r="10" spans="1:17" x14ac:dyDescent="0.25">
      <c r="A10" s="117"/>
      <c r="B10" s="89"/>
      <c r="C10" s="90"/>
      <c r="D10" s="90"/>
      <c r="E10" s="91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109"/>
      <c r="Q10" s="118"/>
    </row>
    <row r="11" spans="1:17" x14ac:dyDescent="0.25">
      <c r="A11" s="117"/>
      <c r="B11" s="89"/>
      <c r="C11" s="90"/>
      <c r="D11" s="90"/>
      <c r="E11" s="91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109"/>
      <c r="Q11" s="118"/>
    </row>
    <row r="12" spans="1:17" x14ac:dyDescent="0.25">
      <c r="A12" s="117"/>
      <c r="B12" s="89"/>
      <c r="C12" s="90"/>
      <c r="D12" s="90"/>
      <c r="E12" s="91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109"/>
      <c r="Q12" s="118"/>
    </row>
    <row r="13" spans="1:17" ht="15.75" thickBot="1" x14ac:dyDescent="0.3">
      <c r="A13" s="117"/>
      <c r="B13" s="92"/>
      <c r="C13" s="93"/>
      <c r="D13" s="93"/>
      <c r="E13" s="94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109"/>
      <c r="Q13" s="118"/>
    </row>
    <row r="14" spans="1:17" x14ac:dyDescent="0.25">
      <c r="A14" s="117"/>
      <c r="B14" s="110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109"/>
      <c r="Q14" s="118"/>
    </row>
    <row r="15" spans="1:17" x14ac:dyDescent="0.25">
      <c r="A15" s="117"/>
      <c r="B15" s="110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109"/>
      <c r="Q15" s="118"/>
    </row>
    <row r="16" spans="1:17" x14ac:dyDescent="0.25">
      <c r="A16" s="117"/>
      <c r="B16" s="110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109"/>
      <c r="Q16" s="118"/>
    </row>
    <row r="17" spans="1:17" x14ac:dyDescent="0.25">
      <c r="A17" s="117"/>
      <c r="B17" s="110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109"/>
      <c r="Q17" s="118"/>
    </row>
    <row r="18" spans="1:17" x14ac:dyDescent="0.25">
      <c r="A18" s="117"/>
      <c r="B18" s="110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109"/>
      <c r="Q18" s="118"/>
    </row>
    <row r="19" spans="1:17" x14ac:dyDescent="0.25">
      <c r="A19" s="117"/>
      <c r="B19" s="110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109"/>
      <c r="Q19" s="118"/>
    </row>
    <row r="20" spans="1:17" x14ac:dyDescent="0.25">
      <c r="A20" s="117"/>
      <c r="B20" s="110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109"/>
      <c r="Q20" s="118"/>
    </row>
    <row r="21" spans="1:17" x14ac:dyDescent="0.25">
      <c r="A21" s="117"/>
      <c r="B21" s="110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109"/>
      <c r="Q21" s="118"/>
    </row>
    <row r="22" spans="1:17" x14ac:dyDescent="0.25">
      <c r="A22" s="117"/>
      <c r="B22" s="110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109"/>
      <c r="Q22" s="118"/>
    </row>
    <row r="23" spans="1:17" x14ac:dyDescent="0.25">
      <c r="A23" s="117"/>
      <c r="B23" s="110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109"/>
      <c r="Q23" s="118"/>
    </row>
    <row r="24" spans="1:17" x14ac:dyDescent="0.25">
      <c r="A24" s="117"/>
      <c r="B24" s="110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109"/>
      <c r="Q24" s="118"/>
    </row>
    <row r="25" spans="1:17" x14ac:dyDescent="0.25">
      <c r="A25" s="117"/>
      <c r="B25" s="110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109"/>
      <c r="Q25" s="118"/>
    </row>
    <row r="26" spans="1:17" x14ac:dyDescent="0.25">
      <c r="A26" s="117"/>
      <c r="B26" s="110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109"/>
      <c r="Q26" s="118"/>
    </row>
    <row r="27" spans="1:17" x14ac:dyDescent="0.25">
      <c r="A27" s="117"/>
      <c r="B27" s="110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109"/>
      <c r="Q27" s="118"/>
    </row>
    <row r="28" spans="1:17" x14ac:dyDescent="0.25">
      <c r="A28" s="117"/>
      <c r="B28" s="110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109"/>
      <c r="Q28" s="118"/>
    </row>
    <row r="29" spans="1:17" x14ac:dyDescent="0.25">
      <c r="A29" s="117"/>
      <c r="B29" s="110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109"/>
      <c r="Q29" s="118"/>
    </row>
    <row r="30" spans="1:17" x14ac:dyDescent="0.25">
      <c r="A30" s="117"/>
      <c r="B30" s="110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109"/>
      <c r="Q30" s="118"/>
    </row>
    <row r="31" spans="1:17" ht="15.75" thickBot="1" x14ac:dyDescent="0.3">
      <c r="A31" s="117"/>
      <c r="B31" s="111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3"/>
      <c r="Q31" s="118"/>
    </row>
    <row r="32" spans="1:17" ht="15.75" thickBot="1" x14ac:dyDescent="0.3">
      <c r="A32" s="119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1"/>
    </row>
  </sheetData>
  <sheetProtection password="E9C4" sheet="1" objects="1" scenarios="1"/>
  <mergeCells count="1">
    <mergeCell ref="C3:D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99" r:id="rId3" name="Button 75">
              <controlPr defaultSize="0" print="0" autoFill="0" autoPict="0" macro="[0]!MENUPRINCIPAL3">
                <anchor moveWithCells="1" sizeWithCells="1">
                  <from>
                    <xdr:col>1</xdr:col>
                    <xdr:colOff>257175</xdr:colOff>
                    <xdr:row>3</xdr:row>
                    <xdr:rowOff>161925</xdr:rowOff>
                  </from>
                  <to>
                    <xdr:col>4</xdr:col>
                    <xdr:colOff>133350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0" r:id="rId4" name="Button 76">
              <controlPr defaultSize="0" print="0" autoFill="0" autoPict="0" macro="[0]!DOCENTESDEPLANTA">
                <anchor moveWithCells="1" sizeWithCells="1">
                  <from>
                    <xdr:col>1</xdr:col>
                    <xdr:colOff>257175</xdr:colOff>
                    <xdr:row>5</xdr:row>
                    <xdr:rowOff>57150</xdr:rowOff>
                  </from>
                  <to>
                    <xdr:col>4</xdr:col>
                    <xdr:colOff>133350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1" r:id="rId5" name="Button 77">
              <controlPr defaultSize="0" print="0" autoFill="0" autoPict="0" macro="[0]!DOCENTESOCASIONALES">
                <anchor moveWithCells="1" sizeWithCells="1">
                  <from>
                    <xdr:col>1</xdr:col>
                    <xdr:colOff>257175</xdr:colOff>
                    <xdr:row>6</xdr:row>
                    <xdr:rowOff>142875</xdr:rowOff>
                  </from>
                  <to>
                    <xdr:col>4</xdr:col>
                    <xdr:colOff>133350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2" r:id="rId6" name="Button 78">
              <controlPr defaultSize="0" print="0" autoFill="0" autoPict="0" macro="[0]!DOCENTESCATEDRATICOS">
                <anchor moveWithCells="1" sizeWithCells="1">
                  <from>
                    <xdr:col>1</xdr:col>
                    <xdr:colOff>257175</xdr:colOff>
                    <xdr:row>8</xdr:row>
                    <xdr:rowOff>38100</xdr:rowOff>
                  </from>
                  <to>
                    <xdr:col>4</xdr:col>
                    <xdr:colOff>133350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3" r:id="rId7" name="Button 79">
              <controlPr defaultSize="0" print="0" autoFill="0" autoPict="0" macro="[0]!CONSOLIDADODOCENETSYADMIN">
                <anchor moveWithCells="1" sizeWithCells="1">
                  <from>
                    <xdr:col>1</xdr:col>
                    <xdr:colOff>257175</xdr:colOff>
                    <xdr:row>9</xdr:row>
                    <xdr:rowOff>123825</xdr:rowOff>
                  </from>
                  <to>
                    <xdr:col>4</xdr:col>
                    <xdr:colOff>133350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4"/>
  <dimension ref="B1:T44"/>
  <sheetViews>
    <sheetView topLeftCell="H1"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58.42578125" style="141" bestFit="1" customWidth="1"/>
    <col min="7" max="7" width="60.42578125" style="141" bestFit="1" customWidth="1"/>
    <col min="8" max="9" width="6" style="144" customWidth="1"/>
    <col min="10" max="10" width="6" style="144" bestFit="1" customWidth="1"/>
    <col min="11" max="11" width="9.28515625" style="141" bestFit="1" customWidth="1"/>
    <col min="12" max="12" width="7.42578125" style="141" bestFit="1" customWidth="1"/>
    <col min="13" max="13" width="12.140625" style="141" bestFit="1" customWidth="1"/>
    <col min="14" max="14" width="8.140625" style="141" bestFit="1" customWidth="1"/>
    <col min="15" max="15" width="9.85546875" style="141" bestFit="1" customWidth="1"/>
    <col min="16" max="16" width="6.28515625" style="141" bestFit="1" customWidth="1"/>
    <col min="17" max="17" width="7.7109375" style="141" bestFit="1" customWidth="1"/>
    <col min="18" max="18" width="7.5703125" style="141" bestFit="1" customWidth="1"/>
    <col min="19" max="19" width="7" style="141" bestFit="1" customWidth="1"/>
    <col min="20" max="20" width="9.85546875" style="141" bestFit="1" customWidth="1"/>
    <col min="21" max="16384" width="11.42578125" style="141"/>
  </cols>
  <sheetData>
    <row r="1" spans="2:20" ht="15.75" thickBot="1" x14ac:dyDescent="0.3"/>
    <row r="2" spans="2:20" ht="19.5" customHeight="1" thickBot="1" x14ac:dyDescent="0.3">
      <c r="B2" s="97"/>
      <c r="C2" s="74" t="s">
        <v>471</v>
      </c>
      <c r="D2" s="99"/>
      <c r="F2" s="468" t="s">
        <v>653</v>
      </c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70"/>
    </row>
    <row r="3" spans="2:20" x14ac:dyDescent="0.25">
      <c r="B3" s="98"/>
      <c r="C3" s="105"/>
      <c r="D3" s="100"/>
    </row>
    <row r="4" spans="2:20" x14ac:dyDescent="0.25">
      <c r="B4" s="98"/>
      <c r="C4" s="105"/>
      <c r="D4" s="100"/>
      <c r="F4" s="467" t="s">
        <v>290</v>
      </c>
      <c r="G4" s="467" t="s">
        <v>291</v>
      </c>
      <c r="H4" s="466" t="s">
        <v>303</v>
      </c>
      <c r="I4" s="466"/>
      <c r="J4" s="466"/>
      <c r="K4" s="496" t="s">
        <v>304</v>
      </c>
      <c r="L4" s="497"/>
      <c r="M4" s="497"/>
      <c r="N4" s="497"/>
      <c r="O4" s="498"/>
      <c r="P4" s="499" t="s">
        <v>308</v>
      </c>
      <c r="Q4" s="500"/>
      <c r="R4" s="500"/>
      <c r="S4" s="500"/>
      <c r="T4" s="501"/>
    </row>
    <row r="5" spans="2:20" ht="15.75" thickBot="1" x14ac:dyDescent="0.3">
      <c r="B5" s="101"/>
      <c r="C5" s="102"/>
      <c r="D5" s="103"/>
      <c r="F5" s="467"/>
      <c r="G5" s="467"/>
      <c r="H5" s="39" t="s">
        <v>293</v>
      </c>
      <c r="I5" s="39" t="s">
        <v>292</v>
      </c>
      <c r="J5" s="278" t="s">
        <v>294</v>
      </c>
      <c r="K5" s="177" t="s">
        <v>300</v>
      </c>
      <c r="L5" s="177" t="s">
        <v>301</v>
      </c>
      <c r="M5" s="177" t="s">
        <v>650</v>
      </c>
      <c r="N5" s="177" t="s">
        <v>651</v>
      </c>
      <c r="O5" s="40" t="s">
        <v>174</v>
      </c>
      <c r="P5" s="177" t="s">
        <v>652</v>
      </c>
      <c r="Q5" s="177" t="s">
        <v>306</v>
      </c>
      <c r="R5" s="177" t="s">
        <v>305</v>
      </c>
      <c r="S5" s="177" t="s">
        <v>307</v>
      </c>
      <c r="T5" s="330" t="s">
        <v>174</v>
      </c>
    </row>
    <row r="6" spans="2:20" x14ac:dyDescent="0.25">
      <c r="F6" s="167" t="s">
        <v>120</v>
      </c>
      <c r="G6" s="167" t="s">
        <v>623</v>
      </c>
      <c r="H6" s="271"/>
      <c r="I6" s="271">
        <v>7</v>
      </c>
      <c r="J6" s="275">
        <f>(I6+(H6/2))</f>
        <v>7</v>
      </c>
      <c r="K6" s="271">
        <v>3</v>
      </c>
      <c r="L6" s="271">
        <v>4</v>
      </c>
      <c r="M6" s="271"/>
      <c r="N6" s="271"/>
      <c r="O6" s="276">
        <v>7</v>
      </c>
      <c r="P6" s="271">
        <v>1</v>
      </c>
      <c r="Q6" s="271">
        <v>1</v>
      </c>
      <c r="R6" s="271">
        <v>4</v>
      </c>
      <c r="S6" s="271">
        <v>1</v>
      </c>
      <c r="T6" s="331">
        <v>7</v>
      </c>
    </row>
    <row r="7" spans="2:20" x14ac:dyDescent="0.25">
      <c r="F7" s="167"/>
      <c r="G7" s="167" t="s">
        <v>624</v>
      </c>
      <c r="H7" s="271"/>
      <c r="I7" s="271">
        <v>1</v>
      </c>
      <c r="J7" s="275">
        <f t="shared" ref="J7:J44" si="0">(I7+(H7/2))</f>
        <v>1</v>
      </c>
      <c r="K7" s="271">
        <v>1</v>
      </c>
      <c r="L7" s="271"/>
      <c r="M7" s="271"/>
      <c r="N7" s="271"/>
      <c r="O7" s="276">
        <v>1</v>
      </c>
      <c r="P7" s="271"/>
      <c r="Q7" s="271"/>
      <c r="R7" s="271">
        <v>1</v>
      </c>
      <c r="S7" s="271"/>
      <c r="T7" s="331">
        <v>1</v>
      </c>
    </row>
    <row r="8" spans="2:20" x14ac:dyDescent="0.25">
      <c r="F8" s="261" t="s">
        <v>295</v>
      </c>
      <c r="G8" s="261"/>
      <c r="H8" s="272"/>
      <c r="I8" s="272">
        <v>8</v>
      </c>
      <c r="J8" s="275">
        <f t="shared" si="0"/>
        <v>8</v>
      </c>
      <c r="K8" s="272">
        <v>4</v>
      </c>
      <c r="L8" s="272">
        <v>4</v>
      </c>
      <c r="M8" s="272"/>
      <c r="N8" s="272"/>
      <c r="O8" s="276">
        <v>8</v>
      </c>
      <c r="P8" s="272">
        <v>1</v>
      </c>
      <c r="Q8" s="272">
        <v>1</v>
      </c>
      <c r="R8" s="272">
        <v>5</v>
      </c>
      <c r="S8" s="272">
        <v>1</v>
      </c>
      <c r="T8" s="331">
        <v>8</v>
      </c>
    </row>
    <row r="9" spans="2:20" x14ac:dyDescent="0.25">
      <c r="F9" s="167" t="s">
        <v>84</v>
      </c>
      <c r="G9" s="167" t="s">
        <v>625</v>
      </c>
      <c r="H9" s="271"/>
      <c r="I9" s="271">
        <v>8</v>
      </c>
      <c r="J9" s="275">
        <f t="shared" si="0"/>
        <v>8</v>
      </c>
      <c r="K9" s="271">
        <v>4</v>
      </c>
      <c r="L9" s="271">
        <v>3</v>
      </c>
      <c r="M9" s="271"/>
      <c r="N9" s="271">
        <v>1</v>
      </c>
      <c r="O9" s="276">
        <v>8</v>
      </c>
      <c r="P9" s="271">
        <v>2</v>
      </c>
      <c r="Q9" s="271"/>
      <c r="R9" s="271">
        <v>2</v>
      </c>
      <c r="S9" s="271">
        <v>4</v>
      </c>
      <c r="T9" s="331">
        <v>8</v>
      </c>
    </row>
    <row r="10" spans="2:20" x14ac:dyDescent="0.25">
      <c r="F10" s="167"/>
      <c r="G10" s="167" t="s">
        <v>626</v>
      </c>
      <c r="H10" s="271"/>
      <c r="I10" s="271">
        <v>11</v>
      </c>
      <c r="J10" s="275">
        <f t="shared" si="0"/>
        <v>11</v>
      </c>
      <c r="K10" s="271">
        <v>7</v>
      </c>
      <c r="L10" s="271">
        <v>4</v>
      </c>
      <c r="M10" s="271"/>
      <c r="N10" s="271"/>
      <c r="O10" s="276">
        <v>11</v>
      </c>
      <c r="P10" s="271">
        <v>4</v>
      </c>
      <c r="Q10" s="271">
        <v>3</v>
      </c>
      <c r="R10" s="271">
        <v>3</v>
      </c>
      <c r="S10" s="271">
        <v>1</v>
      </c>
      <c r="T10" s="331">
        <v>11</v>
      </c>
    </row>
    <row r="11" spans="2:20" x14ac:dyDescent="0.25">
      <c r="F11" s="167"/>
      <c r="G11" s="167" t="s">
        <v>627</v>
      </c>
      <c r="H11" s="271"/>
      <c r="I11" s="271">
        <v>14</v>
      </c>
      <c r="J11" s="275">
        <f t="shared" si="0"/>
        <v>14</v>
      </c>
      <c r="K11" s="271">
        <v>3</v>
      </c>
      <c r="L11" s="271">
        <v>10</v>
      </c>
      <c r="M11" s="271">
        <v>1</v>
      </c>
      <c r="N11" s="271"/>
      <c r="O11" s="276">
        <v>14</v>
      </c>
      <c r="P11" s="271">
        <v>2</v>
      </c>
      <c r="Q11" s="271">
        <v>5</v>
      </c>
      <c r="R11" s="271">
        <v>4</v>
      </c>
      <c r="S11" s="271">
        <v>3</v>
      </c>
      <c r="T11" s="331">
        <v>14</v>
      </c>
    </row>
    <row r="12" spans="2:20" x14ac:dyDescent="0.25">
      <c r="F12" s="167"/>
      <c r="G12" s="167" t="s">
        <v>628</v>
      </c>
      <c r="H12" s="271"/>
      <c r="I12" s="271">
        <v>11</v>
      </c>
      <c r="J12" s="275">
        <f t="shared" si="0"/>
        <v>11</v>
      </c>
      <c r="K12" s="271">
        <v>1</v>
      </c>
      <c r="L12" s="271">
        <v>9</v>
      </c>
      <c r="M12" s="271">
        <v>1</v>
      </c>
      <c r="N12" s="271"/>
      <c r="O12" s="276">
        <v>11</v>
      </c>
      <c r="P12" s="271">
        <v>4</v>
      </c>
      <c r="Q12" s="271">
        <v>2</v>
      </c>
      <c r="R12" s="271">
        <v>5</v>
      </c>
      <c r="S12" s="271"/>
      <c r="T12" s="331">
        <v>11</v>
      </c>
    </row>
    <row r="13" spans="2:20" x14ac:dyDescent="0.25">
      <c r="F13" s="261" t="s">
        <v>629</v>
      </c>
      <c r="G13" s="261"/>
      <c r="H13" s="272"/>
      <c r="I13" s="272">
        <v>44</v>
      </c>
      <c r="J13" s="275">
        <f t="shared" si="0"/>
        <v>44</v>
      </c>
      <c r="K13" s="272">
        <v>15</v>
      </c>
      <c r="L13" s="272">
        <v>26</v>
      </c>
      <c r="M13" s="272">
        <v>2</v>
      </c>
      <c r="N13" s="272">
        <v>1</v>
      </c>
      <c r="O13" s="276">
        <v>44</v>
      </c>
      <c r="P13" s="272">
        <v>12</v>
      </c>
      <c r="Q13" s="272">
        <v>10</v>
      </c>
      <c r="R13" s="272">
        <v>14</v>
      </c>
      <c r="S13" s="272">
        <v>8</v>
      </c>
      <c r="T13" s="331">
        <v>44</v>
      </c>
    </row>
    <row r="14" spans="2:20" x14ac:dyDescent="0.25">
      <c r="F14" s="167" t="s">
        <v>110</v>
      </c>
      <c r="G14" s="167" t="s">
        <v>630</v>
      </c>
      <c r="H14" s="271">
        <v>2</v>
      </c>
      <c r="I14" s="271">
        <v>3</v>
      </c>
      <c r="J14" s="275">
        <f t="shared" si="0"/>
        <v>4</v>
      </c>
      <c r="K14" s="271"/>
      <c r="L14" s="271">
        <v>5</v>
      </c>
      <c r="M14" s="271"/>
      <c r="N14" s="271"/>
      <c r="O14" s="276">
        <v>5</v>
      </c>
      <c r="P14" s="271">
        <v>1</v>
      </c>
      <c r="Q14" s="271"/>
      <c r="R14" s="271">
        <v>1</v>
      </c>
      <c r="S14" s="271">
        <v>3</v>
      </c>
      <c r="T14" s="331">
        <v>5</v>
      </c>
    </row>
    <row r="15" spans="2:20" x14ac:dyDescent="0.25">
      <c r="F15" s="167"/>
      <c r="G15" s="167" t="s">
        <v>631</v>
      </c>
      <c r="H15" s="271">
        <v>33</v>
      </c>
      <c r="I15" s="271">
        <v>12</v>
      </c>
      <c r="J15" s="275">
        <f>(I15+(H15/2))</f>
        <v>28.5</v>
      </c>
      <c r="K15" s="271">
        <v>8</v>
      </c>
      <c r="L15" s="271">
        <v>35</v>
      </c>
      <c r="M15" s="271"/>
      <c r="N15" s="271">
        <v>2</v>
      </c>
      <c r="O15" s="276">
        <v>45</v>
      </c>
      <c r="P15" s="271">
        <v>3</v>
      </c>
      <c r="Q15" s="271">
        <v>8</v>
      </c>
      <c r="R15" s="271">
        <v>14</v>
      </c>
      <c r="S15" s="271">
        <v>20</v>
      </c>
      <c r="T15" s="331">
        <v>45</v>
      </c>
    </row>
    <row r="16" spans="2:20" x14ac:dyDescent="0.25">
      <c r="F16" s="167"/>
      <c r="G16" s="167" t="s">
        <v>632</v>
      </c>
      <c r="H16" s="271"/>
      <c r="I16" s="271">
        <v>2</v>
      </c>
      <c r="J16" s="275">
        <f t="shared" si="0"/>
        <v>2</v>
      </c>
      <c r="K16" s="271">
        <v>1</v>
      </c>
      <c r="L16" s="271"/>
      <c r="M16" s="271">
        <v>1</v>
      </c>
      <c r="N16" s="271"/>
      <c r="O16" s="276">
        <v>2</v>
      </c>
      <c r="P16" s="271"/>
      <c r="Q16" s="271"/>
      <c r="R16" s="271">
        <v>2</v>
      </c>
      <c r="S16" s="271"/>
      <c r="T16" s="331">
        <v>2</v>
      </c>
    </row>
    <row r="17" spans="6:20" x14ac:dyDescent="0.25">
      <c r="F17" s="261" t="s">
        <v>583</v>
      </c>
      <c r="G17" s="261"/>
      <c r="H17" s="272">
        <v>35</v>
      </c>
      <c r="I17" s="272">
        <v>17</v>
      </c>
      <c r="J17" s="275">
        <f t="shared" si="0"/>
        <v>34.5</v>
      </c>
      <c r="K17" s="272">
        <v>9</v>
      </c>
      <c r="L17" s="272">
        <v>40</v>
      </c>
      <c r="M17" s="272">
        <v>1</v>
      </c>
      <c r="N17" s="272">
        <v>2</v>
      </c>
      <c r="O17" s="276">
        <v>52</v>
      </c>
      <c r="P17" s="272">
        <v>4</v>
      </c>
      <c r="Q17" s="272">
        <v>8</v>
      </c>
      <c r="R17" s="272">
        <v>17</v>
      </c>
      <c r="S17" s="272">
        <v>23</v>
      </c>
      <c r="T17" s="331">
        <v>52</v>
      </c>
    </row>
    <row r="18" spans="6:20" x14ac:dyDescent="0.25">
      <c r="F18" s="167" t="s">
        <v>170</v>
      </c>
      <c r="G18" s="167" t="s">
        <v>633</v>
      </c>
      <c r="H18" s="271"/>
      <c r="I18" s="271">
        <v>2</v>
      </c>
      <c r="J18" s="275">
        <f t="shared" si="0"/>
        <v>2</v>
      </c>
      <c r="K18" s="271"/>
      <c r="L18" s="271">
        <v>2</v>
      </c>
      <c r="M18" s="271"/>
      <c r="N18" s="271"/>
      <c r="O18" s="276">
        <v>2</v>
      </c>
      <c r="P18" s="271"/>
      <c r="Q18" s="271"/>
      <c r="R18" s="271">
        <v>1</v>
      </c>
      <c r="S18" s="271">
        <v>1</v>
      </c>
      <c r="T18" s="331">
        <v>2</v>
      </c>
    </row>
    <row r="19" spans="6:20" x14ac:dyDescent="0.25">
      <c r="F19" s="167"/>
      <c r="G19" s="167" t="s">
        <v>634</v>
      </c>
      <c r="H19" s="271"/>
      <c r="I19" s="271">
        <v>2</v>
      </c>
      <c r="J19" s="275">
        <f t="shared" si="0"/>
        <v>2</v>
      </c>
      <c r="K19" s="271"/>
      <c r="L19" s="271">
        <v>2</v>
      </c>
      <c r="M19" s="271"/>
      <c r="N19" s="271"/>
      <c r="O19" s="276">
        <v>2</v>
      </c>
      <c r="P19" s="271"/>
      <c r="Q19" s="271"/>
      <c r="R19" s="271"/>
      <c r="S19" s="271">
        <v>2</v>
      </c>
      <c r="T19" s="331">
        <v>2</v>
      </c>
    </row>
    <row r="20" spans="6:20" x14ac:dyDescent="0.25">
      <c r="F20" s="167"/>
      <c r="G20" s="167" t="s">
        <v>635</v>
      </c>
      <c r="H20" s="271"/>
      <c r="I20" s="271">
        <v>18</v>
      </c>
      <c r="J20" s="275">
        <f t="shared" si="0"/>
        <v>18</v>
      </c>
      <c r="K20" s="271"/>
      <c r="L20" s="271">
        <v>16</v>
      </c>
      <c r="M20" s="271">
        <v>2</v>
      </c>
      <c r="N20" s="271"/>
      <c r="O20" s="276">
        <v>18</v>
      </c>
      <c r="P20" s="271">
        <v>3</v>
      </c>
      <c r="Q20" s="271">
        <v>8</v>
      </c>
      <c r="R20" s="271">
        <v>6</v>
      </c>
      <c r="S20" s="271">
        <v>1</v>
      </c>
      <c r="T20" s="331">
        <v>18</v>
      </c>
    </row>
    <row r="21" spans="6:20" x14ac:dyDescent="0.25">
      <c r="F21" s="167"/>
      <c r="G21" s="167" t="s">
        <v>636</v>
      </c>
      <c r="H21" s="271"/>
      <c r="I21" s="271">
        <v>3</v>
      </c>
      <c r="J21" s="275">
        <f t="shared" si="0"/>
        <v>3</v>
      </c>
      <c r="K21" s="271"/>
      <c r="L21" s="271">
        <v>3</v>
      </c>
      <c r="M21" s="271"/>
      <c r="N21" s="271"/>
      <c r="O21" s="276">
        <v>3</v>
      </c>
      <c r="P21" s="271"/>
      <c r="Q21" s="271"/>
      <c r="R21" s="271">
        <v>2</v>
      </c>
      <c r="S21" s="271">
        <v>1</v>
      </c>
      <c r="T21" s="331">
        <v>3</v>
      </c>
    </row>
    <row r="22" spans="6:20" x14ac:dyDescent="0.25">
      <c r="F22" s="261" t="s">
        <v>296</v>
      </c>
      <c r="G22" s="261"/>
      <c r="H22" s="272"/>
      <c r="I22" s="272">
        <v>25</v>
      </c>
      <c r="J22" s="275">
        <f t="shared" si="0"/>
        <v>25</v>
      </c>
      <c r="K22" s="272"/>
      <c r="L22" s="272">
        <v>23</v>
      </c>
      <c r="M22" s="272">
        <v>2</v>
      </c>
      <c r="N22" s="272"/>
      <c r="O22" s="276">
        <v>25</v>
      </c>
      <c r="P22" s="272">
        <v>3</v>
      </c>
      <c r="Q22" s="272">
        <v>8</v>
      </c>
      <c r="R22" s="272">
        <v>9</v>
      </c>
      <c r="S22" s="272">
        <v>5</v>
      </c>
      <c r="T22" s="331">
        <v>25</v>
      </c>
    </row>
    <row r="23" spans="6:20" x14ac:dyDescent="0.25">
      <c r="F23" s="167" t="s">
        <v>94</v>
      </c>
      <c r="G23" s="167" t="s">
        <v>637</v>
      </c>
      <c r="H23" s="271"/>
      <c r="I23" s="271">
        <v>1</v>
      </c>
      <c r="J23" s="275">
        <f t="shared" si="0"/>
        <v>1</v>
      </c>
      <c r="K23" s="271"/>
      <c r="L23" s="271">
        <v>1</v>
      </c>
      <c r="M23" s="271"/>
      <c r="N23" s="271"/>
      <c r="O23" s="276">
        <v>1</v>
      </c>
      <c r="P23" s="271"/>
      <c r="Q23" s="271"/>
      <c r="R23" s="271"/>
      <c r="S23" s="271">
        <v>1</v>
      </c>
      <c r="T23" s="331">
        <v>1</v>
      </c>
    </row>
    <row r="24" spans="6:20" x14ac:dyDescent="0.25">
      <c r="F24" s="167"/>
      <c r="G24" s="167" t="s">
        <v>638</v>
      </c>
      <c r="H24" s="271"/>
      <c r="I24" s="271">
        <v>1</v>
      </c>
      <c r="J24" s="275">
        <f t="shared" si="0"/>
        <v>1</v>
      </c>
      <c r="K24" s="271"/>
      <c r="L24" s="271">
        <v>1</v>
      </c>
      <c r="M24" s="271"/>
      <c r="N24" s="271"/>
      <c r="O24" s="276">
        <v>1</v>
      </c>
      <c r="P24" s="271"/>
      <c r="Q24" s="271">
        <v>1</v>
      </c>
      <c r="R24" s="271"/>
      <c r="S24" s="271"/>
      <c r="T24" s="331">
        <v>1</v>
      </c>
    </row>
    <row r="25" spans="6:20" x14ac:dyDescent="0.25">
      <c r="F25" s="167"/>
      <c r="G25" s="167" t="s">
        <v>639</v>
      </c>
      <c r="H25" s="271"/>
      <c r="I25" s="271">
        <v>6</v>
      </c>
      <c r="J25" s="275">
        <f t="shared" si="0"/>
        <v>6</v>
      </c>
      <c r="K25" s="271">
        <v>2</v>
      </c>
      <c r="L25" s="271">
        <v>4</v>
      </c>
      <c r="M25" s="271"/>
      <c r="N25" s="271"/>
      <c r="O25" s="276">
        <v>6</v>
      </c>
      <c r="P25" s="271"/>
      <c r="Q25" s="271">
        <v>2</v>
      </c>
      <c r="R25" s="271">
        <v>3</v>
      </c>
      <c r="S25" s="271">
        <v>1</v>
      </c>
      <c r="T25" s="331">
        <v>6</v>
      </c>
    </row>
    <row r="26" spans="6:20" x14ac:dyDescent="0.25">
      <c r="F26" s="167"/>
      <c r="G26" s="167" t="s">
        <v>640</v>
      </c>
      <c r="H26" s="271"/>
      <c r="I26" s="271">
        <v>5</v>
      </c>
      <c r="J26" s="275">
        <f t="shared" si="0"/>
        <v>5</v>
      </c>
      <c r="K26" s="271">
        <v>2</v>
      </c>
      <c r="L26" s="271">
        <v>3</v>
      </c>
      <c r="M26" s="271"/>
      <c r="N26" s="271"/>
      <c r="O26" s="276">
        <v>5</v>
      </c>
      <c r="P26" s="271">
        <v>2</v>
      </c>
      <c r="Q26" s="271">
        <v>2</v>
      </c>
      <c r="R26" s="271">
        <v>1</v>
      </c>
      <c r="S26" s="271"/>
      <c r="T26" s="331">
        <v>5</v>
      </c>
    </row>
    <row r="27" spans="6:20" x14ac:dyDescent="0.25">
      <c r="F27" s="167"/>
      <c r="G27" s="167" t="s">
        <v>641</v>
      </c>
      <c r="H27" s="271"/>
      <c r="I27" s="271">
        <v>1</v>
      </c>
      <c r="J27" s="275">
        <f t="shared" si="0"/>
        <v>1</v>
      </c>
      <c r="K27" s="271"/>
      <c r="L27" s="271">
        <v>1</v>
      </c>
      <c r="M27" s="271"/>
      <c r="N27" s="271"/>
      <c r="O27" s="276">
        <v>1</v>
      </c>
      <c r="P27" s="271"/>
      <c r="Q27" s="271"/>
      <c r="R27" s="271"/>
      <c r="S27" s="271">
        <v>1</v>
      </c>
      <c r="T27" s="331">
        <v>1</v>
      </c>
    </row>
    <row r="28" spans="6:20" x14ac:dyDescent="0.25">
      <c r="F28" s="167"/>
      <c r="G28" s="167" t="s">
        <v>642</v>
      </c>
      <c r="H28" s="271"/>
      <c r="I28" s="271">
        <v>9</v>
      </c>
      <c r="J28" s="275">
        <f t="shared" si="0"/>
        <v>9</v>
      </c>
      <c r="K28" s="271">
        <v>1</v>
      </c>
      <c r="L28" s="271">
        <v>8</v>
      </c>
      <c r="M28" s="271"/>
      <c r="N28" s="271"/>
      <c r="O28" s="276">
        <v>9</v>
      </c>
      <c r="P28" s="271">
        <v>1</v>
      </c>
      <c r="Q28" s="271">
        <v>2</v>
      </c>
      <c r="R28" s="271">
        <v>3</v>
      </c>
      <c r="S28" s="271">
        <v>3</v>
      </c>
      <c r="T28" s="331">
        <v>9</v>
      </c>
    </row>
    <row r="29" spans="6:20" x14ac:dyDescent="0.25">
      <c r="F29" s="261" t="s">
        <v>297</v>
      </c>
      <c r="G29" s="261"/>
      <c r="H29" s="272"/>
      <c r="I29" s="272">
        <v>23</v>
      </c>
      <c r="J29" s="275">
        <f t="shared" si="0"/>
        <v>23</v>
      </c>
      <c r="K29" s="272">
        <v>5</v>
      </c>
      <c r="L29" s="272">
        <v>18</v>
      </c>
      <c r="M29" s="272"/>
      <c r="N29" s="272"/>
      <c r="O29" s="276">
        <v>23</v>
      </c>
      <c r="P29" s="272">
        <v>3</v>
      </c>
      <c r="Q29" s="272">
        <v>7</v>
      </c>
      <c r="R29" s="272">
        <v>7</v>
      </c>
      <c r="S29" s="272">
        <v>6</v>
      </c>
      <c r="T29" s="331">
        <v>23</v>
      </c>
    </row>
    <row r="30" spans="6:20" x14ac:dyDescent="0.25">
      <c r="F30" s="167" t="s">
        <v>165</v>
      </c>
      <c r="G30" s="167" t="s">
        <v>643</v>
      </c>
      <c r="H30" s="271"/>
      <c r="I30" s="271">
        <v>8</v>
      </c>
      <c r="J30" s="275">
        <f t="shared" si="0"/>
        <v>8</v>
      </c>
      <c r="K30" s="271">
        <v>4</v>
      </c>
      <c r="L30" s="271">
        <v>4</v>
      </c>
      <c r="M30" s="271"/>
      <c r="N30" s="271"/>
      <c r="O30" s="276">
        <v>8</v>
      </c>
      <c r="P30" s="271">
        <v>1</v>
      </c>
      <c r="Q30" s="271">
        <v>2</v>
      </c>
      <c r="R30" s="271">
        <v>4</v>
      </c>
      <c r="S30" s="271">
        <v>1</v>
      </c>
      <c r="T30" s="331">
        <v>8</v>
      </c>
    </row>
    <row r="31" spans="6:20" x14ac:dyDescent="0.25">
      <c r="F31" s="167"/>
      <c r="G31" s="167" t="s">
        <v>511</v>
      </c>
      <c r="H31" s="271"/>
      <c r="I31" s="271">
        <v>1</v>
      </c>
      <c r="J31" s="275">
        <f t="shared" si="0"/>
        <v>1</v>
      </c>
      <c r="K31" s="271"/>
      <c r="L31" s="271">
        <v>1</v>
      </c>
      <c r="M31" s="271"/>
      <c r="N31" s="271"/>
      <c r="O31" s="276">
        <v>1</v>
      </c>
      <c r="P31" s="271"/>
      <c r="Q31" s="271">
        <v>1</v>
      </c>
      <c r="R31" s="271"/>
      <c r="S31" s="271"/>
      <c r="T31" s="331">
        <v>1</v>
      </c>
    </row>
    <row r="32" spans="6:20" x14ac:dyDescent="0.25">
      <c r="F32" s="167"/>
      <c r="G32" s="167" t="s">
        <v>202</v>
      </c>
      <c r="H32" s="271"/>
      <c r="I32" s="271">
        <v>4</v>
      </c>
      <c r="J32" s="275">
        <f t="shared" si="0"/>
        <v>4</v>
      </c>
      <c r="K32" s="271"/>
      <c r="L32" s="271">
        <v>4</v>
      </c>
      <c r="M32" s="271"/>
      <c r="N32" s="271"/>
      <c r="O32" s="276">
        <v>4</v>
      </c>
      <c r="P32" s="271"/>
      <c r="Q32" s="271"/>
      <c r="R32" s="271">
        <v>3</v>
      </c>
      <c r="S32" s="271">
        <v>1</v>
      </c>
      <c r="T32" s="331">
        <v>4</v>
      </c>
    </row>
    <row r="33" spans="6:20" x14ac:dyDescent="0.25">
      <c r="F33" s="167"/>
      <c r="G33" s="167" t="s">
        <v>644</v>
      </c>
      <c r="H33" s="271"/>
      <c r="I33" s="271">
        <v>8</v>
      </c>
      <c r="J33" s="275">
        <f t="shared" si="0"/>
        <v>8</v>
      </c>
      <c r="K33" s="271">
        <v>2</v>
      </c>
      <c r="L33" s="271">
        <v>5</v>
      </c>
      <c r="M33" s="271">
        <v>1</v>
      </c>
      <c r="N33" s="271"/>
      <c r="O33" s="276">
        <v>8</v>
      </c>
      <c r="P33" s="271">
        <v>1</v>
      </c>
      <c r="Q33" s="271">
        <v>2</v>
      </c>
      <c r="R33" s="271">
        <v>3</v>
      </c>
      <c r="S33" s="271">
        <v>2</v>
      </c>
      <c r="T33" s="331">
        <v>8</v>
      </c>
    </row>
    <row r="34" spans="6:20" x14ac:dyDescent="0.25">
      <c r="F34" s="167"/>
      <c r="G34" s="167" t="s">
        <v>204</v>
      </c>
      <c r="H34" s="271"/>
      <c r="I34" s="271">
        <v>12</v>
      </c>
      <c r="J34" s="275">
        <f t="shared" si="0"/>
        <v>12</v>
      </c>
      <c r="K34" s="271">
        <v>3</v>
      </c>
      <c r="L34" s="271">
        <v>9</v>
      </c>
      <c r="M34" s="271"/>
      <c r="N34" s="271"/>
      <c r="O34" s="276">
        <v>12</v>
      </c>
      <c r="P34" s="271">
        <v>3</v>
      </c>
      <c r="Q34" s="271">
        <v>1</v>
      </c>
      <c r="R34" s="271">
        <v>1</v>
      </c>
      <c r="S34" s="271">
        <v>7</v>
      </c>
      <c r="T34" s="331">
        <v>12</v>
      </c>
    </row>
    <row r="35" spans="6:20" x14ac:dyDescent="0.25">
      <c r="F35" s="167"/>
      <c r="G35" s="167" t="s">
        <v>205</v>
      </c>
      <c r="H35" s="271"/>
      <c r="I35" s="271">
        <v>18</v>
      </c>
      <c r="J35" s="275">
        <f t="shared" si="0"/>
        <v>18</v>
      </c>
      <c r="K35" s="271">
        <v>5</v>
      </c>
      <c r="L35" s="271">
        <v>12</v>
      </c>
      <c r="M35" s="271">
        <v>1</v>
      </c>
      <c r="N35" s="271"/>
      <c r="O35" s="276">
        <v>18</v>
      </c>
      <c r="P35" s="271">
        <v>5</v>
      </c>
      <c r="Q35" s="271">
        <v>3</v>
      </c>
      <c r="R35" s="271">
        <v>10</v>
      </c>
      <c r="S35" s="271"/>
      <c r="T35" s="331">
        <v>18</v>
      </c>
    </row>
    <row r="36" spans="6:20" x14ac:dyDescent="0.25">
      <c r="F36" s="167"/>
      <c r="G36" s="167" t="s">
        <v>180</v>
      </c>
      <c r="H36" s="271"/>
      <c r="I36" s="271">
        <v>6</v>
      </c>
      <c r="J36" s="275">
        <f t="shared" si="0"/>
        <v>6</v>
      </c>
      <c r="K36" s="271"/>
      <c r="L36" s="271">
        <v>6</v>
      </c>
      <c r="M36" s="271"/>
      <c r="N36" s="271"/>
      <c r="O36" s="276">
        <v>6</v>
      </c>
      <c r="P36" s="271"/>
      <c r="Q36" s="271">
        <v>1</v>
      </c>
      <c r="R36" s="271">
        <v>4</v>
      </c>
      <c r="S36" s="271">
        <v>1</v>
      </c>
      <c r="T36" s="331">
        <v>6</v>
      </c>
    </row>
    <row r="37" spans="6:20" x14ac:dyDescent="0.25">
      <c r="F37" s="261" t="s">
        <v>298</v>
      </c>
      <c r="G37" s="261"/>
      <c r="H37" s="272"/>
      <c r="I37" s="272">
        <v>57</v>
      </c>
      <c r="J37" s="275">
        <f t="shared" si="0"/>
        <v>57</v>
      </c>
      <c r="K37" s="272">
        <v>14</v>
      </c>
      <c r="L37" s="272">
        <v>41</v>
      </c>
      <c r="M37" s="272">
        <v>2</v>
      </c>
      <c r="N37" s="272"/>
      <c r="O37" s="276">
        <v>57</v>
      </c>
      <c r="P37" s="272">
        <v>10</v>
      </c>
      <c r="Q37" s="272">
        <v>10</v>
      </c>
      <c r="R37" s="272">
        <v>25</v>
      </c>
      <c r="S37" s="272">
        <v>12</v>
      </c>
      <c r="T37" s="331">
        <v>57</v>
      </c>
    </row>
    <row r="38" spans="6:20" x14ac:dyDescent="0.25">
      <c r="F38" s="167" t="s">
        <v>149</v>
      </c>
      <c r="G38" s="167" t="s">
        <v>645</v>
      </c>
      <c r="H38" s="271"/>
      <c r="I38" s="271">
        <v>13</v>
      </c>
      <c r="J38" s="275">
        <f t="shared" si="0"/>
        <v>13</v>
      </c>
      <c r="K38" s="271">
        <v>1</v>
      </c>
      <c r="L38" s="271">
        <v>11</v>
      </c>
      <c r="M38" s="271">
        <v>1</v>
      </c>
      <c r="N38" s="271"/>
      <c r="O38" s="276">
        <v>13</v>
      </c>
      <c r="P38" s="271">
        <v>2</v>
      </c>
      <c r="Q38" s="271"/>
      <c r="R38" s="271">
        <v>6</v>
      </c>
      <c r="S38" s="271">
        <v>5</v>
      </c>
      <c r="T38" s="331">
        <v>13</v>
      </c>
    </row>
    <row r="39" spans="6:20" x14ac:dyDescent="0.25">
      <c r="F39" s="167"/>
      <c r="G39" s="167" t="s">
        <v>646</v>
      </c>
      <c r="H39" s="271"/>
      <c r="I39" s="271">
        <v>1</v>
      </c>
      <c r="J39" s="275">
        <f t="shared" si="0"/>
        <v>1</v>
      </c>
      <c r="K39" s="271"/>
      <c r="L39" s="271"/>
      <c r="M39" s="271">
        <v>1</v>
      </c>
      <c r="N39" s="271"/>
      <c r="O39" s="276">
        <v>1</v>
      </c>
      <c r="P39" s="271"/>
      <c r="Q39" s="271"/>
      <c r="R39" s="271">
        <v>1</v>
      </c>
      <c r="S39" s="271"/>
      <c r="T39" s="331">
        <v>1</v>
      </c>
    </row>
    <row r="40" spans="6:20" x14ac:dyDescent="0.25">
      <c r="F40" s="167"/>
      <c r="G40" s="167" t="s">
        <v>647</v>
      </c>
      <c r="H40" s="271"/>
      <c r="I40" s="271">
        <v>6</v>
      </c>
      <c r="J40" s="275">
        <f t="shared" si="0"/>
        <v>6</v>
      </c>
      <c r="K40" s="271">
        <v>1</v>
      </c>
      <c r="L40" s="271">
        <v>3</v>
      </c>
      <c r="M40" s="271">
        <v>2</v>
      </c>
      <c r="N40" s="271"/>
      <c r="O40" s="276">
        <v>6</v>
      </c>
      <c r="P40" s="271">
        <v>2</v>
      </c>
      <c r="Q40" s="271">
        <v>1</v>
      </c>
      <c r="R40" s="271">
        <v>3</v>
      </c>
      <c r="S40" s="271"/>
      <c r="T40" s="331">
        <v>6</v>
      </c>
    </row>
    <row r="41" spans="6:20" x14ac:dyDescent="0.25">
      <c r="F41" s="167"/>
      <c r="G41" s="167" t="s">
        <v>648</v>
      </c>
      <c r="H41" s="271"/>
      <c r="I41" s="271">
        <v>13</v>
      </c>
      <c r="J41" s="275">
        <f t="shared" si="0"/>
        <v>13</v>
      </c>
      <c r="K41" s="271">
        <v>3</v>
      </c>
      <c r="L41" s="271">
        <v>7</v>
      </c>
      <c r="M41" s="271">
        <v>2</v>
      </c>
      <c r="N41" s="271">
        <v>1</v>
      </c>
      <c r="O41" s="276">
        <v>13</v>
      </c>
      <c r="P41" s="271"/>
      <c r="Q41" s="271">
        <v>1</v>
      </c>
      <c r="R41" s="271">
        <v>9</v>
      </c>
      <c r="S41" s="271">
        <v>3</v>
      </c>
      <c r="T41" s="331">
        <v>13</v>
      </c>
    </row>
    <row r="42" spans="6:20" x14ac:dyDescent="0.25">
      <c r="F42" s="271"/>
      <c r="G42" s="198" t="s">
        <v>649</v>
      </c>
      <c r="H42" s="323"/>
      <c r="I42" s="289">
        <v>14</v>
      </c>
      <c r="J42" s="275">
        <f t="shared" si="0"/>
        <v>14</v>
      </c>
      <c r="K42" s="271">
        <v>1</v>
      </c>
      <c r="L42" s="271">
        <v>12</v>
      </c>
      <c r="M42" s="271">
        <v>1</v>
      </c>
      <c r="N42" s="271"/>
      <c r="O42" s="276">
        <v>14</v>
      </c>
      <c r="P42" s="271">
        <v>1</v>
      </c>
      <c r="Q42" s="271">
        <v>4</v>
      </c>
      <c r="R42" s="271">
        <v>8</v>
      </c>
      <c r="S42" s="271">
        <v>1</v>
      </c>
      <c r="T42" s="331">
        <v>14</v>
      </c>
    </row>
    <row r="43" spans="6:20" x14ac:dyDescent="0.25">
      <c r="F43" s="261" t="s">
        <v>299</v>
      </c>
      <c r="G43" s="261"/>
      <c r="H43" s="272"/>
      <c r="I43" s="272">
        <v>47</v>
      </c>
      <c r="J43" s="275">
        <f t="shared" si="0"/>
        <v>47</v>
      </c>
      <c r="K43" s="338">
        <v>6</v>
      </c>
      <c r="L43" s="338">
        <v>33</v>
      </c>
      <c r="M43" s="338">
        <v>7</v>
      </c>
      <c r="N43" s="338">
        <v>1</v>
      </c>
      <c r="O43" s="339">
        <v>47</v>
      </c>
      <c r="P43" s="338">
        <v>5</v>
      </c>
      <c r="Q43" s="338">
        <v>6</v>
      </c>
      <c r="R43" s="338">
        <v>27</v>
      </c>
      <c r="S43" s="338">
        <v>9</v>
      </c>
      <c r="T43" s="331">
        <v>47</v>
      </c>
    </row>
    <row r="44" spans="6:20" x14ac:dyDescent="0.25">
      <c r="F44" s="325" t="s">
        <v>174</v>
      </c>
      <c r="G44" s="326"/>
      <c r="H44" s="287">
        <v>35</v>
      </c>
      <c r="I44" s="287">
        <v>221</v>
      </c>
      <c r="J44" s="275">
        <f t="shared" si="0"/>
        <v>238.5</v>
      </c>
      <c r="K44" s="287">
        <v>53</v>
      </c>
      <c r="L44" s="287">
        <v>185</v>
      </c>
      <c r="M44" s="287">
        <v>14</v>
      </c>
      <c r="N44" s="287">
        <v>4</v>
      </c>
      <c r="O44" s="339">
        <v>256</v>
      </c>
      <c r="P44" s="287">
        <v>38</v>
      </c>
      <c r="Q44" s="287">
        <v>50</v>
      </c>
      <c r="R44" s="287">
        <v>104</v>
      </c>
      <c r="S44" s="287">
        <v>64</v>
      </c>
      <c r="T44" s="331">
        <v>256</v>
      </c>
    </row>
  </sheetData>
  <sheetProtection password="E9C4" sheet="1" objects="1" scenarios="1"/>
  <mergeCells count="6">
    <mergeCell ref="F2:T2"/>
    <mergeCell ref="H4:J4"/>
    <mergeCell ref="K4:O4"/>
    <mergeCell ref="P4:T4"/>
    <mergeCell ref="F4:F5"/>
    <mergeCell ref="G4:G5"/>
  </mergeCells>
  <pageMargins left="0.62992125984251968" right="0.23622047244094491" top="0.74803149606299213" bottom="0.74803149606299213" header="0.31496062992125984" footer="0.31496062992125984"/>
  <pageSetup paperSize="9"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6321" r:id="rId4" name="Button 1">
              <controlPr defaultSize="0" print="0" autoFill="0" autoPict="0" macro="[0]!DATOSDOCENTES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5"/>
  <dimension ref="B1:T40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58.42578125" style="141" bestFit="1" customWidth="1"/>
    <col min="7" max="7" width="64.5703125" style="141" bestFit="1" customWidth="1"/>
    <col min="8" max="10" width="5.28515625" style="144" customWidth="1"/>
    <col min="11" max="11" width="9.28515625" style="144" bestFit="1" customWidth="1"/>
    <col min="12" max="12" width="7.42578125" style="144" bestFit="1" customWidth="1"/>
    <col min="13" max="13" width="12.140625" style="144" bestFit="1" customWidth="1"/>
    <col min="14" max="15" width="9.85546875" style="144" bestFit="1" customWidth="1"/>
    <col min="16" max="16" width="6.28515625" style="144" bestFit="1" customWidth="1"/>
    <col min="17" max="17" width="7.7109375" style="144" bestFit="1" customWidth="1"/>
    <col min="18" max="18" width="7.5703125" style="144" bestFit="1" customWidth="1"/>
    <col min="19" max="19" width="7" style="144" bestFit="1" customWidth="1"/>
    <col min="20" max="20" width="9.85546875" style="144" bestFit="1" customWidth="1"/>
    <col min="21" max="16384" width="11.42578125" style="141"/>
  </cols>
  <sheetData>
    <row r="1" spans="2:20" ht="15.75" thickBot="1" x14ac:dyDescent="0.3"/>
    <row r="2" spans="2:20" ht="20.25" customHeight="1" thickBot="1" x14ac:dyDescent="0.3">
      <c r="B2" s="97"/>
      <c r="C2" s="74" t="s">
        <v>471</v>
      </c>
      <c r="D2" s="99"/>
      <c r="F2" s="468" t="s">
        <v>673</v>
      </c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70"/>
    </row>
    <row r="3" spans="2:20" x14ac:dyDescent="0.25">
      <c r="B3" s="98"/>
      <c r="C3" s="105"/>
      <c r="D3" s="100"/>
    </row>
    <row r="4" spans="2:20" x14ac:dyDescent="0.25">
      <c r="B4" s="98"/>
      <c r="C4" s="105"/>
      <c r="D4" s="100"/>
      <c r="F4" s="467" t="s">
        <v>290</v>
      </c>
      <c r="G4" s="467" t="s">
        <v>291</v>
      </c>
      <c r="H4" s="466" t="s">
        <v>303</v>
      </c>
      <c r="I4" s="466"/>
      <c r="J4" s="466"/>
      <c r="K4" s="496" t="s">
        <v>304</v>
      </c>
      <c r="L4" s="497"/>
      <c r="M4" s="497"/>
      <c r="N4" s="497"/>
      <c r="O4" s="498"/>
      <c r="P4" s="499" t="s">
        <v>308</v>
      </c>
      <c r="Q4" s="500"/>
      <c r="R4" s="500"/>
      <c r="S4" s="500"/>
      <c r="T4" s="501"/>
    </row>
    <row r="5" spans="2:20" ht="15.75" thickBot="1" x14ac:dyDescent="0.3">
      <c r="B5" s="101"/>
      <c r="C5" s="102"/>
      <c r="D5" s="103"/>
      <c r="F5" s="467"/>
      <c r="G5" s="467"/>
      <c r="H5" s="39" t="s">
        <v>293</v>
      </c>
      <c r="I5" s="39" t="s">
        <v>292</v>
      </c>
      <c r="J5" s="278" t="s">
        <v>294</v>
      </c>
      <c r="K5" s="177" t="s">
        <v>300</v>
      </c>
      <c r="L5" s="177" t="s">
        <v>301</v>
      </c>
      <c r="M5" s="177" t="s">
        <v>650</v>
      </c>
      <c r="N5" s="177" t="s">
        <v>651</v>
      </c>
      <c r="O5" s="279" t="s">
        <v>174</v>
      </c>
      <c r="P5" s="177" t="s">
        <v>652</v>
      </c>
      <c r="Q5" s="177" t="s">
        <v>306</v>
      </c>
      <c r="R5" s="177" t="s">
        <v>305</v>
      </c>
      <c r="S5" s="177" t="s">
        <v>307</v>
      </c>
      <c r="T5" s="280" t="s">
        <v>174</v>
      </c>
    </row>
    <row r="6" spans="2:20" x14ac:dyDescent="0.25">
      <c r="F6" s="324" t="s">
        <v>120</v>
      </c>
      <c r="G6" s="324" t="s">
        <v>654</v>
      </c>
      <c r="H6" s="289"/>
      <c r="I6" s="289">
        <v>1</v>
      </c>
      <c r="J6" s="275">
        <f>(I6+(H6/2))</f>
        <v>1</v>
      </c>
      <c r="K6" s="271"/>
      <c r="L6" s="271"/>
      <c r="M6" s="271"/>
      <c r="N6" s="271">
        <v>1</v>
      </c>
      <c r="O6" s="276">
        <v>1</v>
      </c>
      <c r="P6" s="271"/>
      <c r="Q6" s="271"/>
      <c r="R6" s="271">
        <v>1</v>
      </c>
      <c r="S6" s="271"/>
      <c r="T6" s="277">
        <v>1</v>
      </c>
    </row>
    <row r="7" spans="2:20" x14ac:dyDescent="0.25">
      <c r="F7" s="324"/>
      <c r="G7" s="324" t="s">
        <v>655</v>
      </c>
      <c r="H7" s="289"/>
      <c r="I7" s="289">
        <v>2</v>
      </c>
      <c r="J7" s="275">
        <f t="shared" ref="J7:J40" si="0">(I7+(H7/2))</f>
        <v>2</v>
      </c>
      <c r="K7" s="271"/>
      <c r="L7" s="271"/>
      <c r="M7" s="271"/>
      <c r="N7" s="271">
        <v>2</v>
      </c>
      <c r="O7" s="276">
        <v>2</v>
      </c>
      <c r="P7" s="271"/>
      <c r="Q7" s="271"/>
      <c r="R7" s="271">
        <v>1</v>
      </c>
      <c r="S7" s="271">
        <v>1</v>
      </c>
      <c r="T7" s="277">
        <v>2</v>
      </c>
    </row>
    <row r="8" spans="2:20" x14ac:dyDescent="0.25">
      <c r="F8" s="261" t="s">
        <v>295</v>
      </c>
      <c r="G8" s="261"/>
      <c r="H8" s="285"/>
      <c r="I8" s="285">
        <v>3</v>
      </c>
      <c r="J8" s="275">
        <f t="shared" si="0"/>
        <v>3</v>
      </c>
      <c r="K8" s="272"/>
      <c r="L8" s="272"/>
      <c r="M8" s="272"/>
      <c r="N8" s="272">
        <v>3</v>
      </c>
      <c r="O8" s="276">
        <v>3</v>
      </c>
      <c r="P8" s="272"/>
      <c r="Q8" s="272"/>
      <c r="R8" s="272">
        <v>2</v>
      </c>
      <c r="S8" s="272">
        <v>1</v>
      </c>
      <c r="T8" s="277">
        <v>3</v>
      </c>
    </row>
    <row r="9" spans="2:20" x14ac:dyDescent="0.25">
      <c r="F9" s="324" t="s">
        <v>84</v>
      </c>
      <c r="G9" s="324" t="s">
        <v>656</v>
      </c>
      <c r="H9" s="289"/>
      <c r="I9" s="289">
        <v>5</v>
      </c>
      <c r="J9" s="275">
        <f t="shared" si="0"/>
        <v>5</v>
      </c>
      <c r="K9" s="271">
        <v>1</v>
      </c>
      <c r="L9" s="271">
        <v>2</v>
      </c>
      <c r="M9" s="271"/>
      <c r="N9" s="271">
        <v>2</v>
      </c>
      <c r="O9" s="276">
        <v>5</v>
      </c>
      <c r="P9" s="271"/>
      <c r="Q9" s="271">
        <v>2</v>
      </c>
      <c r="R9" s="271">
        <v>1</v>
      </c>
      <c r="S9" s="271">
        <v>2</v>
      </c>
      <c r="T9" s="277">
        <v>5</v>
      </c>
    </row>
    <row r="10" spans="2:20" x14ac:dyDescent="0.25">
      <c r="F10" s="324"/>
      <c r="G10" s="324" t="s">
        <v>657</v>
      </c>
      <c r="H10" s="289"/>
      <c r="I10" s="289">
        <v>3</v>
      </c>
      <c r="J10" s="275">
        <f t="shared" si="0"/>
        <v>3</v>
      </c>
      <c r="K10" s="271"/>
      <c r="L10" s="271">
        <v>3</v>
      </c>
      <c r="M10" s="271"/>
      <c r="N10" s="271"/>
      <c r="O10" s="276">
        <v>3</v>
      </c>
      <c r="P10" s="271"/>
      <c r="Q10" s="271"/>
      <c r="R10" s="271">
        <v>2</v>
      </c>
      <c r="S10" s="271">
        <v>1</v>
      </c>
      <c r="T10" s="277">
        <v>3</v>
      </c>
    </row>
    <row r="11" spans="2:20" x14ac:dyDescent="0.25">
      <c r="F11" s="324"/>
      <c r="G11" s="324" t="s">
        <v>658</v>
      </c>
      <c r="H11" s="289"/>
      <c r="I11" s="289">
        <v>6</v>
      </c>
      <c r="J11" s="275">
        <f t="shared" si="0"/>
        <v>6</v>
      </c>
      <c r="K11" s="271">
        <v>3</v>
      </c>
      <c r="L11" s="271">
        <v>2</v>
      </c>
      <c r="M11" s="271"/>
      <c r="N11" s="271">
        <v>1</v>
      </c>
      <c r="O11" s="276">
        <v>6</v>
      </c>
      <c r="P11" s="271"/>
      <c r="Q11" s="271"/>
      <c r="R11" s="271">
        <v>3</v>
      </c>
      <c r="S11" s="271">
        <v>3</v>
      </c>
      <c r="T11" s="277">
        <v>6</v>
      </c>
    </row>
    <row r="12" spans="2:20" x14ac:dyDescent="0.25">
      <c r="F12" s="324"/>
      <c r="G12" s="324" t="s">
        <v>628</v>
      </c>
      <c r="H12" s="289">
        <v>1</v>
      </c>
      <c r="I12" s="289">
        <v>9</v>
      </c>
      <c r="J12" s="275">
        <f t="shared" si="0"/>
        <v>9.5</v>
      </c>
      <c r="K12" s="271"/>
      <c r="L12" s="271">
        <v>4</v>
      </c>
      <c r="M12" s="271">
        <v>2</v>
      </c>
      <c r="N12" s="271">
        <v>4</v>
      </c>
      <c r="O12" s="276">
        <v>10</v>
      </c>
      <c r="P12" s="271">
        <v>1</v>
      </c>
      <c r="Q12" s="271">
        <v>3</v>
      </c>
      <c r="R12" s="271">
        <v>4</v>
      </c>
      <c r="S12" s="271">
        <v>2</v>
      </c>
      <c r="T12" s="277">
        <v>10</v>
      </c>
    </row>
    <row r="13" spans="2:20" x14ac:dyDescent="0.25">
      <c r="F13" s="261" t="s">
        <v>629</v>
      </c>
      <c r="G13" s="261"/>
      <c r="H13" s="285">
        <v>1</v>
      </c>
      <c r="I13" s="285">
        <v>23</v>
      </c>
      <c r="J13" s="275">
        <f t="shared" si="0"/>
        <v>23.5</v>
      </c>
      <c r="K13" s="272">
        <v>4</v>
      </c>
      <c r="L13" s="272">
        <v>11</v>
      </c>
      <c r="M13" s="272">
        <v>2</v>
      </c>
      <c r="N13" s="272">
        <v>7</v>
      </c>
      <c r="O13" s="276">
        <v>24</v>
      </c>
      <c r="P13" s="272">
        <v>1</v>
      </c>
      <c r="Q13" s="272">
        <v>5</v>
      </c>
      <c r="R13" s="272">
        <v>10</v>
      </c>
      <c r="S13" s="272">
        <v>8</v>
      </c>
      <c r="T13" s="277">
        <v>24</v>
      </c>
    </row>
    <row r="14" spans="2:20" x14ac:dyDescent="0.25">
      <c r="F14" s="324" t="s">
        <v>110</v>
      </c>
      <c r="G14" s="324" t="s">
        <v>659</v>
      </c>
      <c r="H14" s="289">
        <v>11</v>
      </c>
      <c r="I14" s="289">
        <v>6</v>
      </c>
      <c r="J14" s="275">
        <f t="shared" si="0"/>
        <v>11.5</v>
      </c>
      <c r="K14" s="271"/>
      <c r="L14" s="271">
        <v>2</v>
      </c>
      <c r="M14" s="271">
        <v>8</v>
      </c>
      <c r="N14" s="271">
        <v>7</v>
      </c>
      <c r="O14" s="276">
        <v>17</v>
      </c>
      <c r="P14" s="271"/>
      <c r="Q14" s="271"/>
      <c r="R14" s="271">
        <v>7</v>
      </c>
      <c r="S14" s="271">
        <v>10</v>
      </c>
      <c r="T14" s="277">
        <v>17</v>
      </c>
    </row>
    <row r="15" spans="2:20" x14ac:dyDescent="0.25">
      <c r="F15" s="324"/>
      <c r="G15" s="324" t="s">
        <v>660</v>
      </c>
      <c r="H15" s="289">
        <v>12</v>
      </c>
      <c r="I15" s="289">
        <v>2</v>
      </c>
      <c r="J15" s="275">
        <f t="shared" si="0"/>
        <v>8</v>
      </c>
      <c r="K15" s="271"/>
      <c r="L15" s="271">
        <v>12</v>
      </c>
      <c r="M15" s="271"/>
      <c r="N15" s="271">
        <v>2</v>
      </c>
      <c r="O15" s="276">
        <v>14</v>
      </c>
      <c r="P15" s="271"/>
      <c r="Q15" s="271"/>
      <c r="R15" s="271">
        <v>4</v>
      </c>
      <c r="S15" s="271">
        <v>10</v>
      </c>
      <c r="T15" s="277">
        <v>14</v>
      </c>
    </row>
    <row r="16" spans="2:20" x14ac:dyDescent="0.25">
      <c r="F16" s="261" t="s">
        <v>583</v>
      </c>
      <c r="G16" s="261"/>
      <c r="H16" s="285">
        <v>23</v>
      </c>
      <c r="I16" s="285">
        <v>8</v>
      </c>
      <c r="J16" s="275">
        <f t="shared" si="0"/>
        <v>19.5</v>
      </c>
      <c r="K16" s="272"/>
      <c r="L16" s="272">
        <v>14</v>
      </c>
      <c r="M16" s="272">
        <v>8</v>
      </c>
      <c r="N16" s="272">
        <v>9</v>
      </c>
      <c r="O16" s="276">
        <v>31</v>
      </c>
      <c r="P16" s="272"/>
      <c r="Q16" s="272"/>
      <c r="R16" s="272">
        <v>11</v>
      </c>
      <c r="S16" s="272">
        <v>20</v>
      </c>
      <c r="T16" s="277">
        <v>31</v>
      </c>
    </row>
    <row r="17" spans="6:20" x14ac:dyDescent="0.25">
      <c r="F17" s="324" t="s">
        <v>170</v>
      </c>
      <c r="G17" s="324" t="s">
        <v>633</v>
      </c>
      <c r="H17" s="289"/>
      <c r="I17" s="289">
        <v>7</v>
      </c>
      <c r="J17" s="275">
        <f t="shared" si="0"/>
        <v>7</v>
      </c>
      <c r="K17" s="271"/>
      <c r="L17" s="271">
        <v>5</v>
      </c>
      <c r="M17" s="271">
        <v>1</v>
      </c>
      <c r="N17" s="271">
        <v>1</v>
      </c>
      <c r="O17" s="276">
        <v>7</v>
      </c>
      <c r="P17" s="271"/>
      <c r="Q17" s="271">
        <v>2</v>
      </c>
      <c r="R17" s="271">
        <v>5</v>
      </c>
      <c r="S17" s="271"/>
      <c r="T17" s="277">
        <v>7</v>
      </c>
    </row>
    <row r="18" spans="6:20" x14ac:dyDescent="0.25">
      <c r="F18" s="324"/>
      <c r="G18" s="324" t="s">
        <v>634</v>
      </c>
      <c r="H18" s="289"/>
      <c r="I18" s="289">
        <v>4</v>
      </c>
      <c r="J18" s="275">
        <f t="shared" si="0"/>
        <v>4</v>
      </c>
      <c r="K18" s="271"/>
      <c r="L18" s="271">
        <v>1</v>
      </c>
      <c r="M18" s="271">
        <v>3</v>
      </c>
      <c r="N18" s="271"/>
      <c r="O18" s="276">
        <v>4</v>
      </c>
      <c r="P18" s="271"/>
      <c r="Q18" s="271"/>
      <c r="R18" s="271">
        <v>4</v>
      </c>
      <c r="S18" s="271"/>
      <c r="T18" s="277">
        <v>4</v>
      </c>
    </row>
    <row r="19" spans="6:20" x14ac:dyDescent="0.25">
      <c r="F19" s="324"/>
      <c r="G19" s="324" t="s">
        <v>661</v>
      </c>
      <c r="H19" s="289">
        <v>2</v>
      </c>
      <c r="I19" s="289">
        <v>18</v>
      </c>
      <c r="J19" s="275">
        <f t="shared" si="0"/>
        <v>19</v>
      </c>
      <c r="K19" s="271"/>
      <c r="L19" s="271">
        <v>8</v>
      </c>
      <c r="M19" s="271">
        <v>12</v>
      </c>
      <c r="N19" s="271"/>
      <c r="O19" s="276">
        <v>20</v>
      </c>
      <c r="P19" s="271"/>
      <c r="Q19" s="271">
        <v>7</v>
      </c>
      <c r="R19" s="271">
        <v>7</v>
      </c>
      <c r="S19" s="271">
        <v>6</v>
      </c>
      <c r="T19" s="277">
        <v>20</v>
      </c>
    </row>
    <row r="20" spans="6:20" x14ac:dyDescent="0.25">
      <c r="F20" s="324"/>
      <c r="G20" s="324" t="s">
        <v>662</v>
      </c>
      <c r="H20" s="289"/>
      <c r="I20" s="289">
        <v>1</v>
      </c>
      <c r="J20" s="275">
        <f t="shared" si="0"/>
        <v>1</v>
      </c>
      <c r="K20" s="271"/>
      <c r="L20" s="271"/>
      <c r="M20" s="271">
        <v>1</v>
      </c>
      <c r="N20" s="271"/>
      <c r="O20" s="276">
        <v>1</v>
      </c>
      <c r="P20" s="271"/>
      <c r="Q20" s="271">
        <v>1</v>
      </c>
      <c r="R20" s="271"/>
      <c r="S20" s="271"/>
      <c r="T20" s="277">
        <v>1</v>
      </c>
    </row>
    <row r="21" spans="6:20" x14ac:dyDescent="0.25">
      <c r="F21" s="261" t="s">
        <v>296</v>
      </c>
      <c r="G21" s="261"/>
      <c r="H21" s="285">
        <v>2</v>
      </c>
      <c r="I21" s="285">
        <v>30</v>
      </c>
      <c r="J21" s="275">
        <f t="shared" si="0"/>
        <v>31</v>
      </c>
      <c r="K21" s="272"/>
      <c r="L21" s="272">
        <v>14</v>
      </c>
      <c r="M21" s="272">
        <v>17</v>
      </c>
      <c r="N21" s="272">
        <v>1</v>
      </c>
      <c r="O21" s="276">
        <v>32</v>
      </c>
      <c r="P21" s="272"/>
      <c r="Q21" s="272">
        <v>10</v>
      </c>
      <c r="R21" s="272">
        <v>16</v>
      </c>
      <c r="S21" s="272">
        <v>6</v>
      </c>
      <c r="T21" s="277">
        <v>32</v>
      </c>
    </row>
    <row r="22" spans="6:20" x14ac:dyDescent="0.25">
      <c r="F22" s="324" t="s">
        <v>94</v>
      </c>
      <c r="G22" s="324" t="s">
        <v>663</v>
      </c>
      <c r="H22" s="289"/>
      <c r="I22" s="289">
        <v>1</v>
      </c>
      <c r="J22" s="275">
        <f t="shared" si="0"/>
        <v>1</v>
      </c>
      <c r="K22" s="271"/>
      <c r="L22" s="271">
        <v>1</v>
      </c>
      <c r="M22" s="271"/>
      <c r="N22" s="271"/>
      <c r="O22" s="276">
        <v>1</v>
      </c>
      <c r="P22" s="271"/>
      <c r="Q22" s="271"/>
      <c r="R22" s="271">
        <v>1</v>
      </c>
      <c r="S22" s="271"/>
      <c r="T22" s="277">
        <v>1</v>
      </c>
    </row>
    <row r="23" spans="6:20" x14ac:dyDescent="0.25">
      <c r="F23" s="324"/>
      <c r="G23" s="324" t="s">
        <v>664</v>
      </c>
      <c r="H23" s="289">
        <v>1</v>
      </c>
      <c r="I23" s="289">
        <v>7</v>
      </c>
      <c r="J23" s="275">
        <f t="shared" si="0"/>
        <v>7.5</v>
      </c>
      <c r="K23" s="271"/>
      <c r="L23" s="271">
        <v>4</v>
      </c>
      <c r="M23" s="271">
        <v>3</v>
      </c>
      <c r="N23" s="271">
        <v>1</v>
      </c>
      <c r="O23" s="276">
        <v>8</v>
      </c>
      <c r="P23" s="271"/>
      <c r="Q23" s="271"/>
      <c r="R23" s="271">
        <v>8</v>
      </c>
      <c r="S23" s="271"/>
      <c r="T23" s="277">
        <v>8</v>
      </c>
    </row>
    <row r="24" spans="6:20" x14ac:dyDescent="0.25">
      <c r="F24" s="324"/>
      <c r="G24" s="324" t="s">
        <v>665</v>
      </c>
      <c r="H24" s="289">
        <v>2</v>
      </c>
      <c r="I24" s="289">
        <v>4</v>
      </c>
      <c r="J24" s="275">
        <f t="shared" si="0"/>
        <v>5</v>
      </c>
      <c r="K24" s="271"/>
      <c r="L24" s="271">
        <v>4</v>
      </c>
      <c r="M24" s="271"/>
      <c r="N24" s="271">
        <v>2</v>
      </c>
      <c r="O24" s="276">
        <v>6</v>
      </c>
      <c r="P24" s="271"/>
      <c r="Q24" s="271">
        <v>1</v>
      </c>
      <c r="R24" s="271">
        <v>4</v>
      </c>
      <c r="S24" s="271">
        <v>1</v>
      </c>
      <c r="T24" s="277">
        <v>6</v>
      </c>
    </row>
    <row r="25" spans="6:20" x14ac:dyDescent="0.25">
      <c r="F25" s="324"/>
      <c r="G25" s="324" t="s">
        <v>666</v>
      </c>
      <c r="H25" s="289"/>
      <c r="I25" s="289">
        <v>2</v>
      </c>
      <c r="J25" s="275">
        <f t="shared" si="0"/>
        <v>2</v>
      </c>
      <c r="K25" s="271"/>
      <c r="L25" s="271">
        <v>1</v>
      </c>
      <c r="M25" s="271"/>
      <c r="N25" s="271">
        <v>1</v>
      </c>
      <c r="O25" s="276">
        <v>2</v>
      </c>
      <c r="P25" s="271"/>
      <c r="Q25" s="271">
        <v>1</v>
      </c>
      <c r="R25" s="271">
        <v>1</v>
      </c>
      <c r="S25" s="271"/>
      <c r="T25" s="277">
        <v>2</v>
      </c>
    </row>
    <row r="26" spans="6:20" x14ac:dyDescent="0.25">
      <c r="F26" s="324"/>
      <c r="G26" s="324" t="s">
        <v>642</v>
      </c>
      <c r="H26" s="289">
        <v>1</v>
      </c>
      <c r="I26" s="289">
        <v>10</v>
      </c>
      <c r="J26" s="275">
        <f t="shared" si="0"/>
        <v>10.5</v>
      </c>
      <c r="K26" s="271"/>
      <c r="L26" s="271">
        <v>5</v>
      </c>
      <c r="M26" s="271">
        <v>5</v>
      </c>
      <c r="N26" s="271">
        <v>1</v>
      </c>
      <c r="O26" s="276">
        <v>11</v>
      </c>
      <c r="P26" s="271"/>
      <c r="Q26" s="271">
        <v>1</v>
      </c>
      <c r="R26" s="271">
        <v>8</v>
      </c>
      <c r="S26" s="271">
        <v>2</v>
      </c>
      <c r="T26" s="277">
        <v>11</v>
      </c>
    </row>
    <row r="27" spans="6:20" x14ac:dyDescent="0.25">
      <c r="F27" s="261" t="s">
        <v>297</v>
      </c>
      <c r="G27" s="261"/>
      <c r="H27" s="285">
        <v>4</v>
      </c>
      <c r="I27" s="285">
        <v>24</v>
      </c>
      <c r="J27" s="275">
        <f t="shared" si="0"/>
        <v>26</v>
      </c>
      <c r="K27" s="272"/>
      <c r="L27" s="272">
        <v>15</v>
      </c>
      <c r="M27" s="272">
        <v>8</v>
      </c>
      <c r="N27" s="272">
        <v>5</v>
      </c>
      <c r="O27" s="276">
        <v>28</v>
      </c>
      <c r="P27" s="272"/>
      <c r="Q27" s="272">
        <v>3</v>
      </c>
      <c r="R27" s="272">
        <v>22</v>
      </c>
      <c r="S27" s="272">
        <v>3</v>
      </c>
      <c r="T27" s="277">
        <v>28</v>
      </c>
    </row>
    <row r="28" spans="6:20" x14ac:dyDescent="0.25">
      <c r="F28" s="324" t="s">
        <v>165</v>
      </c>
      <c r="G28" s="324" t="s">
        <v>643</v>
      </c>
      <c r="H28" s="289"/>
      <c r="I28" s="289">
        <v>1</v>
      </c>
      <c r="J28" s="275">
        <f t="shared" si="0"/>
        <v>1</v>
      </c>
      <c r="K28" s="271"/>
      <c r="L28" s="271">
        <v>1</v>
      </c>
      <c r="M28" s="271"/>
      <c r="N28" s="271"/>
      <c r="O28" s="276">
        <v>1</v>
      </c>
      <c r="P28" s="271"/>
      <c r="Q28" s="271"/>
      <c r="R28" s="271">
        <v>1</v>
      </c>
      <c r="S28" s="271"/>
      <c r="T28" s="277">
        <v>1</v>
      </c>
    </row>
    <row r="29" spans="6:20" x14ac:dyDescent="0.25">
      <c r="F29" s="324"/>
      <c r="G29" s="324" t="s">
        <v>667</v>
      </c>
      <c r="H29" s="289"/>
      <c r="I29" s="289">
        <v>6</v>
      </c>
      <c r="J29" s="275">
        <f t="shared" si="0"/>
        <v>6</v>
      </c>
      <c r="K29" s="271"/>
      <c r="L29" s="271">
        <v>1</v>
      </c>
      <c r="M29" s="271">
        <v>2</v>
      </c>
      <c r="N29" s="271">
        <v>3</v>
      </c>
      <c r="O29" s="276">
        <v>6</v>
      </c>
      <c r="P29" s="271"/>
      <c r="Q29" s="271"/>
      <c r="R29" s="271">
        <v>6</v>
      </c>
      <c r="S29" s="271"/>
      <c r="T29" s="277">
        <v>6</v>
      </c>
    </row>
    <row r="30" spans="6:20" x14ac:dyDescent="0.25">
      <c r="F30" s="324"/>
      <c r="G30" s="324" t="s">
        <v>668</v>
      </c>
      <c r="H30" s="289"/>
      <c r="I30" s="289">
        <v>6</v>
      </c>
      <c r="J30" s="275">
        <f t="shared" si="0"/>
        <v>6</v>
      </c>
      <c r="K30" s="271">
        <v>1</v>
      </c>
      <c r="L30" s="271">
        <v>4</v>
      </c>
      <c r="M30" s="271">
        <v>1</v>
      </c>
      <c r="N30" s="271"/>
      <c r="O30" s="276">
        <v>6</v>
      </c>
      <c r="P30" s="271"/>
      <c r="Q30" s="271">
        <v>2</v>
      </c>
      <c r="R30" s="271">
        <v>4</v>
      </c>
      <c r="S30" s="271"/>
      <c r="T30" s="277">
        <v>6</v>
      </c>
    </row>
    <row r="31" spans="6:20" x14ac:dyDescent="0.25">
      <c r="F31" s="324"/>
      <c r="G31" s="324" t="s">
        <v>585</v>
      </c>
      <c r="H31" s="289"/>
      <c r="I31" s="289">
        <v>20</v>
      </c>
      <c r="J31" s="275">
        <f t="shared" si="0"/>
        <v>20</v>
      </c>
      <c r="K31" s="271"/>
      <c r="L31" s="271">
        <v>3</v>
      </c>
      <c r="M31" s="271">
        <v>1</v>
      </c>
      <c r="N31" s="271">
        <v>16</v>
      </c>
      <c r="O31" s="276">
        <v>20</v>
      </c>
      <c r="P31" s="271"/>
      <c r="Q31" s="271">
        <v>2</v>
      </c>
      <c r="R31" s="271">
        <v>16</v>
      </c>
      <c r="S31" s="271">
        <v>2</v>
      </c>
      <c r="T31" s="277">
        <v>20</v>
      </c>
    </row>
    <row r="32" spans="6:20" x14ac:dyDescent="0.25">
      <c r="F32" s="324"/>
      <c r="G32" s="324" t="s">
        <v>669</v>
      </c>
      <c r="H32" s="289">
        <v>1</v>
      </c>
      <c r="I32" s="289">
        <v>12</v>
      </c>
      <c r="J32" s="275">
        <f t="shared" si="0"/>
        <v>12.5</v>
      </c>
      <c r="K32" s="271"/>
      <c r="L32" s="271">
        <v>9</v>
      </c>
      <c r="M32" s="271">
        <v>3</v>
      </c>
      <c r="N32" s="271">
        <v>1</v>
      </c>
      <c r="O32" s="276">
        <v>13</v>
      </c>
      <c r="P32" s="271">
        <v>1</v>
      </c>
      <c r="Q32" s="271">
        <v>5</v>
      </c>
      <c r="R32" s="271">
        <v>7</v>
      </c>
      <c r="S32" s="271"/>
      <c r="T32" s="277">
        <v>13</v>
      </c>
    </row>
    <row r="33" spans="6:20" x14ac:dyDescent="0.25">
      <c r="F33" s="261" t="s">
        <v>298</v>
      </c>
      <c r="G33" s="261"/>
      <c r="H33" s="285">
        <v>1</v>
      </c>
      <c r="I33" s="285">
        <v>45</v>
      </c>
      <c r="J33" s="275">
        <f t="shared" si="0"/>
        <v>45.5</v>
      </c>
      <c r="K33" s="272">
        <v>1</v>
      </c>
      <c r="L33" s="272">
        <v>18</v>
      </c>
      <c r="M33" s="272">
        <v>7</v>
      </c>
      <c r="N33" s="272">
        <v>20</v>
      </c>
      <c r="O33" s="276">
        <v>46</v>
      </c>
      <c r="P33" s="272">
        <v>1</v>
      </c>
      <c r="Q33" s="272">
        <v>9</v>
      </c>
      <c r="R33" s="272">
        <v>34</v>
      </c>
      <c r="S33" s="272">
        <v>2</v>
      </c>
      <c r="T33" s="277">
        <v>46</v>
      </c>
    </row>
    <row r="34" spans="6:20" x14ac:dyDescent="0.25">
      <c r="F34" s="324" t="s">
        <v>149</v>
      </c>
      <c r="G34" s="324" t="s">
        <v>645</v>
      </c>
      <c r="H34" s="289">
        <v>2</v>
      </c>
      <c r="I34" s="289">
        <v>7</v>
      </c>
      <c r="J34" s="275">
        <f t="shared" si="0"/>
        <v>8</v>
      </c>
      <c r="K34" s="271"/>
      <c r="L34" s="271">
        <v>1</v>
      </c>
      <c r="M34" s="271">
        <v>4</v>
      </c>
      <c r="N34" s="271">
        <v>4</v>
      </c>
      <c r="O34" s="276">
        <v>9</v>
      </c>
      <c r="P34" s="271"/>
      <c r="Q34" s="271">
        <v>2</v>
      </c>
      <c r="R34" s="271">
        <v>2</v>
      </c>
      <c r="S34" s="271">
        <v>5</v>
      </c>
      <c r="T34" s="277">
        <v>9</v>
      </c>
    </row>
    <row r="35" spans="6:20" x14ac:dyDescent="0.25">
      <c r="F35" s="324"/>
      <c r="G35" s="324" t="s">
        <v>670</v>
      </c>
      <c r="H35" s="289">
        <v>2</v>
      </c>
      <c r="I35" s="289"/>
      <c r="J35" s="275">
        <f t="shared" si="0"/>
        <v>1</v>
      </c>
      <c r="K35" s="271"/>
      <c r="L35" s="271"/>
      <c r="M35" s="271">
        <v>1</v>
      </c>
      <c r="N35" s="271">
        <v>1</v>
      </c>
      <c r="O35" s="276">
        <v>2</v>
      </c>
      <c r="P35" s="271"/>
      <c r="Q35" s="271"/>
      <c r="R35" s="271">
        <v>2</v>
      </c>
      <c r="S35" s="271"/>
      <c r="T35" s="277">
        <v>2</v>
      </c>
    </row>
    <row r="36" spans="6:20" x14ac:dyDescent="0.25">
      <c r="F36" s="324"/>
      <c r="G36" s="324" t="s">
        <v>647</v>
      </c>
      <c r="H36" s="289"/>
      <c r="I36" s="289">
        <v>4</v>
      </c>
      <c r="J36" s="275">
        <f t="shared" si="0"/>
        <v>4</v>
      </c>
      <c r="K36" s="271"/>
      <c r="L36" s="271">
        <v>1</v>
      </c>
      <c r="M36" s="271">
        <v>1</v>
      </c>
      <c r="N36" s="271">
        <v>2</v>
      </c>
      <c r="O36" s="276">
        <v>4</v>
      </c>
      <c r="P36" s="271"/>
      <c r="Q36" s="271"/>
      <c r="R36" s="271">
        <v>3</v>
      </c>
      <c r="S36" s="271">
        <v>1</v>
      </c>
      <c r="T36" s="277">
        <v>4</v>
      </c>
    </row>
    <row r="37" spans="6:20" x14ac:dyDescent="0.25">
      <c r="F37" s="324"/>
      <c r="G37" s="324" t="s">
        <v>671</v>
      </c>
      <c r="H37" s="289"/>
      <c r="I37" s="289">
        <v>9</v>
      </c>
      <c r="J37" s="275">
        <f t="shared" si="0"/>
        <v>9</v>
      </c>
      <c r="K37" s="271"/>
      <c r="L37" s="271">
        <v>1</v>
      </c>
      <c r="M37" s="271">
        <v>1</v>
      </c>
      <c r="N37" s="271">
        <v>7</v>
      </c>
      <c r="O37" s="276">
        <v>9</v>
      </c>
      <c r="P37" s="271"/>
      <c r="Q37" s="271"/>
      <c r="R37" s="271">
        <v>5</v>
      </c>
      <c r="S37" s="271">
        <v>4</v>
      </c>
      <c r="T37" s="277">
        <v>9</v>
      </c>
    </row>
    <row r="38" spans="6:20" x14ac:dyDescent="0.25">
      <c r="F38" s="324"/>
      <c r="G38" s="324" t="s">
        <v>672</v>
      </c>
      <c r="H38" s="289">
        <v>1</v>
      </c>
      <c r="I38" s="289">
        <v>10</v>
      </c>
      <c r="J38" s="275">
        <f t="shared" si="0"/>
        <v>10.5</v>
      </c>
      <c r="K38" s="271"/>
      <c r="L38" s="271">
        <v>2</v>
      </c>
      <c r="M38" s="271">
        <v>4</v>
      </c>
      <c r="N38" s="271">
        <v>5</v>
      </c>
      <c r="O38" s="276">
        <v>11</v>
      </c>
      <c r="P38" s="271"/>
      <c r="Q38" s="271"/>
      <c r="R38" s="271">
        <v>8</v>
      </c>
      <c r="S38" s="271">
        <v>3</v>
      </c>
      <c r="T38" s="277">
        <v>11</v>
      </c>
    </row>
    <row r="39" spans="6:20" x14ac:dyDescent="0.25">
      <c r="F39" s="261" t="s">
        <v>299</v>
      </c>
      <c r="G39" s="261"/>
      <c r="H39" s="285">
        <v>5</v>
      </c>
      <c r="I39" s="285">
        <v>30</v>
      </c>
      <c r="J39" s="275">
        <f t="shared" si="0"/>
        <v>32.5</v>
      </c>
      <c r="K39" s="272"/>
      <c r="L39" s="272">
        <v>5</v>
      </c>
      <c r="M39" s="272">
        <v>11</v>
      </c>
      <c r="N39" s="272">
        <v>19</v>
      </c>
      <c r="O39" s="276">
        <v>35</v>
      </c>
      <c r="P39" s="272"/>
      <c r="Q39" s="272">
        <v>2</v>
      </c>
      <c r="R39" s="272">
        <v>20</v>
      </c>
      <c r="S39" s="272">
        <v>13</v>
      </c>
      <c r="T39" s="277">
        <v>35</v>
      </c>
    </row>
    <row r="40" spans="6:20" x14ac:dyDescent="0.25">
      <c r="F40" s="326" t="s">
        <v>584</v>
      </c>
      <c r="G40" s="326"/>
      <c r="H40" s="329">
        <v>36</v>
      </c>
      <c r="I40" s="329">
        <v>163</v>
      </c>
      <c r="J40" s="275">
        <f t="shared" si="0"/>
        <v>181</v>
      </c>
      <c r="K40" s="287">
        <v>5</v>
      </c>
      <c r="L40" s="287">
        <v>77</v>
      </c>
      <c r="M40" s="287">
        <v>53</v>
      </c>
      <c r="N40" s="287">
        <v>64</v>
      </c>
      <c r="O40" s="276">
        <v>199</v>
      </c>
      <c r="P40" s="287">
        <v>2</v>
      </c>
      <c r="Q40" s="287">
        <v>29</v>
      </c>
      <c r="R40" s="287">
        <v>115</v>
      </c>
      <c r="S40" s="287">
        <v>53</v>
      </c>
      <c r="T40" s="277">
        <v>199</v>
      </c>
    </row>
  </sheetData>
  <sheetProtection password="E9C4" sheet="1" objects="1" scenarios="1"/>
  <mergeCells count="6">
    <mergeCell ref="F2:T2"/>
    <mergeCell ref="H4:J4"/>
    <mergeCell ref="P4:T4"/>
    <mergeCell ref="K4:O4"/>
    <mergeCell ref="F4:F5"/>
    <mergeCell ref="G4:G5"/>
  </mergeCells>
  <pageMargins left="0.82677165354330717" right="0.23622047244094491" top="0.74803149606299213" bottom="0.74803149606299213" header="0.31496062992125984" footer="0.31496062992125984"/>
  <pageSetup paperSize="9" scale="7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5" r:id="rId4" name="Button 1">
              <controlPr defaultSize="0" print="0" autoFill="0" autoPict="0" macro="[0]!DATOSDOCENTES1">
                <anchor moveWithCells="1" sizeWithCells="1">
                  <from>
                    <xdr:col>1</xdr:col>
                    <xdr:colOff>57150</xdr:colOff>
                    <xdr:row>2</xdr:row>
                    <xdr:rowOff>180975</xdr:rowOff>
                  </from>
                  <to>
                    <xdr:col>3</xdr:col>
                    <xdr:colOff>695325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6">
    <pageSetUpPr fitToPage="1"/>
  </sheetPr>
  <dimension ref="B1:T47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6" width="58.42578125" style="141" bestFit="1" customWidth="1"/>
    <col min="7" max="7" width="64.5703125" style="141" bestFit="1" customWidth="1"/>
    <col min="8" max="8" width="12.42578125" style="144" bestFit="1" customWidth="1"/>
    <col min="9" max="9" width="7.85546875" style="144" bestFit="1" customWidth="1"/>
    <col min="10" max="10" width="6.140625" style="144" bestFit="1" customWidth="1"/>
    <col min="11" max="11" width="9.28515625" style="144" bestFit="1" customWidth="1"/>
    <col min="12" max="12" width="7.42578125" style="144" bestFit="1" customWidth="1"/>
    <col min="13" max="13" width="12.140625" style="144" bestFit="1" customWidth="1"/>
    <col min="14" max="14" width="8.140625" style="144" bestFit="1" customWidth="1"/>
    <col min="15" max="15" width="9.28515625" style="144" bestFit="1" customWidth="1"/>
    <col min="16" max="16" width="6.28515625" style="144" bestFit="1" customWidth="1"/>
    <col min="17" max="17" width="7.7109375" style="144" bestFit="1" customWidth="1"/>
    <col min="18" max="18" width="10.28515625" style="144" bestFit="1" customWidth="1"/>
    <col min="19" max="19" width="7" style="144" bestFit="1" customWidth="1"/>
    <col min="20" max="20" width="9.85546875" style="144" bestFit="1" customWidth="1"/>
    <col min="21" max="16384" width="11.42578125" style="141"/>
  </cols>
  <sheetData>
    <row r="1" spans="2:20" ht="15.75" thickBot="1" x14ac:dyDescent="0.3"/>
    <row r="2" spans="2:20" ht="20.25" customHeight="1" thickBot="1" x14ac:dyDescent="0.3">
      <c r="B2" s="97"/>
      <c r="C2" s="74" t="s">
        <v>471</v>
      </c>
      <c r="D2" s="99"/>
      <c r="F2" s="468" t="s">
        <v>699</v>
      </c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70"/>
    </row>
    <row r="3" spans="2:20" x14ac:dyDescent="0.25">
      <c r="B3" s="98"/>
      <c r="C3" s="105"/>
      <c r="D3" s="100"/>
    </row>
    <row r="4" spans="2:20" x14ac:dyDescent="0.25">
      <c r="B4" s="98"/>
      <c r="C4" s="105"/>
      <c r="D4" s="100"/>
      <c r="F4" s="467" t="s">
        <v>290</v>
      </c>
      <c r="G4" s="467" t="s">
        <v>291</v>
      </c>
      <c r="H4" s="471" t="s">
        <v>303</v>
      </c>
      <c r="I4" s="471"/>
      <c r="J4" s="471"/>
      <c r="K4" s="472" t="s">
        <v>304</v>
      </c>
      <c r="L4" s="473"/>
      <c r="M4" s="473"/>
      <c r="N4" s="473"/>
      <c r="O4" s="474"/>
      <c r="P4" s="502" t="s">
        <v>308</v>
      </c>
      <c r="Q4" s="503"/>
      <c r="R4" s="503"/>
      <c r="S4" s="503"/>
      <c r="T4" s="504"/>
    </row>
    <row r="5" spans="2:20" ht="15.75" thickBot="1" x14ac:dyDescent="0.3">
      <c r="B5" s="101"/>
      <c r="C5" s="102"/>
      <c r="D5" s="103"/>
      <c r="F5" s="467"/>
      <c r="G5" s="467"/>
      <c r="H5" s="39" t="s">
        <v>309</v>
      </c>
      <c r="I5" s="39" t="s">
        <v>310</v>
      </c>
      <c r="J5" s="278" t="s">
        <v>294</v>
      </c>
      <c r="K5" s="177" t="s">
        <v>300</v>
      </c>
      <c r="L5" s="177" t="s">
        <v>301</v>
      </c>
      <c r="M5" s="177" t="s">
        <v>650</v>
      </c>
      <c r="N5" s="177" t="s">
        <v>651</v>
      </c>
      <c r="O5" s="279" t="s">
        <v>174</v>
      </c>
      <c r="P5" s="177" t="s">
        <v>652</v>
      </c>
      <c r="Q5" s="177" t="s">
        <v>306</v>
      </c>
      <c r="R5" s="177" t="s">
        <v>305</v>
      </c>
      <c r="S5" s="177" t="s">
        <v>307</v>
      </c>
      <c r="T5" s="280" t="s">
        <v>174</v>
      </c>
    </row>
    <row r="6" spans="2:20" x14ac:dyDescent="0.25">
      <c r="F6" s="327" t="s">
        <v>120</v>
      </c>
      <c r="G6" s="327" t="s">
        <v>674</v>
      </c>
      <c r="H6" s="328">
        <v>4</v>
      </c>
      <c r="I6" s="328">
        <v>451</v>
      </c>
      <c r="J6" s="334">
        <f>(I6/720)</f>
        <v>0.62638888888888888</v>
      </c>
      <c r="K6" s="328"/>
      <c r="L6" s="328">
        <v>2</v>
      </c>
      <c r="M6" s="328"/>
      <c r="N6" s="328">
        <v>2</v>
      </c>
      <c r="O6" s="335">
        <v>4</v>
      </c>
      <c r="P6" s="235"/>
      <c r="Q6" s="235"/>
      <c r="R6" s="271">
        <v>2</v>
      </c>
      <c r="S6" s="235">
        <v>2</v>
      </c>
      <c r="T6" s="332">
        <v>4</v>
      </c>
    </row>
    <row r="7" spans="2:20" x14ac:dyDescent="0.25">
      <c r="F7" s="327"/>
      <c r="G7" s="327" t="s">
        <v>675</v>
      </c>
      <c r="H7" s="328">
        <v>4</v>
      </c>
      <c r="I7" s="328">
        <v>120</v>
      </c>
      <c r="J7" s="334">
        <f t="shared" ref="J7:J47" si="0">(I7/720)</f>
        <v>0.16666666666666666</v>
      </c>
      <c r="K7" s="328"/>
      <c r="L7" s="328"/>
      <c r="M7" s="328">
        <v>3</v>
      </c>
      <c r="N7" s="328">
        <v>1</v>
      </c>
      <c r="O7" s="335">
        <v>4</v>
      </c>
      <c r="P7" s="235"/>
      <c r="Q7" s="235"/>
      <c r="R7" s="271"/>
      <c r="S7" s="235">
        <v>4</v>
      </c>
      <c r="T7" s="332">
        <v>4</v>
      </c>
    </row>
    <row r="8" spans="2:20" x14ac:dyDescent="0.25">
      <c r="F8" s="327"/>
      <c r="G8" s="327" t="s">
        <v>676</v>
      </c>
      <c r="H8" s="328">
        <v>6</v>
      </c>
      <c r="I8" s="328">
        <v>208</v>
      </c>
      <c r="J8" s="334">
        <f t="shared" si="0"/>
        <v>0.28888888888888886</v>
      </c>
      <c r="K8" s="328"/>
      <c r="L8" s="328"/>
      <c r="M8" s="328">
        <v>5</v>
      </c>
      <c r="N8" s="328">
        <v>1</v>
      </c>
      <c r="O8" s="335">
        <v>6</v>
      </c>
      <c r="P8" s="235"/>
      <c r="Q8" s="235"/>
      <c r="R8" s="271">
        <v>2</v>
      </c>
      <c r="S8" s="235">
        <v>4</v>
      </c>
      <c r="T8" s="332">
        <v>6</v>
      </c>
    </row>
    <row r="9" spans="2:20" x14ac:dyDescent="0.25">
      <c r="F9" s="333" t="s">
        <v>295</v>
      </c>
      <c r="G9" s="333"/>
      <c r="H9" s="336">
        <v>14</v>
      </c>
      <c r="I9" s="336">
        <v>779</v>
      </c>
      <c r="J9" s="334">
        <f t="shared" si="0"/>
        <v>1.0819444444444444</v>
      </c>
      <c r="K9" s="336"/>
      <c r="L9" s="336">
        <v>2</v>
      </c>
      <c r="M9" s="336">
        <v>8</v>
      </c>
      <c r="N9" s="336">
        <v>4</v>
      </c>
      <c r="O9" s="335">
        <v>14</v>
      </c>
      <c r="P9" s="332"/>
      <c r="Q9" s="332"/>
      <c r="R9" s="277">
        <v>4</v>
      </c>
      <c r="S9" s="332">
        <v>10</v>
      </c>
      <c r="T9" s="332">
        <v>14</v>
      </c>
    </row>
    <row r="10" spans="2:20" x14ac:dyDescent="0.25">
      <c r="F10" s="327" t="s">
        <v>84</v>
      </c>
      <c r="G10" s="327" t="s">
        <v>677</v>
      </c>
      <c r="H10" s="328">
        <v>21</v>
      </c>
      <c r="I10" s="328">
        <v>3964</v>
      </c>
      <c r="J10" s="334">
        <f t="shared" si="0"/>
        <v>5.5055555555555555</v>
      </c>
      <c r="K10" s="328"/>
      <c r="L10" s="328">
        <v>3</v>
      </c>
      <c r="M10" s="328">
        <v>3</v>
      </c>
      <c r="N10" s="328">
        <v>15</v>
      </c>
      <c r="O10" s="335">
        <v>21</v>
      </c>
      <c r="P10" s="235"/>
      <c r="Q10" s="235">
        <v>1</v>
      </c>
      <c r="R10" s="271">
        <v>4</v>
      </c>
      <c r="S10" s="235">
        <v>16</v>
      </c>
      <c r="T10" s="332">
        <v>21</v>
      </c>
    </row>
    <row r="11" spans="2:20" x14ac:dyDescent="0.25">
      <c r="F11" s="327"/>
      <c r="G11" s="327" t="s">
        <v>678</v>
      </c>
      <c r="H11" s="328">
        <v>3</v>
      </c>
      <c r="I11" s="328">
        <v>816</v>
      </c>
      <c r="J11" s="334">
        <f t="shared" si="0"/>
        <v>1.1333333333333333</v>
      </c>
      <c r="K11" s="328"/>
      <c r="L11" s="328">
        <v>1</v>
      </c>
      <c r="M11" s="328"/>
      <c r="N11" s="328">
        <v>2</v>
      </c>
      <c r="O11" s="335">
        <v>3</v>
      </c>
      <c r="P11" s="235"/>
      <c r="Q11" s="235">
        <v>1</v>
      </c>
      <c r="R11" s="271"/>
      <c r="S11" s="235">
        <v>2</v>
      </c>
      <c r="T11" s="332">
        <v>3</v>
      </c>
    </row>
    <row r="12" spans="2:20" x14ac:dyDescent="0.25">
      <c r="F12" s="327"/>
      <c r="G12" s="327" t="s">
        <v>679</v>
      </c>
      <c r="H12" s="328">
        <v>4</v>
      </c>
      <c r="I12" s="328">
        <v>638</v>
      </c>
      <c r="J12" s="334">
        <f t="shared" si="0"/>
        <v>0.88611111111111107</v>
      </c>
      <c r="K12" s="328"/>
      <c r="L12" s="328">
        <v>1</v>
      </c>
      <c r="M12" s="328"/>
      <c r="N12" s="328">
        <v>3</v>
      </c>
      <c r="O12" s="335">
        <v>4</v>
      </c>
      <c r="P12" s="235"/>
      <c r="Q12" s="235"/>
      <c r="R12" s="271">
        <v>1</v>
      </c>
      <c r="S12" s="235">
        <v>3</v>
      </c>
      <c r="T12" s="332">
        <v>4</v>
      </c>
    </row>
    <row r="13" spans="2:20" x14ac:dyDescent="0.25">
      <c r="F13" s="327"/>
      <c r="G13" s="327" t="s">
        <v>628</v>
      </c>
      <c r="H13" s="328">
        <v>10</v>
      </c>
      <c r="I13" s="328">
        <v>1872</v>
      </c>
      <c r="J13" s="334">
        <f t="shared" si="0"/>
        <v>2.6</v>
      </c>
      <c r="K13" s="328"/>
      <c r="L13" s="328">
        <v>4</v>
      </c>
      <c r="M13" s="328">
        <v>2</v>
      </c>
      <c r="N13" s="328">
        <v>4</v>
      </c>
      <c r="O13" s="335">
        <v>10</v>
      </c>
      <c r="P13" s="235"/>
      <c r="Q13" s="235">
        <v>4</v>
      </c>
      <c r="R13" s="271">
        <v>4</v>
      </c>
      <c r="S13" s="235">
        <v>2</v>
      </c>
      <c r="T13" s="332">
        <v>10</v>
      </c>
    </row>
    <row r="14" spans="2:20" x14ac:dyDescent="0.25">
      <c r="F14" s="333" t="s">
        <v>629</v>
      </c>
      <c r="G14" s="333"/>
      <c r="H14" s="336">
        <v>38</v>
      </c>
      <c r="I14" s="336">
        <v>7290</v>
      </c>
      <c r="J14" s="334">
        <f t="shared" si="0"/>
        <v>10.125</v>
      </c>
      <c r="K14" s="336"/>
      <c r="L14" s="336">
        <v>9</v>
      </c>
      <c r="M14" s="336">
        <v>5</v>
      </c>
      <c r="N14" s="336">
        <v>24</v>
      </c>
      <c r="O14" s="335">
        <v>38</v>
      </c>
      <c r="P14" s="332"/>
      <c r="Q14" s="332">
        <v>6</v>
      </c>
      <c r="R14" s="277">
        <v>9</v>
      </c>
      <c r="S14" s="332">
        <v>23</v>
      </c>
      <c r="T14" s="332">
        <v>38</v>
      </c>
    </row>
    <row r="15" spans="2:20" x14ac:dyDescent="0.25">
      <c r="F15" s="327" t="s">
        <v>110</v>
      </c>
      <c r="G15" s="327" t="s">
        <v>680</v>
      </c>
      <c r="H15" s="328">
        <v>1</v>
      </c>
      <c r="I15" s="328">
        <v>64</v>
      </c>
      <c r="J15" s="334">
        <f t="shared" si="0"/>
        <v>8.8888888888888892E-2</v>
      </c>
      <c r="K15" s="328"/>
      <c r="L15" s="328"/>
      <c r="M15" s="328">
        <v>1</v>
      </c>
      <c r="N15" s="328"/>
      <c r="O15" s="335">
        <v>1</v>
      </c>
      <c r="P15" s="235"/>
      <c r="Q15" s="235"/>
      <c r="R15" s="271"/>
      <c r="S15" s="235">
        <v>1</v>
      </c>
      <c r="T15" s="332">
        <v>1</v>
      </c>
    </row>
    <row r="16" spans="2:20" x14ac:dyDescent="0.25">
      <c r="F16" s="327"/>
      <c r="G16" s="327" t="s">
        <v>681</v>
      </c>
      <c r="H16" s="328">
        <v>9</v>
      </c>
      <c r="I16" s="328">
        <v>1224</v>
      </c>
      <c r="J16" s="334">
        <f t="shared" si="0"/>
        <v>1.7</v>
      </c>
      <c r="K16" s="328"/>
      <c r="L16" s="328">
        <v>3</v>
      </c>
      <c r="M16" s="328">
        <v>6</v>
      </c>
      <c r="N16" s="328"/>
      <c r="O16" s="335">
        <v>9</v>
      </c>
      <c r="P16" s="235"/>
      <c r="Q16" s="235"/>
      <c r="R16" s="271">
        <v>2</v>
      </c>
      <c r="S16" s="235">
        <v>7</v>
      </c>
      <c r="T16" s="332">
        <v>9</v>
      </c>
    </row>
    <row r="17" spans="6:20" x14ac:dyDescent="0.25">
      <c r="F17" s="327"/>
      <c r="G17" s="327" t="s">
        <v>682</v>
      </c>
      <c r="H17" s="328">
        <v>57</v>
      </c>
      <c r="I17" s="328">
        <v>8667</v>
      </c>
      <c r="J17" s="334">
        <f t="shared" si="0"/>
        <v>12.0375</v>
      </c>
      <c r="K17" s="328"/>
      <c r="L17" s="328">
        <v>5</v>
      </c>
      <c r="M17" s="328">
        <v>39</v>
      </c>
      <c r="N17" s="328">
        <v>13</v>
      </c>
      <c r="O17" s="335">
        <v>57</v>
      </c>
      <c r="P17" s="235">
        <v>1</v>
      </c>
      <c r="Q17" s="235">
        <v>1</v>
      </c>
      <c r="R17" s="271">
        <v>33</v>
      </c>
      <c r="S17" s="235">
        <v>22</v>
      </c>
      <c r="T17" s="332">
        <v>57</v>
      </c>
    </row>
    <row r="18" spans="6:20" x14ac:dyDescent="0.25">
      <c r="F18" s="333" t="s">
        <v>583</v>
      </c>
      <c r="G18" s="333"/>
      <c r="H18" s="336">
        <v>67</v>
      </c>
      <c r="I18" s="336">
        <v>9955</v>
      </c>
      <c r="J18" s="334">
        <f t="shared" si="0"/>
        <v>13.826388888888889</v>
      </c>
      <c r="K18" s="336"/>
      <c r="L18" s="336">
        <v>8</v>
      </c>
      <c r="M18" s="336">
        <v>46</v>
      </c>
      <c r="N18" s="336">
        <v>13</v>
      </c>
      <c r="O18" s="335">
        <v>67</v>
      </c>
      <c r="P18" s="332">
        <v>1</v>
      </c>
      <c r="Q18" s="332">
        <v>1</v>
      </c>
      <c r="R18" s="277">
        <v>35</v>
      </c>
      <c r="S18" s="332">
        <v>30</v>
      </c>
      <c r="T18" s="332">
        <v>67</v>
      </c>
    </row>
    <row r="19" spans="6:20" x14ac:dyDescent="0.25">
      <c r="F19" s="327" t="s">
        <v>170</v>
      </c>
      <c r="G19" s="327" t="s">
        <v>683</v>
      </c>
      <c r="H19" s="328">
        <v>31</v>
      </c>
      <c r="I19" s="328">
        <v>3902</v>
      </c>
      <c r="J19" s="334">
        <f t="shared" si="0"/>
        <v>5.4194444444444443</v>
      </c>
      <c r="K19" s="328"/>
      <c r="L19" s="328">
        <v>1</v>
      </c>
      <c r="M19" s="328">
        <v>22</v>
      </c>
      <c r="N19" s="328">
        <v>8</v>
      </c>
      <c r="O19" s="335">
        <v>31</v>
      </c>
      <c r="P19" s="235"/>
      <c r="Q19" s="235">
        <v>1</v>
      </c>
      <c r="R19" s="271">
        <v>5</v>
      </c>
      <c r="S19" s="235">
        <v>25</v>
      </c>
      <c r="T19" s="332">
        <v>31</v>
      </c>
    </row>
    <row r="20" spans="6:20" x14ac:dyDescent="0.25">
      <c r="F20" s="327"/>
      <c r="G20" s="327" t="s">
        <v>633</v>
      </c>
      <c r="H20" s="328">
        <v>37</v>
      </c>
      <c r="I20" s="328">
        <v>7750</v>
      </c>
      <c r="J20" s="334">
        <f t="shared" si="0"/>
        <v>10.763888888888889</v>
      </c>
      <c r="K20" s="328"/>
      <c r="L20" s="328">
        <v>5</v>
      </c>
      <c r="M20" s="328">
        <v>28</v>
      </c>
      <c r="N20" s="328">
        <v>4</v>
      </c>
      <c r="O20" s="335">
        <v>37</v>
      </c>
      <c r="P20" s="235"/>
      <c r="Q20" s="235">
        <v>1</v>
      </c>
      <c r="R20" s="271">
        <v>15</v>
      </c>
      <c r="S20" s="235">
        <v>21</v>
      </c>
      <c r="T20" s="332">
        <v>37</v>
      </c>
    </row>
    <row r="21" spans="6:20" x14ac:dyDescent="0.25">
      <c r="F21" s="327"/>
      <c r="G21" s="327" t="s">
        <v>634</v>
      </c>
      <c r="H21" s="328">
        <v>41</v>
      </c>
      <c r="I21" s="328">
        <v>6857</v>
      </c>
      <c r="J21" s="334">
        <f t="shared" si="0"/>
        <v>9.5236111111111104</v>
      </c>
      <c r="K21" s="328"/>
      <c r="L21" s="328">
        <v>3</v>
      </c>
      <c r="M21" s="328">
        <v>30</v>
      </c>
      <c r="N21" s="328">
        <v>8</v>
      </c>
      <c r="O21" s="335">
        <v>41</v>
      </c>
      <c r="P21" s="235"/>
      <c r="Q21" s="235"/>
      <c r="R21" s="271">
        <v>18</v>
      </c>
      <c r="S21" s="235">
        <v>23</v>
      </c>
      <c r="T21" s="332">
        <v>41</v>
      </c>
    </row>
    <row r="22" spans="6:20" x14ac:dyDescent="0.25">
      <c r="F22" s="327"/>
      <c r="G22" s="327" t="s">
        <v>684</v>
      </c>
      <c r="H22" s="328">
        <v>12</v>
      </c>
      <c r="I22" s="328">
        <v>1896</v>
      </c>
      <c r="J22" s="334">
        <f t="shared" si="0"/>
        <v>2.6333333333333333</v>
      </c>
      <c r="K22" s="328"/>
      <c r="L22" s="328">
        <v>2</v>
      </c>
      <c r="M22" s="328">
        <v>7</v>
      </c>
      <c r="N22" s="328">
        <v>3</v>
      </c>
      <c r="O22" s="335">
        <v>12</v>
      </c>
      <c r="P22" s="235"/>
      <c r="Q22" s="235">
        <v>1</v>
      </c>
      <c r="R22" s="271">
        <v>4</v>
      </c>
      <c r="S22" s="235">
        <v>7</v>
      </c>
      <c r="T22" s="332">
        <v>12</v>
      </c>
    </row>
    <row r="23" spans="6:20" x14ac:dyDescent="0.25">
      <c r="F23" s="327"/>
      <c r="G23" s="327" t="s">
        <v>685</v>
      </c>
      <c r="H23" s="328">
        <v>12</v>
      </c>
      <c r="I23" s="328">
        <v>2289</v>
      </c>
      <c r="J23" s="334">
        <f t="shared" si="0"/>
        <v>3.1791666666666667</v>
      </c>
      <c r="K23" s="328"/>
      <c r="L23" s="328">
        <v>2</v>
      </c>
      <c r="M23" s="328">
        <v>6</v>
      </c>
      <c r="N23" s="328">
        <v>4</v>
      </c>
      <c r="O23" s="335">
        <v>12</v>
      </c>
      <c r="P23" s="235"/>
      <c r="Q23" s="235"/>
      <c r="R23" s="271">
        <v>2</v>
      </c>
      <c r="S23" s="235">
        <v>10</v>
      </c>
      <c r="T23" s="332">
        <v>12</v>
      </c>
    </row>
    <row r="24" spans="6:20" x14ac:dyDescent="0.25">
      <c r="F24" s="333" t="s">
        <v>296</v>
      </c>
      <c r="G24" s="333"/>
      <c r="H24" s="336">
        <v>133</v>
      </c>
      <c r="I24" s="336">
        <v>22694</v>
      </c>
      <c r="J24" s="334">
        <f t="shared" si="0"/>
        <v>31.519444444444446</v>
      </c>
      <c r="K24" s="336"/>
      <c r="L24" s="336">
        <v>13</v>
      </c>
      <c r="M24" s="336">
        <v>93</v>
      </c>
      <c r="N24" s="336">
        <v>27</v>
      </c>
      <c r="O24" s="335">
        <v>133</v>
      </c>
      <c r="P24" s="332"/>
      <c r="Q24" s="332">
        <v>3</v>
      </c>
      <c r="R24" s="277">
        <v>44</v>
      </c>
      <c r="S24" s="332">
        <v>86</v>
      </c>
      <c r="T24" s="332">
        <v>133</v>
      </c>
    </row>
    <row r="25" spans="6:20" x14ac:dyDescent="0.25">
      <c r="F25" s="327" t="s">
        <v>94</v>
      </c>
      <c r="G25" s="327" t="s">
        <v>686</v>
      </c>
      <c r="H25" s="328">
        <v>4</v>
      </c>
      <c r="I25" s="328">
        <v>620</v>
      </c>
      <c r="J25" s="334">
        <f t="shared" si="0"/>
        <v>0.86111111111111116</v>
      </c>
      <c r="K25" s="328"/>
      <c r="L25" s="328"/>
      <c r="M25" s="328">
        <v>2</v>
      </c>
      <c r="N25" s="328">
        <v>2</v>
      </c>
      <c r="O25" s="335">
        <v>4</v>
      </c>
      <c r="P25" s="235"/>
      <c r="Q25" s="235"/>
      <c r="R25" s="271"/>
      <c r="S25" s="235">
        <v>4</v>
      </c>
      <c r="T25" s="332">
        <v>4</v>
      </c>
    </row>
    <row r="26" spans="6:20" x14ac:dyDescent="0.25">
      <c r="F26" s="327"/>
      <c r="G26" s="327" t="s">
        <v>687</v>
      </c>
      <c r="H26" s="328">
        <v>44</v>
      </c>
      <c r="I26" s="328">
        <v>9978</v>
      </c>
      <c r="J26" s="334">
        <f t="shared" si="0"/>
        <v>13.858333333333333</v>
      </c>
      <c r="K26" s="328"/>
      <c r="L26" s="328">
        <v>4</v>
      </c>
      <c r="M26" s="328">
        <v>17</v>
      </c>
      <c r="N26" s="328">
        <v>23</v>
      </c>
      <c r="O26" s="335">
        <v>44</v>
      </c>
      <c r="P26" s="235"/>
      <c r="Q26" s="235">
        <v>1</v>
      </c>
      <c r="R26" s="271">
        <v>16</v>
      </c>
      <c r="S26" s="235">
        <v>27</v>
      </c>
      <c r="T26" s="332">
        <v>44</v>
      </c>
    </row>
    <row r="27" spans="6:20" x14ac:dyDescent="0.25">
      <c r="F27" s="327"/>
      <c r="G27" s="327" t="s">
        <v>688</v>
      </c>
      <c r="H27" s="328">
        <v>21</v>
      </c>
      <c r="I27" s="328">
        <v>4123</v>
      </c>
      <c r="J27" s="334">
        <f t="shared" si="0"/>
        <v>5.7263888888888888</v>
      </c>
      <c r="K27" s="328"/>
      <c r="L27" s="328">
        <v>8</v>
      </c>
      <c r="M27" s="328">
        <v>5</v>
      </c>
      <c r="N27" s="328">
        <v>8</v>
      </c>
      <c r="O27" s="335">
        <v>21</v>
      </c>
      <c r="P27" s="235"/>
      <c r="Q27" s="235"/>
      <c r="R27" s="271">
        <v>4</v>
      </c>
      <c r="S27" s="235">
        <v>17</v>
      </c>
      <c r="T27" s="332">
        <v>21</v>
      </c>
    </row>
    <row r="28" spans="6:20" x14ac:dyDescent="0.25">
      <c r="F28" s="327"/>
      <c r="G28" s="327" t="s">
        <v>689</v>
      </c>
      <c r="H28" s="328">
        <v>15</v>
      </c>
      <c r="I28" s="328">
        <v>2993</v>
      </c>
      <c r="J28" s="334">
        <f t="shared" si="0"/>
        <v>4.1569444444444441</v>
      </c>
      <c r="K28" s="328"/>
      <c r="L28" s="328">
        <v>5</v>
      </c>
      <c r="M28" s="328">
        <v>2</v>
      </c>
      <c r="N28" s="328">
        <v>8</v>
      </c>
      <c r="O28" s="335">
        <v>15</v>
      </c>
      <c r="P28" s="235"/>
      <c r="Q28" s="235"/>
      <c r="R28" s="271">
        <v>3</v>
      </c>
      <c r="S28" s="235">
        <v>12</v>
      </c>
      <c r="T28" s="332">
        <v>15</v>
      </c>
    </row>
    <row r="29" spans="6:20" x14ac:dyDescent="0.25">
      <c r="F29" s="327"/>
      <c r="G29" s="327" t="s">
        <v>690</v>
      </c>
      <c r="H29" s="328">
        <v>12</v>
      </c>
      <c r="I29" s="328">
        <v>1639</v>
      </c>
      <c r="J29" s="334">
        <f t="shared" si="0"/>
        <v>2.276388888888889</v>
      </c>
      <c r="K29" s="328">
        <v>1</v>
      </c>
      <c r="L29" s="328">
        <v>2</v>
      </c>
      <c r="M29" s="328">
        <v>1</v>
      </c>
      <c r="N29" s="328">
        <v>8</v>
      </c>
      <c r="O29" s="335">
        <v>12</v>
      </c>
      <c r="P29" s="235"/>
      <c r="Q29" s="235"/>
      <c r="R29" s="271">
        <v>1</v>
      </c>
      <c r="S29" s="235">
        <v>11</v>
      </c>
      <c r="T29" s="332">
        <v>12</v>
      </c>
    </row>
    <row r="30" spans="6:20" x14ac:dyDescent="0.25">
      <c r="F30" s="327"/>
      <c r="G30" s="327" t="s">
        <v>642</v>
      </c>
      <c r="H30" s="328">
        <v>39</v>
      </c>
      <c r="I30" s="328">
        <v>6201</v>
      </c>
      <c r="J30" s="334">
        <f t="shared" si="0"/>
        <v>8.6125000000000007</v>
      </c>
      <c r="K30" s="328">
        <v>1</v>
      </c>
      <c r="L30" s="328">
        <v>9</v>
      </c>
      <c r="M30" s="328">
        <v>12</v>
      </c>
      <c r="N30" s="328">
        <v>17</v>
      </c>
      <c r="O30" s="335">
        <v>39</v>
      </c>
      <c r="P30" s="235"/>
      <c r="Q30" s="235"/>
      <c r="R30" s="271">
        <v>6</v>
      </c>
      <c r="S30" s="235">
        <v>33</v>
      </c>
      <c r="T30" s="332">
        <v>39</v>
      </c>
    </row>
    <row r="31" spans="6:20" x14ac:dyDescent="0.25">
      <c r="F31" s="333" t="s">
        <v>297</v>
      </c>
      <c r="G31" s="333"/>
      <c r="H31" s="336">
        <v>135</v>
      </c>
      <c r="I31" s="336">
        <v>25554</v>
      </c>
      <c r="J31" s="334">
        <f t="shared" si="0"/>
        <v>35.491666666666667</v>
      </c>
      <c r="K31" s="336">
        <v>2</v>
      </c>
      <c r="L31" s="336">
        <v>28</v>
      </c>
      <c r="M31" s="336">
        <v>39</v>
      </c>
      <c r="N31" s="336">
        <v>67</v>
      </c>
      <c r="O31" s="335">
        <v>135</v>
      </c>
      <c r="P31" s="332"/>
      <c r="Q31" s="332">
        <v>1</v>
      </c>
      <c r="R31" s="277">
        <v>30</v>
      </c>
      <c r="S31" s="332">
        <v>104</v>
      </c>
      <c r="T31" s="332">
        <v>135</v>
      </c>
    </row>
    <row r="32" spans="6:20" x14ac:dyDescent="0.25">
      <c r="F32" s="327" t="s">
        <v>165</v>
      </c>
      <c r="G32" s="327" t="s">
        <v>643</v>
      </c>
      <c r="H32" s="328">
        <v>9</v>
      </c>
      <c r="I32" s="328">
        <v>1666</v>
      </c>
      <c r="J32" s="334">
        <f t="shared" si="0"/>
        <v>2.3138888888888891</v>
      </c>
      <c r="K32" s="328"/>
      <c r="L32" s="328">
        <v>5</v>
      </c>
      <c r="M32" s="328">
        <v>2</v>
      </c>
      <c r="N32" s="328">
        <v>2</v>
      </c>
      <c r="O32" s="335">
        <v>9</v>
      </c>
      <c r="P32" s="235"/>
      <c r="Q32" s="235">
        <v>2</v>
      </c>
      <c r="R32" s="271">
        <v>4</v>
      </c>
      <c r="S32" s="235">
        <v>3</v>
      </c>
      <c r="T32" s="332">
        <v>9</v>
      </c>
    </row>
    <row r="33" spans="6:20" x14ac:dyDescent="0.25">
      <c r="F33" s="327"/>
      <c r="G33" s="327" t="s">
        <v>691</v>
      </c>
      <c r="H33" s="328">
        <v>26</v>
      </c>
      <c r="I33" s="328">
        <v>4880</v>
      </c>
      <c r="J33" s="334">
        <f t="shared" si="0"/>
        <v>6.7777777777777777</v>
      </c>
      <c r="K33" s="328"/>
      <c r="L33" s="328">
        <v>4</v>
      </c>
      <c r="M33" s="328">
        <v>13</v>
      </c>
      <c r="N33" s="328">
        <v>9</v>
      </c>
      <c r="O33" s="335">
        <v>26</v>
      </c>
      <c r="P33" s="235"/>
      <c r="Q33" s="235">
        <v>1</v>
      </c>
      <c r="R33" s="271">
        <v>8</v>
      </c>
      <c r="S33" s="235">
        <v>17</v>
      </c>
      <c r="T33" s="332">
        <v>26</v>
      </c>
    </row>
    <row r="34" spans="6:20" x14ac:dyDescent="0.25">
      <c r="F34" s="327"/>
      <c r="G34" s="327" t="s">
        <v>692</v>
      </c>
      <c r="H34" s="328">
        <v>59</v>
      </c>
      <c r="I34" s="328">
        <v>10348</v>
      </c>
      <c r="J34" s="334">
        <f t="shared" si="0"/>
        <v>14.372222222222222</v>
      </c>
      <c r="K34" s="328"/>
      <c r="L34" s="328">
        <v>8</v>
      </c>
      <c r="M34" s="328">
        <v>13</v>
      </c>
      <c r="N34" s="328">
        <v>38</v>
      </c>
      <c r="O34" s="335">
        <v>59</v>
      </c>
      <c r="P34" s="235"/>
      <c r="Q34" s="235"/>
      <c r="R34" s="271">
        <v>12</v>
      </c>
      <c r="S34" s="235">
        <v>47</v>
      </c>
      <c r="T34" s="332">
        <v>59</v>
      </c>
    </row>
    <row r="35" spans="6:20" x14ac:dyDescent="0.25">
      <c r="F35" s="327"/>
      <c r="G35" s="327" t="s">
        <v>693</v>
      </c>
      <c r="H35" s="328">
        <v>16</v>
      </c>
      <c r="I35" s="328">
        <v>2744</v>
      </c>
      <c r="J35" s="334">
        <f t="shared" si="0"/>
        <v>3.8111111111111109</v>
      </c>
      <c r="K35" s="328"/>
      <c r="L35" s="328">
        <v>5</v>
      </c>
      <c r="M35" s="328">
        <v>5</v>
      </c>
      <c r="N35" s="328">
        <v>6</v>
      </c>
      <c r="O35" s="335">
        <v>16</v>
      </c>
      <c r="P35" s="235"/>
      <c r="Q35" s="235">
        <v>1</v>
      </c>
      <c r="R35" s="271">
        <v>3</v>
      </c>
      <c r="S35" s="235">
        <v>12</v>
      </c>
      <c r="T35" s="332">
        <v>16</v>
      </c>
    </row>
    <row r="36" spans="6:20" x14ac:dyDescent="0.25">
      <c r="F36" s="327"/>
      <c r="G36" s="327" t="s">
        <v>204</v>
      </c>
      <c r="H36" s="328">
        <v>22</v>
      </c>
      <c r="I36" s="328">
        <v>4374</v>
      </c>
      <c r="J36" s="334">
        <f t="shared" si="0"/>
        <v>6.0750000000000002</v>
      </c>
      <c r="K36" s="328"/>
      <c r="L36" s="328">
        <v>3</v>
      </c>
      <c r="M36" s="328">
        <v>2</v>
      </c>
      <c r="N36" s="328">
        <v>17</v>
      </c>
      <c r="O36" s="335">
        <v>22</v>
      </c>
      <c r="P36" s="235"/>
      <c r="Q36" s="235"/>
      <c r="R36" s="271">
        <v>9</v>
      </c>
      <c r="S36" s="235">
        <v>13</v>
      </c>
      <c r="T36" s="332">
        <v>22</v>
      </c>
    </row>
    <row r="37" spans="6:20" x14ac:dyDescent="0.25">
      <c r="F37" s="327"/>
      <c r="G37" s="327" t="s">
        <v>694</v>
      </c>
      <c r="H37" s="328">
        <v>15</v>
      </c>
      <c r="I37" s="328">
        <v>3468</v>
      </c>
      <c r="J37" s="334">
        <f t="shared" si="0"/>
        <v>4.8166666666666664</v>
      </c>
      <c r="K37" s="328"/>
      <c r="L37" s="328">
        <v>4</v>
      </c>
      <c r="M37" s="328">
        <v>1</v>
      </c>
      <c r="N37" s="328">
        <v>10</v>
      </c>
      <c r="O37" s="335">
        <v>15</v>
      </c>
      <c r="P37" s="235"/>
      <c r="Q37" s="235">
        <v>1</v>
      </c>
      <c r="R37" s="271">
        <v>11</v>
      </c>
      <c r="S37" s="235">
        <v>3</v>
      </c>
      <c r="T37" s="332">
        <v>15</v>
      </c>
    </row>
    <row r="38" spans="6:20" x14ac:dyDescent="0.25">
      <c r="F38" s="327"/>
      <c r="G38" s="327" t="s">
        <v>180</v>
      </c>
      <c r="H38" s="328">
        <v>45</v>
      </c>
      <c r="I38" s="328">
        <v>6808</v>
      </c>
      <c r="J38" s="334">
        <f t="shared" si="0"/>
        <v>9.4555555555555557</v>
      </c>
      <c r="K38" s="328"/>
      <c r="L38" s="328">
        <v>11</v>
      </c>
      <c r="M38" s="328">
        <v>15</v>
      </c>
      <c r="N38" s="328">
        <v>19</v>
      </c>
      <c r="O38" s="335">
        <v>45</v>
      </c>
      <c r="P38" s="235"/>
      <c r="Q38" s="235">
        <v>3</v>
      </c>
      <c r="R38" s="271">
        <v>8</v>
      </c>
      <c r="S38" s="235">
        <v>34</v>
      </c>
      <c r="T38" s="332">
        <v>45</v>
      </c>
    </row>
    <row r="39" spans="6:20" x14ac:dyDescent="0.25">
      <c r="F39" s="327"/>
      <c r="G39" s="327" t="s">
        <v>695</v>
      </c>
      <c r="H39" s="328">
        <v>3</v>
      </c>
      <c r="I39" s="328">
        <v>365</v>
      </c>
      <c r="J39" s="334">
        <f t="shared" si="0"/>
        <v>0.50694444444444442</v>
      </c>
      <c r="K39" s="328"/>
      <c r="L39" s="328">
        <v>1</v>
      </c>
      <c r="M39" s="328"/>
      <c r="N39" s="328">
        <v>2</v>
      </c>
      <c r="O39" s="335">
        <v>3</v>
      </c>
      <c r="P39" s="235"/>
      <c r="Q39" s="235"/>
      <c r="R39" s="271">
        <v>1</v>
      </c>
      <c r="S39" s="235">
        <v>2</v>
      </c>
      <c r="T39" s="332">
        <v>3</v>
      </c>
    </row>
    <row r="40" spans="6:20" x14ac:dyDescent="0.25">
      <c r="F40" s="333" t="s">
        <v>298</v>
      </c>
      <c r="G40" s="333"/>
      <c r="H40" s="336">
        <v>195</v>
      </c>
      <c r="I40" s="336">
        <v>34653</v>
      </c>
      <c r="J40" s="334">
        <f t="shared" si="0"/>
        <v>48.12916666666667</v>
      </c>
      <c r="K40" s="336"/>
      <c r="L40" s="336">
        <v>41</v>
      </c>
      <c r="M40" s="336">
        <v>51</v>
      </c>
      <c r="N40" s="336">
        <v>103</v>
      </c>
      <c r="O40" s="335">
        <v>195</v>
      </c>
      <c r="P40" s="332"/>
      <c r="Q40" s="332">
        <v>8</v>
      </c>
      <c r="R40" s="277">
        <v>56</v>
      </c>
      <c r="S40" s="332">
        <v>131</v>
      </c>
      <c r="T40" s="332">
        <v>195</v>
      </c>
    </row>
    <row r="41" spans="6:20" x14ac:dyDescent="0.25">
      <c r="F41" s="327" t="s">
        <v>149</v>
      </c>
      <c r="G41" s="327" t="s">
        <v>645</v>
      </c>
      <c r="H41" s="328">
        <v>17</v>
      </c>
      <c r="I41" s="328">
        <v>2130</v>
      </c>
      <c r="J41" s="334">
        <f t="shared" si="0"/>
        <v>2.9583333333333335</v>
      </c>
      <c r="K41" s="328">
        <v>1</v>
      </c>
      <c r="L41" s="328">
        <v>2</v>
      </c>
      <c r="M41" s="328">
        <v>11</v>
      </c>
      <c r="N41" s="328">
        <v>3</v>
      </c>
      <c r="O41" s="335">
        <v>17</v>
      </c>
      <c r="P41" s="235"/>
      <c r="Q41" s="235">
        <v>1</v>
      </c>
      <c r="R41" s="271">
        <v>6</v>
      </c>
      <c r="S41" s="235">
        <v>10</v>
      </c>
      <c r="T41" s="332">
        <v>17</v>
      </c>
    </row>
    <row r="42" spans="6:20" x14ac:dyDescent="0.25">
      <c r="F42" s="327"/>
      <c r="G42" s="327" t="s">
        <v>696</v>
      </c>
      <c r="H42" s="328">
        <v>14</v>
      </c>
      <c r="I42" s="328">
        <v>1248</v>
      </c>
      <c r="J42" s="334">
        <f t="shared" si="0"/>
        <v>1.7333333333333334</v>
      </c>
      <c r="K42" s="328"/>
      <c r="L42" s="328"/>
      <c r="M42" s="328">
        <v>5</v>
      </c>
      <c r="N42" s="328">
        <v>9</v>
      </c>
      <c r="O42" s="335">
        <v>14</v>
      </c>
      <c r="P42" s="235"/>
      <c r="Q42" s="235"/>
      <c r="R42" s="271">
        <v>9</v>
      </c>
      <c r="S42" s="235">
        <v>5</v>
      </c>
      <c r="T42" s="332">
        <v>14</v>
      </c>
    </row>
    <row r="43" spans="6:20" x14ac:dyDescent="0.25">
      <c r="F43" s="327"/>
      <c r="G43" s="327" t="s">
        <v>647</v>
      </c>
      <c r="H43" s="328">
        <v>11</v>
      </c>
      <c r="I43" s="328">
        <v>2198</v>
      </c>
      <c r="J43" s="334">
        <f t="shared" si="0"/>
        <v>3.0527777777777776</v>
      </c>
      <c r="K43" s="328"/>
      <c r="L43" s="328"/>
      <c r="M43" s="328">
        <v>1</v>
      </c>
      <c r="N43" s="328">
        <v>10</v>
      </c>
      <c r="O43" s="335">
        <v>11</v>
      </c>
      <c r="P43" s="235"/>
      <c r="Q43" s="235"/>
      <c r="R43" s="271">
        <v>4</v>
      </c>
      <c r="S43" s="235">
        <v>7</v>
      </c>
      <c r="T43" s="332">
        <v>11</v>
      </c>
    </row>
    <row r="44" spans="6:20" x14ac:dyDescent="0.25">
      <c r="F44" s="327"/>
      <c r="G44" s="327" t="s">
        <v>697</v>
      </c>
      <c r="H44" s="328">
        <v>12</v>
      </c>
      <c r="I44" s="328">
        <v>2329</v>
      </c>
      <c r="J44" s="334">
        <f t="shared" si="0"/>
        <v>3.2347222222222221</v>
      </c>
      <c r="K44" s="328"/>
      <c r="L44" s="328">
        <v>3</v>
      </c>
      <c r="M44" s="328">
        <v>3</v>
      </c>
      <c r="N44" s="328">
        <v>6</v>
      </c>
      <c r="O44" s="335">
        <v>12</v>
      </c>
      <c r="P44" s="235"/>
      <c r="Q44" s="235">
        <v>1</v>
      </c>
      <c r="R44" s="271">
        <v>1</v>
      </c>
      <c r="S44" s="235">
        <v>10</v>
      </c>
      <c r="T44" s="332">
        <v>12</v>
      </c>
    </row>
    <row r="45" spans="6:20" x14ac:dyDescent="0.25">
      <c r="F45" s="327"/>
      <c r="G45" s="327" t="s">
        <v>698</v>
      </c>
      <c r="H45" s="328">
        <v>21</v>
      </c>
      <c r="I45" s="328">
        <v>3468</v>
      </c>
      <c r="J45" s="334">
        <f t="shared" si="0"/>
        <v>4.8166666666666664</v>
      </c>
      <c r="K45" s="328"/>
      <c r="L45" s="328">
        <v>3</v>
      </c>
      <c r="M45" s="328">
        <v>3</v>
      </c>
      <c r="N45" s="328">
        <v>15</v>
      </c>
      <c r="O45" s="335">
        <v>21</v>
      </c>
      <c r="P45" s="235"/>
      <c r="Q45" s="235"/>
      <c r="R45" s="271">
        <v>4</v>
      </c>
      <c r="S45" s="235">
        <v>17</v>
      </c>
      <c r="T45" s="332">
        <v>21</v>
      </c>
    </row>
    <row r="46" spans="6:20" x14ac:dyDescent="0.25">
      <c r="F46" s="337" t="s">
        <v>299</v>
      </c>
      <c r="G46" s="332"/>
      <c r="H46" s="332">
        <v>75</v>
      </c>
      <c r="I46" s="332">
        <v>11373</v>
      </c>
      <c r="J46" s="334">
        <f t="shared" si="0"/>
        <v>15.795833333333333</v>
      </c>
      <c r="K46" s="332">
        <v>1</v>
      </c>
      <c r="L46" s="332">
        <v>8</v>
      </c>
      <c r="M46" s="332">
        <v>23</v>
      </c>
      <c r="N46" s="332">
        <v>43</v>
      </c>
      <c r="O46" s="335">
        <v>75</v>
      </c>
      <c r="P46" s="332"/>
      <c r="Q46" s="332">
        <v>2</v>
      </c>
      <c r="R46" s="277">
        <v>24</v>
      </c>
      <c r="S46" s="332">
        <v>49</v>
      </c>
      <c r="T46" s="332">
        <v>75</v>
      </c>
    </row>
    <row r="47" spans="6:20" x14ac:dyDescent="0.25">
      <c r="F47" s="193" t="s">
        <v>584</v>
      </c>
      <c r="G47" s="193"/>
      <c r="H47" s="194">
        <v>657</v>
      </c>
      <c r="I47" s="194">
        <v>112298</v>
      </c>
      <c r="J47" s="334">
        <f t="shared" si="0"/>
        <v>155.96944444444443</v>
      </c>
      <c r="K47" s="194">
        <v>3</v>
      </c>
      <c r="L47" s="194">
        <v>109</v>
      </c>
      <c r="M47" s="194">
        <v>265</v>
      </c>
      <c r="N47" s="194">
        <v>280</v>
      </c>
      <c r="O47" s="276">
        <v>657</v>
      </c>
      <c r="P47" s="194">
        <v>1</v>
      </c>
      <c r="Q47" s="194">
        <v>21</v>
      </c>
      <c r="R47" s="194">
        <v>202</v>
      </c>
      <c r="S47" s="194">
        <v>433</v>
      </c>
      <c r="T47" s="194">
        <v>657</v>
      </c>
    </row>
  </sheetData>
  <sheetProtection password="E9C4" sheet="1" objects="1" scenarios="1"/>
  <mergeCells count="6">
    <mergeCell ref="F2:T2"/>
    <mergeCell ref="H4:J4"/>
    <mergeCell ref="K4:O4"/>
    <mergeCell ref="F4:F5"/>
    <mergeCell ref="G4:G5"/>
    <mergeCell ref="P4:T4"/>
  </mergeCells>
  <pageMargins left="0.82677165354330717" right="0.23622047244094491" top="0.74803149606299213" bottom="0.74803149606299213" header="0.31496062992125984" footer="0.31496062992125984"/>
  <pageSetup paperSize="9" scale="6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4" name="Button 1">
              <controlPr defaultSize="0" print="0" autoFill="0" autoPict="0" macro="[0]!DATOSDOCENTES2">
                <anchor moveWithCells="1" sizeWithCells="1">
                  <from>
                    <xdr:col>1</xdr:col>
                    <xdr:colOff>66675</xdr:colOff>
                    <xdr:row>2</xdr:row>
                    <xdr:rowOff>180975</xdr:rowOff>
                  </from>
                  <to>
                    <xdr:col>3</xdr:col>
                    <xdr:colOff>704850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7"/>
  <dimension ref="B1:M21"/>
  <sheetViews>
    <sheetView workbookViewId="0"/>
  </sheetViews>
  <sheetFormatPr baseColWidth="10" defaultRowHeight="15" x14ac:dyDescent="0.25"/>
  <cols>
    <col min="1" max="1" width="4.28515625" style="141" customWidth="1"/>
    <col min="2" max="4" width="11.42578125" style="141"/>
    <col min="5" max="5" width="4.28515625" style="141" customWidth="1"/>
    <col min="6" max="9" width="11.42578125" style="141"/>
    <col min="10" max="10" width="18.85546875" style="141" customWidth="1"/>
    <col min="11" max="16384" width="11.42578125" style="141"/>
  </cols>
  <sheetData>
    <row r="1" spans="2:13" ht="15.75" thickBot="1" x14ac:dyDescent="0.3"/>
    <row r="2" spans="2:13" ht="35.25" customHeight="1" thickBot="1" x14ac:dyDescent="0.3">
      <c r="B2" s="97"/>
      <c r="C2" s="74" t="s">
        <v>471</v>
      </c>
      <c r="D2" s="99"/>
      <c r="F2" s="475" t="s">
        <v>710</v>
      </c>
      <c r="G2" s="476"/>
      <c r="H2" s="476"/>
      <c r="I2" s="476"/>
      <c r="J2" s="476"/>
      <c r="K2" s="476"/>
      <c r="L2" s="476"/>
      <c r="M2" s="477"/>
    </row>
    <row r="3" spans="2:13" x14ac:dyDescent="0.25">
      <c r="B3" s="98"/>
      <c r="C3" s="105"/>
      <c r="D3" s="100"/>
    </row>
    <row r="4" spans="2:13" x14ac:dyDescent="0.25">
      <c r="B4" s="98"/>
      <c r="C4" s="105"/>
      <c r="D4" s="100"/>
      <c r="F4" s="46" t="s">
        <v>311</v>
      </c>
      <c r="G4" s="45" t="s">
        <v>512</v>
      </c>
      <c r="H4" s="45" t="s">
        <v>700</v>
      </c>
    </row>
    <row r="5" spans="2:13" ht="15.75" thickBot="1" x14ac:dyDescent="0.3">
      <c r="B5" s="101"/>
      <c r="C5" s="102"/>
      <c r="D5" s="103"/>
      <c r="F5" s="44" t="s">
        <v>483</v>
      </c>
      <c r="G5" s="44">
        <v>225</v>
      </c>
      <c r="H5" s="44">
        <v>238.5</v>
      </c>
    </row>
    <row r="6" spans="2:13" x14ac:dyDescent="0.25">
      <c r="F6" s="44" t="s">
        <v>312</v>
      </c>
      <c r="G6" s="44">
        <v>189</v>
      </c>
      <c r="H6" s="44">
        <v>181</v>
      </c>
    </row>
    <row r="7" spans="2:13" x14ac:dyDescent="0.25">
      <c r="F7" s="44" t="s">
        <v>313</v>
      </c>
      <c r="G7" s="44">
        <v>156.30000000000001</v>
      </c>
      <c r="H7" s="44">
        <v>156</v>
      </c>
    </row>
    <row r="8" spans="2:13" x14ac:dyDescent="0.25">
      <c r="F8" s="47" t="s">
        <v>314</v>
      </c>
      <c r="G8" s="47">
        <f>SUM(G5:G7)</f>
        <v>570.29999999999995</v>
      </c>
      <c r="H8" s="47">
        <f>SUM(H5:H7)</f>
        <v>575.5</v>
      </c>
    </row>
    <row r="10" spans="2:13" ht="15.75" thickBot="1" x14ac:dyDescent="0.3"/>
    <row r="11" spans="2:13" ht="20.25" thickBot="1" x14ac:dyDescent="0.3">
      <c r="F11" s="475" t="s">
        <v>701</v>
      </c>
      <c r="G11" s="476"/>
      <c r="H11" s="476"/>
      <c r="I11" s="476"/>
      <c r="J11" s="476"/>
      <c r="K11" s="476"/>
      <c r="L11" s="476"/>
      <c r="M11" s="477"/>
    </row>
    <row r="13" spans="2:13" x14ac:dyDescent="0.25">
      <c r="F13" s="50" t="s">
        <v>315</v>
      </c>
      <c r="G13" s="44" t="s">
        <v>221</v>
      </c>
      <c r="H13" s="44" t="s">
        <v>605</v>
      </c>
    </row>
    <row r="14" spans="2:13" x14ac:dyDescent="0.25">
      <c r="F14" s="48" t="s">
        <v>316</v>
      </c>
      <c r="G14" s="45">
        <v>17</v>
      </c>
      <c r="H14" s="45">
        <v>16</v>
      </c>
    </row>
    <row r="15" spans="2:13" x14ac:dyDescent="0.25">
      <c r="F15" s="48" t="s">
        <v>317</v>
      </c>
      <c r="G15" s="45">
        <v>8</v>
      </c>
      <c r="H15" s="45">
        <v>8</v>
      </c>
    </row>
    <row r="16" spans="2:13" x14ac:dyDescent="0.25">
      <c r="F16" s="48" t="s">
        <v>318</v>
      </c>
      <c r="G16" s="45">
        <v>51</v>
      </c>
      <c r="H16" s="45">
        <v>51</v>
      </c>
    </row>
    <row r="17" spans="6:8" x14ac:dyDescent="0.25">
      <c r="F17" s="48" t="s">
        <v>319</v>
      </c>
      <c r="G17" s="45">
        <v>53</v>
      </c>
      <c r="H17" s="45">
        <v>53</v>
      </c>
    </row>
    <row r="18" spans="6:8" x14ac:dyDescent="0.25">
      <c r="F18" s="48" t="s">
        <v>320</v>
      </c>
      <c r="G18" s="45">
        <v>141</v>
      </c>
      <c r="H18" s="45">
        <v>139</v>
      </c>
    </row>
    <row r="19" spans="6:8" ht="22.5" x14ac:dyDescent="0.25">
      <c r="F19" s="48" t="s">
        <v>321</v>
      </c>
      <c r="G19" s="45">
        <v>8</v>
      </c>
      <c r="H19" s="45">
        <v>8</v>
      </c>
    </row>
    <row r="20" spans="6:8" ht="22.5" x14ac:dyDescent="0.25">
      <c r="F20" s="48" t="s">
        <v>322</v>
      </c>
      <c r="G20" s="45">
        <v>224</v>
      </c>
      <c r="H20" s="45">
        <v>229</v>
      </c>
    </row>
    <row r="21" spans="6:8" x14ac:dyDescent="0.25">
      <c r="F21" s="49" t="s">
        <v>314</v>
      </c>
      <c r="G21" s="49">
        <f>SUM(G14:G20)</f>
        <v>502</v>
      </c>
      <c r="H21" s="49">
        <f>SUM(H14:H20)</f>
        <v>504</v>
      </c>
    </row>
  </sheetData>
  <sheetProtection password="E9C4" sheet="1" objects="1" scenarios="1"/>
  <mergeCells count="2">
    <mergeCell ref="F2:M2"/>
    <mergeCell ref="F11:M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3" name="Button 1">
              <controlPr defaultSize="0" print="0" autoFill="0" autoPict="0" macro="[0]!DATOSDOCENTES3">
                <anchor moveWithCells="1" sizeWithCells="1">
                  <from>
                    <xdr:col>1</xdr:col>
                    <xdr:colOff>57150</xdr:colOff>
                    <xdr:row>3</xdr:row>
                    <xdr:rowOff>0</xdr:rowOff>
                  </from>
                  <to>
                    <xdr:col>3</xdr:col>
                    <xdr:colOff>695325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8">
    <tabColor rgb="FF00B0F0"/>
  </sheetPr>
  <dimension ref="A1:Q32"/>
  <sheetViews>
    <sheetView workbookViewId="0"/>
  </sheetViews>
  <sheetFormatPr baseColWidth="10" defaultRowHeight="15" x14ac:dyDescent="0.25"/>
  <cols>
    <col min="1" max="1" width="3.85546875" style="141" customWidth="1"/>
    <col min="2" max="2" width="4.28515625" style="141" customWidth="1"/>
    <col min="3" max="4" width="11.42578125" style="141" customWidth="1"/>
    <col min="5" max="5" width="4.28515625" style="141" customWidth="1"/>
    <col min="6" max="15" width="11.42578125" style="141"/>
    <col min="16" max="16" width="12.85546875" style="141" customWidth="1"/>
    <col min="17" max="17" width="3.85546875" style="141" customWidth="1"/>
    <col min="18" max="16384" width="11.42578125" style="141"/>
  </cols>
  <sheetData>
    <row r="1" spans="1:17" x14ac:dyDescent="0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17" ht="15.75" thickBot="1" x14ac:dyDescent="0.3">
      <c r="A2" s="63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63"/>
    </row>
    <row r="3" spans="1:17" ht="45" customHeight="1" thickBot="1" x14ac:dyDescent="0.3">
      <c r="A3" s="63"/>
      <c r="B3" s="95"/>
      <c r="C3" s="478" t="s">
        <v>480</v>
      </c>
      <c r="D3" s="479"/>
      <c r="E3" s="96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63"/>
    </row>
    <row r="4" spans="1:17" x14ac:dyDescent="0.25">
      <c r="A4" s="63"/>
      <c r="B4" s="89"/>
      <c r="C4" s="90"/>
      <c r="D4" s="90"/>
      <c r="E4" s="91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63"/>
    </row>
    <row r="5" spans="1:17" x14ac:dyDescent="0.25">
      <c r="A5" s="63"/>
      <c r="B5" s="89"/>
      <c r="C5" s="90"/>
      <c r="D5" s="90"/>
      <c r="E5" s="91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63"/>
    </row>
    <row r="6" spans="1:17" x14ac:dyDescent="0.25">
      <c r="A6" s="63"/>
      <c r="B6" s="89"/>
      <c r="C6" s="90"/>
      <c r="D6" s="90"/>
      <c r="E6" s="91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63"/>
    </row>
    <row r="7" spans="1:17" x14ac:dyDescent="0.25">
      <c r="A7" s="63"/>
      <c r="B7" s="89"/>
      <c r="C7" s="90"/>
      <c r="D7" s="90"/>
      <c r="E7" s="91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63"/>
    </row>
    <row r="8" spans="1:17" x14ac:dyDescent="0.25">
      <c r="A8" s="63"/>
      <c r="B8" s="89"/>
      <c r="C8" s="90"/>
      <c r="D8" s="90"/>
      <c r="E8" s="91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63"/>
    </row>
    <row r="9" spans="1:17" x14ac:dyDescent="0.25">
      <c r="A9" s="63"/>
      <c r="B9" s="89"/>
      <c r="C9" s="90"/>
      <c r="D9" s="90"/>
      <c r="E9" s="91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63"/>
    </row>
    <row r="10" spans="1:17" x14ac:dyDescent="0.25">
      <c r="A10" s="63"/>
      <c r="B10" s="89"/>
      <c r="C10" s="90"/>
      <c r="D10" s="90"/>
      <c r="E10" s="91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63"/>
    </row>
    <row r="11" spans="1:17" ht="15.75" thickBot="1" x14ac:dyDescent="0.3">
      <c r="A11" s="63"/>
      <c r="B11" s="92"/>
      <c r="C11" s="93"/>
      <c r="D11" s="93"/>
      <c r="E11" s="94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63"/>
    </row>
    <row r="12" spans="1:17" x14ac:dyDescent="0.25">
      <c r="A12" s="6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63"/>
    </row>
    <row r="13" spans="1:17" x14ac:dyDescent="0.25">
      <c r="A13" s="63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63"/>
    </row>
    <row r="14" spans="1:17" x14ac:dyDescent="0.25">
      <c r="A14" s="63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63"/>
    </row>
    <row r="15" spans="1:17" x14ac:dyDescent="0.25">
      <c r="A15" s="63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63"/>
    </row>
    <row r="16" spans="1:17" x14ac:dyDescent="0.25">
      <c r="A16" s="63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63"/>
    </row>
    <row r="17" spans="1:17" x14ac:dyDescent="0.25">
      <c r="A17" s="63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63"/>
    </row>
    <row r="18" spans="1:17" x14ac:dyDescent="0.25">
      <c r="A18" s="63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63"/>
    </row>
    <row r="19" spans="1:17" x14ac:dyDescent="0.25">
      <c r="A19" s="63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63"/>
    </row>
    <row r="20" spans="1:17" x14ac:dyDescent="0.25">
      <c r="A20" s="63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63"/>
    </row>
    <row r="21" spans="1:17" x14ac:dyDescent="0.25">
      <c r="A21" s="63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63"/>
    </row>
    <row r="22" spans="1:17" x14ac:dyDescent="0.25">
      <c r="A22" s="63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63"/>
    </row>
    <row r="23" spans="1:17" x14ac:dyDescent="0.25">
      <c r="A23" s="63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63"/>
    </row>
    <row r="24" spans="1:17" x14ac:dyDescent="0.25">
      <c r="A24" s="63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63"/>
    </row>
    <row r="25" spans="1:17" x14ac:dyDescent="0.25">
      <c r="A25" s="63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63"/>
    </row>
    <row r="26" spans="1:17" x14ac:dyDescent="0.25">
      <c r="A26" s="63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63"/>
    </row>
    <row r="27" spans="1:17" x14ac:dyDescent="0.25">
      <c r="A27" s="63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63"/>
    </row>
    <row r="28" spans="1:17" x14ac:dyDescent="0.25">
      <c r="A28" s="63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63"/>
    </row>
    <row r="29" spans="1:17" x14ac:dyDescent="0.25">
      <c r="A29" s="63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63"/>
    </row>
    <row r="30" spans="1:17" x14ac:dyDescent="0.25">
      <c r="A30" s="63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63"/>
    </row>
    <row r="31" spans="1:17" x14ac:dyDescent="0.25">
      <c r="A31" s="63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63"/>
    </row>
    <row r="32" spans="1:17" x14ac:dyDescent="0.25">
      <c r="A32" s="63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</row>
  </sheetData>
  <sheetProtection password="E9C4" sheet="1" objects="1" scenarios="1"/>
  <mergeCells count="1">
    <mergeCell ref="C3:D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707" r:id="rId3" name="Button 35">
              <controlPr defaultSize="0" print="0" autoFill="0" autoPict="0" macro="[0]!MENUPRINCIPAL4">
                <anchor moveWithCells="1" sizeWithCells="1">
                  <from>
                    <xdr:col>1</xdr:col>
                    <xdr:colOff>171450</xdr:colOff>
                    <xdr:row>3</xdr:row>
                    <xdr:rowOff>123825</xdr:rowOff>
                  </from>
                  <to>
                    <xdr:col>4</xdr:col>
                    <xdr:colOff>133350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8" r:id="rId4" name="Button 36">
              <controlPr defaultSize="0" print="0" autoFill="0" autoPict="0" macro="[0]!APOYOSBIENESTAR">
                <anchor moveWithCells="1" sizeWithCells="1">
                  <from>
                    <xdr:col>1</xdr:col>
                    <xdr:colOff>171450</xdr:colOff>
                    <xdr:row>5</xdr:row>
                    <xdr:rowOff>9525</xdr:rowOff>
                  </from>
                  <to>
                    <xdr:col>4</xdr:col>
                    <xdr:colOff>133350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9" r:id="rId5" name="Button 37">
              <controlPr defaultSize="0" print="0" autoFill="0" autoPict="0" macro="[0]!DESCUENTOSEINCENTIVOS">
                <anchor moveWithCells="1" sizeWithCells="1">
                  <from>
                    <xdr:col>1</xdr:col>
                    <xdr:colOff>171450</xdr:colOff>
                    <xdr:row>7</xdr:row>
                    <xdr:rowOff>85725</xdr:rowOff>
                  </from>
                  <to>
                    <xdr:col>4</xdr:col>
                    <xdr:colOff>133350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10" r:id="rId6" name="Button 38">
              <controlPr defaultSize="0" print="0" autoFill="0" autoPict="0" macro="[0]!DESERCION">
                <anchor moveWithCells="1" sizeWithCells="1">
                  <from>
                    <xdr:col>1</xdr:col>
                    <xdr:colOff>171450</xdr:colOff>
                    <xdr:row>8</xdr:row>
                    <xdr:rowOff>161925</xdr:rowOff>
                  </from>
                  <to>
                    <xdr:col>4</xdr:col>
                    <xdr:colOff>133350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9"/>
  <dimension ref="A2:L14"/>
  <sheetViews>
    <sheetView workbookViewId="0">
      <selection activeCell="F14" sqref="F14:K14"/>
    </sheetView>
  </sheetViews>
  <sheetFormatPr baseColWidth="10" defaultRowHeight="15" x14ac:dyDescent="0.25"/>
  <cols>
    <col min="1" max="1" width="4.28515625" style="141" customWidth="1"/>
    <col min="2" max="2" width="14.5703125" style="141" customWidth="1"/>
    <col min="3" max="3" width="13" style="141" customWidth="1"/>
    <col min="4" max="4" width="14.5703125" style="141" customWidth="1"/>
    <col min="5" max="5" width="4.28515625" style="141" customWidth="1"/>
    <col min="6" max="6" width="30.85546875" style="141" customWidth="1"/>
    <col min="7" max="7" width="15.7109375" style="144" customWidth="1"/>
    <col min="8" max="8" width="17" style="144" bestFit="1" customWidth="1"/>
    <col min="9" max="9" width="21.28515625" style="142" customWidth="1"/>
    <col min="10" max="10" width="16.7109375" style="142" bestFit="1" customWidth="1"/>
    <col min="11" max="11" width="15.7109375" style="142" customWidth="1"/>
    <col min="12" max="16384" width="11.42578125" style="142"/>
  </cols>
  <sheetData>
    <row r="2" spans="2:12" ht="18" x14ac:dyDescent="0.25">
      <c r="B2" s="142"/>
      <c r="C2" s="142"/>
      <c r="D2" s="142"/>
      <c r="F2" s="428" t="s">
        <v>595</v>
      </c>
      <c r="G2" s="429"/>
      <c r="H2" s="429"/>
      <c r="I2" s="429"/>
      <c r="J2" s="429"/>
      <c r="K2" s="429"/>
      <c r="L2" s="159"/>
    </row>
    <row r="3" spans="2:12" x14ac:dyDescent="0.25">
      <c r="B3" s="142"/>
      <c r="C3" s="142"/>
      <c r="D3" s="142"/>
    </row>
    <row r="4" spans="2:12" x14ac:dyDescent="0.25">
      <c r="B4" s="142"/>
      <c r="C4" s="142"/>
      <c r="D4" s="142"/>
      <c r="F4" s="486" t="s">
        <v>588</v>
      </c>
      <c r="G4" s="483" t="s">
        <v>587</v>
      </c>
      <c r="H4" s="484"/>
      <c r="I4" s="484"/>
      <c r="J4" s="484"/>
      <c r="K4" s="485"/>
    </row>
    <row r="5" spans="2:12" ht="15.75" thickBot="1" x14ac:dyDescent="0.3">
      <c r="F5" s="487"/>
      <c r="G5" s="233" t="s">
        <v>591</v>
      </c>
      <c r="H5" s="233" t="s">
        <v>592</v>
      </c>
      <c r="I5" s="233" t="s">
        <v>593</v>
      </c>
      <c r="J5" s="233" t="s">
        <v>594</v>
      </c>
      <c r="K5" s="233" t="s">
        <v>302</v>
      </c>
    </row>
    <row r="6" spans="2:12" ht="15.75" thickBot="1" x14ac:dyDescent="0.3">
      <c r="B6" s="97"/>
      <c r="C6" s="74" t="s">
        <v>471</v>
      </c>
      <c r="D6" s="99"/>
      <c r="F6" s="233" t="s">
        <v>467</v>
      </c>
      <c r="G6" s="233">
        <v>4559</v>
      </c>
      <c r="H6" s="233">
        <v>13</v>
      </c>
      <c r="I6" s="233">
        <v>69</v>
      </c>
      <c r="J6" s="233">
        <v>264</v>
      </c>
      <c r="K6" s="233">
        <v>4905</v>
      </c>
    </row>
    <row r="7" spans="2:12" x14ac:dyDescent="0.25">
      <c r="B7" s="98"/>
      <c r="C7" s="105"/>
      <c r="D7" s="100"/>
      <c r="F7" s="233" t="s">
        <v>468</v>
      </c>
      <c r="G7" s="233">
        <v>1166</v>
      </c>
      <c r="H7" s="233">
        <v>83</v>
      </c>
      <c r="I7" s="233">
        <v>26</v>
      </c>
      <c r="J7" s="233">
        <v>57</v>
      </c>
      <c r="K7" s="233">
        <v>1332</v>
      </c>
    </row>
    <row r="8" spans="2:12" x14ac:dyDescent="0.25">
      <c r="B8" s="98"/>
      <c r="C8" s="105"/>
      <c r="D8" s="100"/>
      <c r="F8" s="233" t="s">
        <v>469</v>
      </c>
      <c r="G8" s="233">
        <v>3199</v>
      </c>
      <c r="H8" s="233">
        <v>29</v>
      </c>
      <c r="I8" s="233">
        <v>623</v>
      </c>
      <c r="J8" s="233">
        <v>207</v>
      </c>
      <c r="K8" s="233">
        <v>4058</v>
      </c>
    </row>
    <row r="9" spans="2:12" ht="15.75" thickBot="1" x14ac:dyDescent="0.3">
      <c r="B9" s="101"/>
      <c r="C9" s="102"/>
      <c r="D9" s="103"/>
      <c r="F9" s="233" t="s">
        <v>589</v>
      </c>
      <c r="G9" s="233">
        <v>1668</v>
      </c>
      <c r="H9" s="233">
        <v>4</v>
      </c>
      <c r="I9" s="233">
        <v>99</v>
      </c>
      <c r="J9" s="233">
        <v>272</v>
      </c>
      <c r="K9" s="233">
        <v>2043</v>
      </c>
    </row>
    <row r="10" spans="2:12" x14ac:dyDescent="0.25">
      <c r="F10" s="233" t="s">
        <v>590</v>
      </c>
      <c r="G10" s="233">
        <v>10828</v>
      </c>
      <c r="H10" s="233"/>
      <c r="I10" s="233"/>
      <c r="J10" s="233"/>
      <c r="K10" s="233">
        <v>10828</v>
      </c>
    </row>
    <row r="11" spans="2:12" x14ac:dyDescent="0.25">
      <c r="F11" s="233" t="s">
        <v>470</v>
      </c>
      <c r="G11" s="233">
        <v>4139</v>
      </c>
      <c r="H11" s="233"/>
      <c r="I11" s="233">
        <v>122</v>
      </c>
      <c r="J11" s="233"/>
      <c r="K11" s="233">
        <v>4261</v>
      </c>
    </row>
    <row r="12" spans="2:12" x14ac:dyDescent="0.25">
      <c r="F12" s="185" t="s">
        <v>174</v>
      </c>
      <c r="G12" s="185">
        <v>25559</v>
      </c>
      <c r="H12" s="185">
        <v>129</v>
      </c>
      <c r="I12" s="185">
        <v>939</v>
      </c>
      <c r="J12" s="185">
        <v>800</v>
      </c>
      <c r="K12" s="185">
        <v>27427</v>
      </c>
    </row>
    <row r="14" spans="2:12" ht="32.25" customHeight="1" x14ac:dyDescent="0.25">
      <c r="F14" s="480" t="s">
        <v>702</v>
      </c>
      <c r="G14" s="481"/>
      <c r="H14" s="481"/>
      <c r="I14" s="481"/>
      <c r="J14" s="481"/>
      <c r="K14" s="482"/>
    </row>
  </sheetData>
  <sheetProtection password="E9C4" sheet="1" objects="1" scenarios="1"/>
  <mergeCells count="4">
    <mergeCell ref="F14:K14"/>
    <mergeCell ref="G4:K4"/>
    <mergeCell ref="F4:F5"/>
    <mergeCell ref="F2:K2"/>
  </mergeCells>
  <pageMargins left="1.299212598425197" right="0.70866141732283472" top="1.9291338582677167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7" r:id="rId4" name="Button 1">
              <controlPr defaultSize="0" print="0" autoFill="0" autoPict="0" macro="[0]!PROCESOSACOMPAÑAMIENTO">
                <anchor moveWithCells="1" sizeWithCells="1">
                  <from>
                    <xdr:col>1</xdr:col>
                    <xdr:colOff>66675</xdr:colOff>
                    <xdr:row>6</xdr:row>
                    <xdr:rowOff>85725</xdr:rowOff>
                  </from>
                  <to>
                    <xdr:col>3</xdr:col>
                    <xdr:colOff>914400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0"/>
  <dimension ref="A2:BY466"/>
  <sheetViews>
    <sheetView workbookViewId="0"/>
  </sheetViews>
  <sheetFormatPr baseColWidth="10" defaultRowHeight="15" x14ac:dyDescent="0.25"/>
  <cols>
    <col min="1" max="1" width="4.28515625" style="141" customWidth="1"/>
    <col min="2" max="4" width="11.28515625" style="141" customWidth="1"/>
    <col min="5" max="5" width="4.28515625" style="141" customWidth="1"/>
    <col min="6" max="6" width="14.42578125" style="141" bestFit="1" customWidth="1"/>
    <col min="7" max="7" width="56.42578125" style="141" bestFit="1" customWidth="1"/>
    <col min="8" max="8" width="51.7109375" style="141" bestFit="1" customWidth="1"/>
    <col min="9" max="9" width="12.5703125" style="144" bestFit="1" customWidth="1"/>
    <col min="10" max="10" width="12.140625" style="152" bestFit="1" customWidth="1"/>
    <col min="11" max="16384" width="11.42578125" style="141"/>
  </cols>
  <sheetData>
    <row r="2" spans="2:10" ht="42.75" customHeight="1" x14ac:dyDescent="0.25">
      <c r="F2" s="426" t="s">
        <v>703</v>
      </c>
      <c r="G2" s="426"/>
      <c r="H2" s="426"/>
      <c r="I2" s="426"/>
      <c r="J2" s="426"/>
    </row>
    <row r="4" spans="2:10" x14ac:dyDescent="0.25">
      <c r="F4" s="173" t="s">
        <v>216</v>
      </c>
      <c r="G4" s="173" t="s">
        <v>217</v>
      </c>
      <c r="H4" s="173" t="s">
        <v>464</v>
      </c>
      <c r="I4" s="174" t="s">
        <v>314</v>
      </c>
      <c r="J4" s="175" t="s">
        <v>465</v>
      </c>
    </row>
    <row r="5" spans="2:10" x14ac:dyDescent="0.25">
      <c r="F5" s="161" t="s">
        <v>53</v>
      </c>
      <c r="G5" s="161" t="s">
        <v>177</v>
      </c>
      <c r="H5" s="161" t="s">
        <v>400</v>
      </c>
      <c r="I5" s="162">
        <v>6</v>
      </c>
      <c r="J5" s="170">
        <v>4168596</v>
      </c>
    </row>
    <row r="6" spans="2:10" x14ac:dyDescent="0.25">
      <c r="F6" s="161"/>
      <c r="G6" s="161"/>
      <c r="H6" s="161" t="s">
        <v>401</v>
      </c>
      <c r="I6" s="162">
        <v>3</v>
      </c>
      <c r="J6" s="170">
        <v>2084298</v>
      </c>
    </row>
    <row r="7" spans="2:10" x14ac:dyDescent="0.25">
      <c r="F7" s="161"/>
      <c r="G7" s="161"/>
      <c r="H7" s="161" t="s">
        <v>402</v>
      </c>
      <c r="I7" s="162">
        <v>2</v>
      </c>
      <c r="J7" s="170">
        <v>694766</v>
      </c>
    </row>
    <row r="8" spans="2:10" x14ac:dyDescent="0.25">
      <c r="F8" s="161"/>
      <c r="G8" s="161"/>
      <c r="H8" s="161" t="s">
        <v>425</v>
      </c>
      <c r="I8" s="162">
        <v>1</v>
      </c>
      <c r="J8" s="170">
        <v>347383</v>
      </c>
    </row>
    <row r="9" spans="2:10" ht="15.75" thickBot="1" x14ac:dyDescent="0.3">
      <c r="F9" s="161"/>
      <c r="G9" s="161"/>
      <c r="H9" s="161" t="s">
        <v>403</v>
      </c>
      <c r="I9" s="162">
        <v>5</v>
      </c>
      <c r="J9" s="170">
        <v>3473830</v>
      </c>
    </row>
    <row r="10" spans="2:10" ht="15.75" thickBot="1" x14ac:dyDescent="0.3">
      <c r="B10" s="97"/>
      <c r="C10" s="125" t="s">
        <v>471</v>
      </c>
      <c r="D10" s="99"/>
      <c r="F10" s="161"/>
      <c r="G10" s="161"/>
      <c r="H10" s="161" t="s">
        <v>404</v>
      </c>
      <c r="I10" s="162">
        <v>5</v>
      </c>
      <c r="J10" s="170">
        <v>873595</v>
      </c>
    </row>
    <row r="11" spans="2:10" x14ac:dyDescent="0.25">
      <c r="B11" s="98"/>
      <c r="C11" s="105"/>
      <c r="D11" s="100"/>
      <c r="F11" s="161"/>
      <c r="G11" s="161"/>
      <c r="H11" s="161" t="s">
        <v>405</v>
      </c>
      <c r="I11" s="162">
        <v>727</v>
      </c>
      <c r="J11" s="170">
        <v>50509779</v>
      </c>
    </row>
    <row r="12" spans="2:10" x14ac:dyDescent="0.25">
      <c r="B12" s="98"/>
      <c r="C12" s="105"/>
      <c r="D12" s="100"/>
      <c r="F12" s="161"/>
      <c r="G12" s="161"/>
      <c r="H12" s="161" t="s">
        <v>406</v>
      </c>
      <c r="I12" s="162">
        <v>1</v>
      </c>
      <c r="J12" s="170">
        <v>555813</v>
      </c>
    </row>
    <row r="13" spans="2:10" ht="15.75" thickBot="1" x14ac:dyDescent="0.3">
      <c r="B13" s="101"/>
      <c r="C13" s="102"/>
      <c r="D13" s="103"/>
      <c r="F13" s="161"/>
      <c r="G13" s="161"/>
      <c r="H13" s="161" t="s">
        <v>411</v>
      </c>
      <c r="I13" s="162">
        <v>1</v>
      </c>
      <c r="J13" s="170">
        <v>694766</v>
      </c>
    </row>
    <row r="14" spans="2:10" x14ac:dyDescent="0.25">
      <c r="F14" s="161"/>
      <c r="G14" s="161"/>
      <c r="H14" s="161" t="s">
        <v>412</v>
      </c>
      <c r="I14" s="162">
        <v>2</v>
      </c>
      <c r="J14" s="170">
        <v>1389532</v>
      </c>
    </row>
    <row r="15" spans="2:10" x14ac:dyDescent="0.25">
      <c r="F15" s="161"/>
      <c r="G15" s="161"/>
      <c r="H15" s="161" t="s">
        <v>407</v>
      </c>
      <c r="I15" s="162">
        <v>5</v>
      </c>
      <c r="J15" s="170">
        <v>694765</v>
      </c>
    </row>
    <row r="16" spans="2:10" x14ac:dyDescent="0.25">
      <c r="F16" s="161"/>
      <c r="G16" s="161"/>
      <c r="H16" s="161" t="s">
        <v>408</v>
      </c>
      <c r="I16" s="162">
        <v>34</v>
      </c>
      <c r="J16" s="170">
        <v>4724402</v>
      </c>
    </row>
    <row r="17" spans="6:10" x14ac:dyDescent="0.25">
      <c r="F17" s="161"/>
      <c r="G17" s="161"/>
      <c r="H17" s="161" t="s">
        <v>415</v>
      </c>
      <c r="I17" s="162">
        <v>7</v>
      </c>
      <c r="J17" s="170">
        <v>1945342</v>
      </c>
    </row>
    <row r="18" spans="6:10" x14ac:dyDescent="0.25">
      <c r="F18" s="161"/>
      <c r="G18" s="161"/>
      <c r="H18" s="161" t="s">
        <v>409</v>
      </c>
      <c r="I18" s="162">
        <v>38</v>
      </c>
      <c r="J18" s="170">
        <v>5280214</v>
      </c>
    </row>
    <row r="19" spans="6:10" x14ac:dyDescent="0.25">
      <c r="F19" s="161"/>
      <c r="G19" s="343" t="s">
        <v>410</v>
      </c>
      <c r="H19" s="343"/>
      <c r="I19" s="344">
        <v>837</v>
      </c>
      <c r="J19" s="345">
        <v>77437081</v>
      </c>
    </row>
    <row r="20" spans="6:10" x14ac:dyDescent="0.25">
      <c r="F20" s="161"/>
      <c r="G20" s="161" t="s">
        <v>178</v>
      </c>
      <c r="H20" s="161" t="s">
        <v>400</v>
      </c>
      <c r="I20" s="162">
        <v>4</v>
      </c>
      <c r="J20" s="170">
        <v>2779064</v>
      </c>
    </row>
    <row r="21" spans="6:10" x14ac:dyDescent="0.25">
      <c r="F21" s="161"/>
      <c r="G21" s="161"/>
      <c r="H21" s="161" t="s">
        <v>401</v>
      </c>
      <c r="I21" s="162">
        <v>1</v>
      </c>
      <c r="J21" s="170">
        <v>694766</v>
      </c>
    </row>
    <row r="22" spans="6:10" x14ac:dyDescent="0.25">
      <c r="F22" s="161"/>
      <c r="G22" s="161"/>
      <c r="H22" s="161" t="s">
        <v>402</v>
      </c>
      <c r="I22" s="162">
        <v>3</v>
      </c>
      <c r="J22" s="170">
        <v>1042149</v>
      </c>
    </row>
    <row r="23" spans="6:10" x14ac:dyDescent="0.25">
      <c r="F23" s="161"/>
      <c r="G23" s="161"/>
      <c r="H23" s="161" t="s">
        <v>425</v>
      </c>
      <c r="I23" s="162">
        <v>1</v>
      </c>
      <c r="J23" s="170">
        <v>347383</v>
      </c>
    </row>
    <row r="24" spans="6:10" x14ac:dyDescent="0.25">
      <c r="F24" s="161"/>
      <c r="G24" s="161"/>
      <c r="H24" s="161" t="s">
        <v>403</v>
      </c>
      <c r="I24" s="162">
        <v>3</v>
      </c>
      <c r="J24" s="170">
        <v>2084298</v>
      </c>
    </row>
    <row r="25" spans="6:10" x14ac:dyDescent="0.25">
      <c r="F25" s="161"/>
      <c r="G25" s="161"/>
      <c r="H25" s="161" t="s">
        <v>404</v>
      </c>
      <c r="I25" s="162">
        <v>3</v>
      </c>
      <c r="J25" s="170">
        <v>524157</v>
      </c>
    </row>
    <row r="26" spans="6:10" x14ac:dyDescent="0.25">
      <c r="F26" s="161"/>
      <c r="G26" s="161"/>
      <c r="H26" s="161" t="s">
        <v>405</v>
      </c>
      <c r="I26" s="162">
        <v>1247</v>
      </c>
      <c r="J26" s="170">
        <v>86637819</v>
      </c>
    </row>
    <row r="27" spans="6:10" x14ac:dyDescent="0.25">
      <c r="F27" s="161"/>
      <c r="G27" s="161"/>
      <c r="H27" s="161" t="s">
        <v>406</v>
      </c>
      <c r="I27" s="162">
        <v>2</v>
      </c>
      <c r="J27" s="170">
        <v>1111626</v>
      </c>
    </row>
    <row r="28" spans="6:10" x14ac:dyDescent="0.25">
      <c r="F28" s="161"/>
      <c r="G28" s="161"/>
      <c r="H28" s="161" t="s">
        <v>412</v>
      </c>
      <c r="I28" s="162">
        <v>2</v>
      </c>
      <c r="J28" s="170">
        <v>1389532</v>
      </c>
    </row>
    <row r="29" spans="6:10" x14ac:dyDescent="0.25">
      <c r="F29" s="161"/>
      <c r="G29" s="161"/>
      <c r="H29" s="161" t="s">
        <v>407</v>
      </c>
      <c r="I29" s="162">
        <v>7</v>
      </c>
      <c r="J29" s="170">
        <v>972671</v>
      </c>
    </row>
    <row r="30" spans="6:10" x14ac:dyDescent="0.25">
      <c r="F30" s="161"/>
      <c r="G30" s="161"/>
      <c r="H30" s="161" t="s">
        <v>408</v>
      </c>
      <c r="I30" s="162">
        <v>46</v>
      </c>
      <c r="J30" s="170">
        <v>6391838</v>
      </c>
    </row>
    <row r="31" spans="6:10" x14ac:dyDescent="0.25">
      <c r="F31" s="161"/>
      <c r="G31" s="161"/>
      <c r="H31" s="161" t="s">
        <v>415</v>
      </c>
      <c r="I31" s="162">
        <v>3</v>
      </c>
      <c r="J31" s="170">
        <v>833718</v>
      </c>
    </row>
    <row r="32" spans="6:10" x14ac:dyDescent="0.25">
      <c r="F32" s="161"/>
      <c r="G32" s="161"/>
      <c r="H32" s="161" t="s">
        <v>409</v>
      </c>
      <c r="I32" s="162">
        <v>65</v>
      </c>
      <c r="J32" s="170">
        <v>9031945</v>
      </c>
    </row>
    <row r="33" spans="6:10" x14ac:dyDescent="0.25">
      <c r="F33" s="161"/>
      <c r="G33" s="343" t="s">
        <v>413</v>
      </c>
      <c r="H33" s="343"/>
      <c r="I33" s="344">
        <v>1387</v>
      </c>
      <c r="J33" s="345">
        <v>113840966</v>
      </c>
    </row>
    <row r="34" spans="6:10" x14ac:dyDescent="0.25">
      <c r="F34" s="161"/>
      <c r="G34" s="161" t="s">
        <v>234</v>
      </c>
      <c r="H34" s="161" t="s">
        <v>405</v>
      </c>
      <c r="I34" s="162">
        <v>40</v>
      </c>
      <c r="J34" s="170">
        <v>2779080</v>
      </c>
    </row>
    <row r="35" spans="6:10" x14ac:dyDescent="0.25">
      <c r="F35" s="161"/>
      <c r="G35" s="161"/>
      <c r="H35" s="161" t="s">
        <v>408</v>
      </c>
      <c r="I35" s="162">
        <v>1</v>
      </c>
      <c r="J35" s="170">
        <v>138953</v>
      </c>
    </row>
    <row r="36" spans="6:10" x14ac:dyDescent="0.25">
      <c r="F36" s="161"/>
      <c r="G36" s="161"/>
      <c r="H36" s="161" t="s">
        <v>409</v>
      </c>
      <c r="I36" s="162">
        <v>1</v>
      </c>
      <c r="J36" s="170">
        <v>138953</v>
      </c>
    </row>
    <row r="37" spans="6:10" x14ac:dyDescent="0.25">
      <c r="F37" s="161"/>
      <c r="G37" s="343" t="s">
        <v>414</v>
      </c>
      <c r="H37" s="343"/>
      <c r="I37" s="344">
        <v>42</v>
      </c>
      <c r="J37" s="345">
        <v>3056986</v>
      </c>
    </row>
    <row r="38" spans="6:10" x14ac:dyDescent="0.25">
      <c r="F38" s="161"/>
      <c r="G38" s="161" t="s">
        <v>179</v>
      </c>
      <c r="H38" s="161" t="s">
        <v>400</v>
      </c>
      <c r="I38" s="162">
        <v>2</v>
      </c>
      <c r="J38" s="170">
        <v>1389532</v>
      </c>
    </row>
    <row r="39" spans="6:10" x14ac:dyDescent="0.25">
      <c r="F39" s="161"/>
      <c r="G39" s="161"/>
      <c r="H39" s="161" t="s">
        <v>401</v>
      </c>
      <c r="I39" s="162">
        <v>1</v>
      </c>
      <c r="J39" s="170">
        <v>694766</v>
      </c>
    </row>
    <row r="40" spans="6:10" x14ac:dyDescent="0.25">
      <c r="F40" s="161"/>
      <c r="G40" s="161"/>
      <c r="H40" s="161" t="s">
        <v>402</v>
      </c>
      <c r="I40" s="162">
        <v>2</v>
      </c>
      <c r="J40" s="170">
        <v>694766</v>
      </c>
    </row>
    <row r="41" spans="6:10" x14ac:dyDescent="0.25">
      <c r="F41" s="161"/>
      <c r="G41" s="161"/>
      <c r="H41" s="161" t="s">
        <v>425</v>
      </c>
      <c r="I41" s="162">
        <v>2</v>
      </c>
      <c r="J41" s="170">
        <v>694766</v>
      </c>
    </row>
    <row r="42" spans="6:10" x14ac:dyDescent="0.25">
      <c r="F42" s="161"/>
      <c r="G42" s="161"/>
      <c r="H42" s="161" t="s">
        <v>405</v>
      </c>
      <c r="I42" s="162">
        <v>400</v>
      </c>
      <c r="J42" s="170">
        <v>27790800</v>
      </c>
    </row>
    <row r="43" spans="6:10" x14ac:dyDescent="0.25">
      <c r="F43" s="161"/>
      <c r="G43" s="161"/>
      <c r="H43" s="161" t="s">
        <v>412</v>
      </c>
      <c r="I43" s="162">
        <v>6</v>
      </c>
      <c r="J43" s="170">
        <v>4168596</v>
      </c>
    </row>
    <row r="44" spans="6:10" x14ac:dyDescent="0.25">
      <c r="F44" s="161"/>
      <c r="G44" s="161"/>
      <c r="H44" s="161" t="s">
        <v>407</v>
      </c>
      <c r="I44" s="162">
        <v>5</v>
      </c>
      <c r="J44" s="170">
        <v>694765</v>
      </c>
    </row>
    <row r="45" spans="6:10" x14ac:dyDescent="0.25">
      <c r="F45" s="161"/>
      <c r="G45" s="161"/>
      <c r="H45" s="161" t="s">
        <v>408</v>
      </c>
      <c r="I45" s="162">
        <v>6</v>
      </c>
      <c r="J45" s="170">
        <v>833718</v>
      </c>
    </row>
    <row r="46" spans="6:10" x14ac:dyDescent="0.25">
      <c r="F46" s="161"/>
      <c r="G46" s="161"/>
      <c r="H46" s="161" t="s">
        <v>415</v>
      </c>
      <c r="I46" s="162">
        <v>2</v>
      </c>
      <c r="J46" s="170">
        <v>555812</v>
      </c>
    </row>
    <row r="47" spans="6:10" x14ac:dyDescent="0.25">
      <c r="F47" s="161"/>
      <c r="G47" s="161"/>
      <c r="H47" s="161" t="s">
        <v>409</v>
      </c>
      <c r="I47" s="162">
        <v>19</v>
      </c>
      <c r="J47" s="170">
        <v>2640107</v>
      </c>
    </row>
    <row r="48" spans="6:10" x14ac:dyDescent="0.25">
      <c r="F48" s="161"/>
      <c r="G48" s="343" t="s">
        <v>417</v>
      </c>
      <c r="H48" s="343"/>
      <c r="I48" s="344">
        <v>445</v>
      </c>
      <c r="J48" s="345">
        <v>40157628</v>
      </c>
    </row>
    <row r="49" spans="6:10" x14ac:dyDescent="0.25">
      <c r="F49" s="161"/>
      <c r="G49" s="161" t="s">
        <v>180</v>
      </c>
      <c r="H49" s="161" t="s">
        <v>400</v>
      </c>
      <c r="I49" s="162">
        <v>2</v>
      </c>
      <c r="J49" s="170">
        <v>1389532</v>
      </c>
    </row>
    <row r="50" spans="6:10" x14ac:dyDescent="0.25">
      <c r="F50" s="161"/>
      <c r="G50" s="161"/>
      <c r="H50" s="161" t="s">
        <v>401</v>
      </c>
      <c r="I50" s="162">
        <v>4</v>
      </c>
      <c r="J50" s="170">
        <v>2779064</v>
      </c>
    </row>
    <row r="51" spans="6:10" x14ac:dyDescent="0.25">
      <c r="F51" s="161"/>
      <c r="G51" s="161"/>
      <c r="H51" s="161" t="s">
        <v>402</v>
      </c>
      <c r="I51" s="162">
        <v>4</v>
      </c>
      <c r="J51" s="170">
        <v>1389532</v>
      </c>
    </row>
    <row r="52" spans="6:10" x14ac:dyDescent="0.25">
      <c r="F52" s="161"/>
      <c r="G52" s="161"/>
      <c r="H52" s="161" t="s">
        <v>425</v>
      </c>
      <c r="I52" s="162">
        <v>1</v>
      </c>
      <c r="J52" s="170">
        <v>347383</v>
      </c>
    </row>
    <row r="53" spans="6:10" x14ac:dyDescent="0.25">
      <c r="F53" s="161"/>
      <c r="G53" s="161"/>
      <c r="H53" s="161" t="s">
        <v>405</v>
      </c>
      <c r="I53" s="162">
        <v>959</v>
      </c>
      <c r="J53" s="170">
        <v>66628443</v>
      </c>
    </row>
    <row r="54" spans="6:10" x14ac:dyDescent="0.25">
      <c r="F54" s="161"/>
      <c r="G54" s="161"/>
      <c r="H54" s="161" t="s">
        <v>406</v>
      </c>
      <c r="I54" s="162">
        <v>3</v>
      </c>
      <c r="J54" s="170">
        <v>1667439</v>
      </c>
    </row>
    <row r="55" spans="6:10" x14ac:dyDescent="0.25">
      <c r="F55" s="161"/>
      <c r="G55" s="161"/>
      <c r="H55" s="161" t="s">
        <v>412</v>
      </c>
      <c r="I55" s="162">
        <v>3</v>
      </c>
      <c r="J55" s="170">
        <v>2084298</v>
      </c>
    </row>
    <row r="56" spans="6:10" x14ac:dyDescent="0.25">
      <c r="F56" s="161"/>
      <c r="G56" s="161"/>
      <c r="H56" s="161" t="s">
        <v>407</v>
      </c>
      <c r="I56" s="162">
        <v>13</v>
      </c>
      <c r="J56" s="170">
        <v>1806389</v>
      </c>
    </row>
    <row r="57" spans="6:10" x14ac:dyDescent="0.25">
      <c r="F57" s="161"/>
      <c r="G57" s="161"/>
      <c r="H57" s="161" t="s">
        <v>408</v>
      </c>
      <c r="I57" s="162">
        <v>6</v>
      </c>
      <c r="J57" s="170">
        <v>833718</v>
      </c>
    </row>
    <row r="58" spans="6:10" x14ac:dyDescent="0.25">
      <c r="F58" s="161"/>
      <c r="G58" s="161"/>
      <c r="H58" s="161" t="s">
        <v>415</v>
      </c>
      <c r="I58" s="162">
        <v>2</v>
      </c>
      <c r="J58" s="170">
        <v>555812</v>
      </c>
    </row>
    <row r="59" spans="6:10" x14ac:dyDescent="0.25">
      <c r="F59" s="161"/>
      <c r="G59" s="161"/>
      <c r="H59" s="161" t="s">
        <v>409</v>
      </c>
      <c r="I59" s="162">
        <v>53</v>
      </c>
      <c r="J59" s="170">
        <v>7364509</v>
      </c>
    </row>
    <row r="60" spans="6:10" x14ac:dyDescent="0.25">
      <c r="F60" s="161"/>
      <c r="G60" s="343" t="s">
        <v>419</v>
      </c>
      <c r="H60" s="343"/>
      <c r="I60" s="344">
        <v>1050</v>
      </c>
      <c r="J60" s="345">
        <v>86846119</v>
      </c>
    </row>
    <row r="61" spans="6:10" x14ac:dyDescent="0.25">
      <c r="F61" s="161"/>
      <c r="G61" s="161" t="s">
        <v>181</v>
      </c>
      <c r="H61" s="161" t="s">
        <v>400</v>
      </c>
      <c r="I61" s="162">
        <v>1</v>
      </c>
      <c r="J61" s="170">
        <v>694766</v>
      </c>
    </row>
    <row r="62" spans="6:10" x14ac:dyDescent="0.25">
      <c r="F62" s="161"/>
      <c r="G62" s="161"/>
      <c r="H62" s="161" t="s">
        <v>401</v>
      </c>
      <c r="I62" s="162">
        <v>3</v>
      </c>
      <c r="J62" s="170">
        <v>2084298</v>
      </c>
    </row>
    <row r="63" spans="6:10" x14ac:dyDescent="0.25">
      <c r="F63" s="161"/>
      <c r="G63" s="161"/>
      <c r="H63" s="161" t="s">
        <v>402</v>
      </c>
      <c r="I63" s="162">
        <v>1</v>
      </c>
      <c r="J63" s="170">
        <v>347383</v>
      </c>
    </row>
    <row r="64" spans="6:10" x14ac:dyDescent="0.25">
      <c r="F64" s="161"/>
      <c r="G64" s="161"/>
      <c r="H64" s="161" t="s">
        <v>405</v>
      </c>
      <c r="I64" s="162">
        <v>133</v>
      </c>
      <c r="J64" s="170">
        <v>9240441</v>
      </c>
    </row>
    <row r="65" spans="6:10" x14ac:dyDescent="0.25">
      <c r="F65" s="161"/>
      <c r="G65" s="161"/>
      <c r="H65" s="161" t="s">
        <v>412</v>
      </c>
      <c r="I65" s="162">
        <v>7</v>
      </c>
      <c r="J65" s="170">
        <v>4863362</v>
      </c>
    </row>
    <row r="66" spans="6:10" x14ac:dyDescent="0.25">
      <c r="F66" s="161"/>
      <c r="G66" s="161"/>
      <c r="H66" s="161" t="s">
        <v>407</v>
      </c>
      <c r="I66" s="162">
        <v>2</v>
      </c>
      <c r="J66" s="170">
        <v>277906</v>
      </c>
    </row>
    <row r="67" spans="6:10" x14ac:dyDescent="0.25">
      <c r="F67" s="161"/>
      <c r="G67" s="161"/>
      <c r="H67" s="161" t="s">
        <v>408</v>
      </c>
      <c r="I67" s="162">
        <v>1</v>
      </c>
      <c r="J67" s="170">
        <v>138953</v>
      </c>
    </row>
    <row r="68" spans="6:10" x14ac:dyDescent="0.25">
      <c r="F68" s="161"/>
      <c r="G68" s="161"/>
      <c r="H68" s="161" t="s">
        <v>415</v>
      </c>
      <c r="I68" s="162">
        <v>1</v>
      </c>
      <c r="J68" s="170">
        <v>277906</v>
      </c>
    </row>
    <row r="69" spans="6:10" x14ac:dyDescent="0.25">
      <c r="F69" s="161"/>
      <c r="G69" s="161"/>
      <c r="H69" s="161" t="s">
        <v>409</v>
      </c>
      <c r="I69" s="162">
        <v>8</v>
      </c>
      <c r="J69" s="170">
        <v>1111624</v>
      </c>
    </row>
    <row r="70" spans="6:10" x14ac:dyDescent="0.25">
      <c r="F70" s="161"/>
      <c r="G70" s="343" t="s">
        <v>420</v>
      </c>
      <c r="H70" s="343"/>
      <c r="I70" s="344">
        <v>157</v>
      </c>
      <c r="J70" s="345">
        <v>19036639</v>
      </c>
    </row>
    <row r="71" spans="6:10" x14ac:dyDescent="0.25">
      <c r="F71" s="161"/>
      <c r="G71" s="161" t="s">
        <v>182</v>
      </c>
      <c r="H71" s="161" t="s">
        <v>400</v>
      </c>
      <c r="I71" s="162">
        <v>10</v>
      </c>
      <c r="J71" s="170">
        <v>6947660</v>
      </c>
    </row>
    <row r="72" spans="6:10" x14ac:dyDescent="0.25">
      <c r="F72" s="161"/>
      <c r="G72" s="161"/>
      <c r="H72" s="161" t="s">
        <v>401</v>
      </c>
      <c r="I72" s="162">
        <v>2</v>
      </c>
      <c r="J72" s="170">
        <v>1389532</v>
      </c>
    </row>
    <row r="73" spans="6:10" x14ac:dyDescent="0.25">
      <c r="F73" s="161"/>
      <c r="G73" s="161"/>
      <c r="H73" s="161" t="s">
        <v>402</v>
      </c>
      <c r="I73" s="162">
        <v>1</v>
      </c>
      <c r="J73" s="170">
        <v>347383</v>
      </c>
    </row>
    <row r="74" spans="6:10" x14ac:dyDescent="0.25">
      <c r="F74" s="161"/>
      <c r="G74" s="161"/>
      <c r="H74" s="161" t="s">
        <v>403</v>
      </c>
      <c r="I74" s="162">
        <v>8</v>
      </c>
      <c r="J74" s="170">
        <v>5558128</v>
      </c>
    </row>
    <row r="75" spans="6:10" x14ac:dyDescent="0.25">
      <c r="F75" s="161"/>
      <c r="G75" s="161"/>
      <c r="H75" s="161" t="s">
        <v>404</v>
      </c>
      <c r="I75" s="162">
        <v>8</v>
      </c>
      <c r="J75" s="170">
        <v>1397752</v>
      </c>
    </row>
    <row r="76" spans="6:10" x14ac:dyDescent="0.25">
      <c r="F76" s="161"/>
      <c r="G76" s="161"/>
      <c r="H76" s="161" t="s">
        <v>405</v>
      </c>
      <c r="I76" s="162">
        <v>1733</v>
      </c>
      <c r="J76" s="170">
        <v>120403641</v>
      </c>
    </row>
    <row r="77" spans="6:10" x14ac:dyDescent="0.25">
      <c r="F77" s="161"/>
      <c r="G77" s="161"/>
      <c r="H77" s="161" t="s">
        <v>406</v>
      </c>
      <c r="I77" s="162">
        <v>1</v>
      </c>
      <c r="J77" s="170">
        <v>555813</v>
      </c>
    </row>
    <row r="78" spans="6:10" x14ac:dyDescent="0.25">
      <c r="F78" s="161"/>
      <c r="G78" s="161"/>
      <c r="H78" s="161" t="s">
        <v>412</v>
      </c>
      <c r="I78" s="162">
        <v>2</v>
      </c>
      <c r="J78" s="170">
        <v>1389532</v>
      </c>
    </row>
    <row r="79" spans="6:10" x14ac:dyDescent="0.25">
      <c r="F79" s="161"/>
      <c r="G79" s="161"/>
      <c r="H79" s="161" t="s">
        <v>407</v>
      </c>
      <c r="I79" s="162">
        <v>9</v>
      </c>
      <c r="J79" s="170">
        <v>1250577</v>
      </c>
    </row>
    <row r="80" spans="6:10" x14ac:dyDescent="0.25">
      <c r="F80" s="161"/>
      <c r="G80" s="161"/>
      <c r="H80" s="161" t="s">
        <v>408</v>
      </c>
      <c r="I80" s="162">
        <v>34</v>
      </c>
      <c r="J80" s="170">
        <v>4724402</v>
      </c>
    </row>
    <row r="81" spans="6:10" x14ac:dyDescent="0.25">
      <c r="F81" s="161"/>
      <c r="G81" s="161"/>
      <c r="H81" s="161" t="s">
        <v>415</v>
      </c>
      <c r="I81" s="162">
        <v>1</v>
      </c>
      <c r="J81" s="170">
        <v>277906</v>
      </c>
    </row>
    <row r="82" spans="6:10" x14ac:dyDescent="0.25">
      <c r="F82" s="161"/>
      <c r="G82" s="161"/>
      <c r="H82" s="161" t="s">
        <v>409</v>
      </c>
      <c r="I82" s="162">
        <v>66</v>
      </c>
      <c r="J82" s="170">
        <v>9170898</v>
      </c>
    </row>
    <row r="83" spans="6:10" x14ac:dyDescent="0.25">
      <c r="F83" s="161"/>
      <c r="G83" s="343" t="s">
        <v>421</v>
      </c>
      <c r="H83" s="343"/>
      <c r="I83" s="344">
        <v>1875</v>
      </c>
      <c r="J83" s="345">
        <v>153413224</v>
      </c>
    </row>
    <row r="84" spans="6:10" x14ac:dyDescent="0.25">
      <c r="F84" s="161"/>
      <c r="G84" s="161" t="s">
        <v>183</v>
      </c>
      <c r="H84" s="161" t="s">
        <v>405</v>
      </c>
      <c r="I84" s="162">
        <v>10</v>
      </c>
      <c r="J84" s="170">
        <v>694770</v>
      </c>
    </row>
    <row r="85" spans="6:10" x14ac:dyDescent="0.25">
      <c r="F85" s="161"/>
      <c r="G85" s="161"/>
      <c r="H85" s="161" t="s">
        <v>412</v>
      </c>
      <c r="I85" s="162">
        <v>3</v>
      </c>
      <c r="J85" s="170">
        <v>2084298</v>
      </c>
    </row>
    <row r="86" spans="6:10" x14ac:dyDescent="0.25">
      <c r="F86" s="161"/>
      <c r="G86" s="161"/>
      <c r="H86" s="161" t="s">
        <v>409</v>
      </c>
      <c r="I86" s="162">
        <v>3</v>
      </c>
      <c r="J86" s="170">
        <v>416859</v>
      </c>
    </row>
    <row r="87" spans="6:10" x14ac:dyDescent="0.25">
      <c r="F87" s="161"/>
      <c r="G87" s="343" t="s">
        <v>422</v>
      </c>
      <c r="H87" s="343"/>
      <c r="I87" s="344">
        <v>16</v>
      </c>
      <c r="J87" s="345">
        <v>3195927</v>
      </c>
    </row>
    <row r="88" spans="6:10" x14ac:dyDescent="0.25">
      <c r="F88" s="161"/>
      <c r="G88" s="161" t="s">
        <v>184</v>
      </c>
      <c r="H88" s="161" t="s">
        <v>405</v>
      </c>
      <c r="I88" s="162">
        <v>11</v>
      </c>
      <c r="J88" s="170">
        <v>764247</v>
      </c>
    </row>
    <row r="89" spans="6:10" x14ac:dyDescent="0.25">
      <c r="F89" s="161"/>
      <c r="G89" s="161"/>
      <c r="H89" s="161" t="s">
        <v>406</v>
      </c>
      <c r="I89" s="162">
        <v>1</v>
      </c>
      <c r="J89" s="170">
        <v>555813</v>
      </c>
    </row>
    <row r="90" spans="6:10" x14ac:dyDescent="0.25">
      <c r="F90" s="161"/>
      <c r="G90" s="161"/>
      <c r="H90" s="161" t="s">
        <v>412</v>
      </c>
      <c r="I90" s="162">
        <v>3</v>
      </c>
      <c r="J90" s="170">
        <v>2084298</v>
      </c>
    </row>
    <row r="91" spans="6:10" x14ac:dyDescent="0.25">
      <c r="F91" s="161"/>
      <c r="G91" s="161"/>
      <c r="H91" s="161" t="s">
        <v>408</v>
      </c>
      <c r="I91" s="162">
        <v>2</v>
      </c>
      <c r="J91" s="170">
        <v>277906</v>
      </c>
    </row>
    <row r="92" spans="6:10" x14ac:dyDescent="0.25">
      <c r="F92" s="161"/>
      <c r="G92" s="161"/>
      <c r="H92" s="161" t="s">
        <v>409</v>
      </c>
      <c r="I92" s="162">
        <v>1</v>
      </c>
      <c r="J92" s="170">
        <v>138953</v>
      </c>
    </row>
    <row r="93" spans="6:10" x14ac:dyDescent="0.25">
      <c r="F93" s="161"/>
      <c r="G93" s="343" t="s">
        <v>423</v>
      </c>
      <c r="H93" s="343"/>
      <c r="I93" s="344">
        <v>18</v>
      </c>
      <c r="J93" s="345">
        <v>3821217</v>
      </c>
    </row>
    <row r="94" spans="6:10" x14ac:dyDescent="0.25">
      <c r="F94" s="161"/>
      <c r="G94" s="161" t="s">
        <v>236</v>
      </c>
      <c r="H94" s="161" t="s">
        <v>400</v>
      </c>
      <c r="I94" s="162">
        <v>1</v>
      </c>
      <c r="J94" s="170">
        <v>694766</v>
      </c>
    </row>
    <row r="95" spans="6:10" x14ac:dyDescent="0.25">
      <c r="F95" s="161"/>
      <c r="G95" s="161"/>
      <c r="H95" s="161" t="s">
        <v>405</v>
      </c>
      <c r="I95" s="162">
        <v>30</v>
      </c>
      <c r="J95" s="170">
        <v>2084310</v>
      </c>
    </row>
    <row r="96" spans="6:10" x14ac:dyDescent="0.25">
      <c r="F96" s="161"/>
      <c r="G96" s="161"/>
      <c r="H96" s="161" t="s">
        <v>412</v>
      </c>
      <c r="I96" s="162">
        <v>2</v>
      </c>
      <c r="J96" s="170">
        <v>1389532</v>
      </c>
    </row>
    <row r="97" spans="6:10" x14ac:dyDescent="0.25">
      <c r="F97" s="161"/>
      <c r="G97" s="161"/>
      <c r="H97" s="161" t="s">
        <v>408</v>
      </c>
      <c r="I97" s="162">
        <v>1</v>
      </c>
      <c r="J97" s="170">
        <v>138953</v>
      </c>
    </row>
    <row r="98" spans="6:10" x14ac:dyDescent="0.25">
      <c r="F98" s="161"/>
      <c r="G98" s="161"/>
      <c r="H98" s="161" t="s">
        <v>409</v>
      </c>
      <c r="I98" s="162">
        <v>2</v>
      </c>
      <c r="J98" s="170">
        <v>277906</v>
      </c>
    </row>
    <row r="99" spans="6:10" x14ac:dyDescent="0.25">
      <c r="F99" s="161"/>
      <c r="G99" s="343" t="s">
        <v>424</v>
      </c>
      <c r="H99" s="343"/>
      <c r="I99" s="344">
        <v>36</v>
      </c>
      <c r="J99" s="345">
        <v>4585467</v>
      </c>
    </row>
    <row r="100" spans="6:10" x14ac:dyDescent="0.25">
      <c r="F100" s="161"/>
      <c r="G100" s="161" t="s">
        <v>185</v>
      </c>
      <c r="H100" s="161" t="s">
        <v>405</v>
      </c>
      <c r="I100" s="162">
        <v>194</v>
      </c>
      <c r="J100" s="170">
        <v>13478538</v>
      </c>
    </row>
    <row r="101" spans="6:10" x14ac:dyDescent="0.25">
      <c r="F101" s="161"/>
      <c r="G101" s="161"/>
      <c r="H101" s="161" t="s">
        <v>412</v>
      </c>
      <c r="I101" s="162">
        <v>1</v>
      </c>
      <c r="J101" s="170">
        <v>694766</v>
      </c>
    </row>
    <row r="102" spans="6:10" x14ac:dyDescent="0.25">
      <c r="F102" s="161"/>
      <c r="G102" s="161"/>
      <c r="H102" s="161" t="s">
        <v>407</v>
      </c>
      <c r="I102" s="162">
        <v>4</v>
      </c>
      <c r="J102" s="170">
        <v>555812</v>
      </c>
    </row>
    <row r="103" spans="6:10" x14ac:dyDescent="0.25">
      <c r="F103" s="161"/>
      <c r="G103" s="161"/>
      <c r="H103" s="161" t="s">
        <v>408</v>
      </c>
      <c r="I103" s="162">
        <v>2</v>
      </c>
      <c r="J103" s="170">
        <v>277906</v>
      </c>
    </row>
    <row r="104" spans="6:10" x14ac:dyDescent="0.25">
      <c r="F104" s="161"/>
      <c r="G104" s="161"/>
      <c r="H104" s="161" t="s">
        <v>415</v>
      </c>
      <c r="I104" s="162">
        <v>2</v>
      </c>
      <c r="J104" s="170">
        <v>555812</v>
      </c>
    </row>
    <row r="105" spans="6:10" x14ac:dyDescent="0.25">
      <c r="F105" s="161"/>
      <c r="G105" s="161"/>
      <c r="H105" s="161" t="s">
        <v>409</v>
      </c>
      <c r="I105" s="162">
        <v>14</v>
      </c>
      <c r="J105" s="170">
        <v>1945342</v>
      </c>
    </row>
    <row r="106" spans="6:10" x14ac:dyDescent="0.25">
      <c r="F106" s="161"/>
      <c r="G106" s="343" t="s">
        <v>426</v>
      </c>
      <c r="H106" s="343"/>
      <c r="I106" s="344">
        <v>217</v>
      </c>
      <c r="J106" s="345">
        <v>17508176</v>
      </c>
    </row>
    <row r="107" spans="6:10" x14ac:dyDescent="0.25">
      <c r="F107" s="340" t="s">
        <v>186</v>
      </c>
      <c r="G107" s="340"/>
      <c r="H107" s="340"/>
      <c r="I107" s="341">
        <v>6080</v>
      </c>
      <c r="J107" s="342">
        <v>522899430</v>
      </c>
    </row>
    <row r="108" spans="6:10" x14ac:dyDescent="0.25">
      <c r="F108" s="161" t="s">
        <v>47</v>
      </c>
      <c r="G108" s="161" t="s">
        <v>187</v>
      </c>
      <c r="H108" s="161" t="s">
        <v>400</v>
      </c>
      <c r="I108" s="162">
        <v>24</v>
      </c>
      <c r="J108" s="170">
        <v>12521565</v>
      </c>
    </row>
    <row r="109" spans="6:10" x14ac:dyDescent="0.25">
      <c r="F109" s="161"/>
      <c r="G109" s="161"/>
      <c r="H109" s="161" t="s">
        <v>401</v>
      </c>
      <c r="I109" s="162">
        <v>8</v>
      </c>
      <c r="J109" s="170">
        <v>6406380</v>
      </c>
    </row>
    <row r="110" spans="6:10" x14ac:dyDescent="0.25">
      <c r="F110" s="161"/>
      <c r="G110" s="161"/>
      <c r="H110" s="161" t="s">
        <v>425</v>
      </c>
      <c r="I110" s="162">
        <v>3</v>
      </c>
      <c r="J110" s="170">
        <v>1281277</v>
      </c>
    </row>
    <row r="111" spans="6:10" x14ac:dyDescent="0.25">
      <c r="F111" s="161"/>
      <c r="G111" s="161"/>
      <c r="H111" s="161" t="s">
        <v>418</v>
      </c>
      <c r="I111" s="162">
        <v>1</v>
      </c>
      <c r="J111" s="170">
        <v>2795511</v>
      </c>
    </row>
    <row r="112" spans="6:10" x14ac:dyDescent="0.25">
      <c r="F112" s="161"/>
      <c r="G112" s="161"/>
      <c r="H112" s="161" t="s">
        <v>405</v>
      </c>
      <c r="I112" s="162">
        <v>247</v>
      </c>
      <c r="J112" s="170">
        <v>11147133</v>
      </c>
    </row>
    <row r="113" spans="6:10" x14ac:dyDescent="0.25">
      <c r="F113" s="161"/>
      <c r="G113" s="161"/>
      <c r="H113" s="161" t="s">
        <v>406</v>
      </c>
      <c r="I113" s="162">
        <v>3</v>
      </c>
      <c r="J113" s="170">
        <v>978429</v>
      </c>
    </row>
    <row r="114" spans="6:10" x14ac:dyDescent="0.25">
      <c r="F114" s="161"/>
      <c r="G114" s="161"/>
      <c r="H114" s="161" t="s">
        <v>411</v>
      </c>
      <c r="I114" s="162">
        <v>1</v>
      </c>
      <c r="J114" s="170">
        <v>407679</v>
      </c>
    </row>
    <row r="115" spans="6:10" x14ac:dyDescent="0.25">
      <c r="F115" s="161"/>
      <c r="G115" s="161"/>
      <c r="H115" s="161" t="s">
        <v>412</v>
      </c>
      <c r="I115" s="162">
        <v>2</v>
      </c>
      <c r="J115" s="170">
        <v>815358</v>
      </c>
    </row>
    <row r="116" spans="6:10" x14ac:dyDescent="0.25">
      <c r="F116" s="161"/>
      <c r="G116" s="161"/>
      <c r="H116" s="161" t="s">
        <v>407</v>
      </c>
      <c r="I116" s="162">
        <v>1</v>
      </c>
      <c r="J116" s="170">
        <v>81536</v>
      </c>
    </row>
    <row r="117" spans="6:10" x14ac:dyDescent="0.25">
      <c r="F117" s="161"/>
      <c r="G117" s="161"/>
      <c r="H117" s="161" t="s">
        <v>415</v>
      </c>
      <c r="I117" s="162">
        <v>2</v>
      </c>
      <c r="J117" s="170">
        <v>628990</v>
      </c>
    </row>
    <row r="118" spans="6:10" x14ac:dyDescent="0.25">
      <c r="F118" s="161"/>
      <c r="G118" s="161"/>
      <c r="H118" s="161" t="s">
        <v>409</v>
      </c>
      <c r="I118" s="162">
        <v>21</v>
      </c>
      <c r="J118" s="170">
        <v>1712256</v>
      </c>
    </row>
    <row r="119" spans="6:10" x14ac:dyDescent="0.25">
      <c r="F119" s="161"/>
      <c r="G119" s="343" t="s">
        <v>427</v>
      </c>
      <c r="H119" s="343"/>
      <c r="I119" s="344">
        <v>313</v>
      </c>
      <c r="J119" s="345">
        <v>38776114</v>
      </c>
    </row>
    <row r="120" spans="6:10" x14ac:dyDescent="0.25">
      <c r="F120" s="161"/>
      <c r="G120" s="161" t="s">
        <v>188</v>
      </c>
      <c r="H120" s="161" t="s">
        <v>425</v>
      </c>
      <c r="I120" s="162">
        <v>1</v>
      </c>
      <c r="J120" s="170">
        <v>436799</v>
      </c>
    </row>
    <row r="121" spans="6:10" x14ac:dyDescent="0.25">
      <c r="F121" s="161"/>
      <c r="G121" s="161"/>
      <c r="H121" s="161" t="s">
        <v>405</v>
      </c>
      <c r="I121" s="162">
        <v>18</v>
      </c>
      <c r="J121" s="170">
        <v>949312</v>
      </c>
    </row>
    <row r="122" spans="6:10" x14ac:dyDescent="0.25">
      <c r="F122" s="161"/>
      <c r="G122" s="161"/>
      <c r="H122" s="161" t="s">
        <v>406</v>
      </c>
      <c r="I122" s="162">
        <v>1</v>
      </c>
      <c r="J122" s="170">
        <v>326143</v>
      </c>
    </row>
    <row r="123" spans="6:10" x14ac:dyDescent="0.25">
      <c r="F123" s="161"/>
      <c r="G123" s="161"/>
      <c r="H123" s="161" t="s">
        <v>415</v>
      </c>
      <c r="I123" s="162">
        <v>1</v>
      </c>
      <c r="J123" s="170">
        <v>163072</v>
      </c>
    </row>
    <row r="124" spans="6:10" x14ac:dyDescent="0.25">
      <c r="F124" s="161"/>
      <c r="G124" s="161"/>
      <c r="H124" s="161" t="s">
        <v>409</v>
      </c>
      <c r="I124" s="162">
        <v>1</v>
      </c>
      <c r="J124" s="170">
        <v>81536</v>
      </c>
    </row>
    <row r="125" spans="6:10" x14ac:dyDescent="0.25">
      <c r="F125" s="161"/>
      <c r="G125" s="343" t="s">
        <v>501</v>
      </c>
      <c r="H125" s="343"/>
      <c r="I125" s="344">
        <v>22</v>
      </c>
      <c r="J125" s="345">
        <v>1956862</v>
      </c>
    </row>
    <row r="126" spans="6:10" x14ac:dyDescent="0.25">
      <c r="F126" s="161"/>
      <c r="G126" s="161" t="s">
        <v>189</v>
      </c>
      <c r="H126" s="161" t="s">
        <v>400</v>
      </c>
      <c r="I126" s="162">
        <v>7</v>
      </c>
      <c r="J126" s="170">
        <v>3785589</v>
      </c>
    </row>
    <row r="127" spans="6:10" x14ac:dyDescent="0.25">
      <c r="F127" s="161"/>
      <c r="G127" s="161"/>
      <c r="H127" s="161" t="s">
        <v>401</v>
      </c>
      <c r="I127" s="162">
        <v>5</v>
      </c>
      <c r="J127" s="170">
        <v>2038395</v>
      </c>
    </row>
    <row r="128" spans="6:10" x14ac:dyDescent="0.25">
      <c r="F128" s="161"/>
      <c r="G128" s="161"/>
      <c r="H128" s="161" t="s">
        <v>402</v>
      </c>
      <c r="I128" s="162">
        <v>5</v>
      </c>
      <c r="J128" s="170">
        <v>1252159</v>
      </c>
    </row>
    <row r="129" spans="6:10" x14ac:dyDescent="0.25">
      <c r="F129" s="161"/>
      <c r="G129" s="161"/>
      <c r="H129" s="161" t="s">
        <v>425</v>
      </c>
      <c r="I129" s="162">
        <v>1</v>
      </c>
      <c r="J129" s="170">
        <v>203840</v>
      </c>
    </row>
    <row r="130" spans="6:10" x14ac:dyDescent="0.25">
      <c r="F130" s="161"/>
      <c r="G130" s="161"/>
      <c r="H130" s="161" t="s">
        <v>405</v>
      </c>
      <c r="I130" s="162">
        <v>187</v>
      </c>
      <c r="J130" s="170">
        <v>8922363</v>
      </c>
    </row>
    <row r="131" spans="6:10" x14ac:dyDescent="0.25">
      <c r="F131" s="161"/>
      <c r="G131" s="161"/>
      <c r="H131" s="161" t="s">
        <v>429</v>
      </c>
      <c r="I131" s="162">
        <v>1</v>
      </c>
      <c r="J131" s="170">
        <v>407679</v>
      </c>
    </row>
    <row r="132" spans="6:10" x14ac:dyDescent="0.25">
      <c r="F132" s="161"/>
      <c r="G132" s="161"/>
      <c r="H132" s="161" t="s">
        <v>406</v>
      </c>
      <c r="I132" s="162">
        <v>3</v>
      </c>
      <c r="J132" s="170">
        <v>978429</v>
      </c>
    </row>
    <row r="133" spans="6:10" x14ac:dyDescent="0.25">
      <c r="F133" s="161"/>
      <c r="G133" s="161"/>
      <c r="H133" s="161" t="s">
        <v>408</v>
      </c>
      <c r="I133" s="162">
        <v>2</v>
      </c>
      <c r="J133" s="170">
        <v>163072</v>
      </c>
    </row>
    <row r="134" spans="6:10" x14ac:dyDescent="0.25">
      <c r="F134" s="161"/>
      <c r="G134" s="161"/>
      <c r="H134" s="161" t="s">
        <v>415</v>
      </c>
      <c r="I134" s="162">
        <v>2</v>
      </c>
      <c r="J134" s="170">
        <v>326144</v>
      </c>
    </row>
    <row r="135" spans="6:10" x14ac:dyDescent="0.25">
      <c r="F135" s="161"/>
      <c r="G135" s="161"/>
      <c r="H135" s="161" t="s">
        <v>409</v>
      </c>
      <c r="I135" s="162">
        <v>26</v>
      </c>
      <c r="J135" s="170">
        <v>2119936</v>
      </c>
    </row>
    <row r="136" spans="6:10" x14ac:dyDescent="0.25">
      <c r="F136" s="161"/>
      <c r="G136" s="343" t="s">
        <v>428</v>
      </c>
      <c r="H136" s="343"/>
      <c r="I136" s="344">
        <v>239</v>
      </c>
      <c r="J136" s="345">
        <v>20197606</v>
      </c>
    </row>
    <row r="137" spans="6:10" x14ac:dyDescent="0.25">
      <c r="F137" s="161"/>
      <c r="G137" s="161" t="s">
        <v>190</v>
      </c>
      <c r="H137" s="161" t="s">
        <v>400</v>
      </c>
      <c r="I137" s="162">
        <v>13</v>
      </c>
      <c r="J137" s="170">
        <v>7396459</v>
      </c>
    </row>
    <row r="138" spans="6:10" x14ac:dyDescent="0.25">
      <c r="F138" s="161"/>
      <c r="G138" s="161"/>
      <c r="H138" s="161" t="s">
        <v>401</v>
      </c>
      <c r="I138" s="162">
        <v>18</v>
      </c>
      <c r="J138" s="170">
        <v>11706205</v>
      </c>
    </row>
    <row r="139" spans="6:10" x14ac:dyDescent="0.25">
      <c r="F139" s="161"/>
      <c r="G139" s="161"/>
      <c r="H139" s="161" t="s">
        <v>402</v>
      </c>
      <c r="I139" s="162">
        <v>5</v>
      </c>
      <c r="J139" s="170">
        <v>1019200</v>
      </c>
    </row>
    <row r="140" spans="6:10" x14ac:dyDescent="0.25">
      <c r="F140" s="161"/>
      <c r="G140" s="161"/>
      <c r="H140" s="161" t="s">
        <v>425</v>
      </c>
      <c r="I140" s="162">
        <v>4</v>
      </c>
      <c r="J140" s="170">
        <v>815360</v>
      </c>
    </row>
    <row r="141" spans="6:10" x14ac:dyDescent="0.25">
      <c r="F141" s="161"/>
      <c r="G141" s="161"/>
      <c r="H141" s="161" t="s">
        <v>405</v>
      </c>
      <c r="I141" s="162">
        <v>137</v>
      </c>
      <c r="J141" s="170">
        <v>6377279</v>
      </c>
    </row>
    <row r="142" spans="6:10" x14ac:dyDescent="0.25">
      <c r="F142" s="161"/>
      <c r="G142" s="161"/>
      <c r="H142" s="161" t="s">
        <v>429</v>
      </c>
      <c r="I142" s="162">
        <v>5</v>
      </c>
      <c r="J142" s="170">
        <v>3261430</v>
      </c>
    </row>
    <row r="143" spans="6:10" x14ac:dyDescent="0.25">
      <c r="F143" s="161"/>
      <c r="G143" s="161"/>
      <c r="H143" s="161" t="s">
        <v>430</v>
      </c>
      <c r="I143" s="162">
        <v>1</v>
      </c>
      <c r="J143" s="170">
        <v>407679</v>
      </c>
    </row>
    <row r="144" spans="6:10" x14ac:dyDescent="0.25">
      <c r="F144" s="161"/>
      <c r="G144" s="161"/>
      <c r="H144" s="161" t="s">
        <v>406</v>
      </c>
      <c r="I144" s="162">
        <v>4</v>
      </c>
      <c r="J144" s="170">
        <v>3261430</v>
      </c>
    </row>
    <row r="145" spans="6:10" x14ac:dyDescent="0.25">
      <c r="F145" s="161"/>
      <c r="G145" s="161"/>
      <c r="H145" s="161" t="s">
        <v>411</v>
      </c>
      <c r="I145" s="162">
        <v>2</v>
      </c>
      <c r="J145" s="170">
        <v>815358</v>
      </c>
    </row>
    <row r="146" spans="6:10" x14ac:dyDescent="0.25">
      <c r="F146" s="161"/>
      <c r="G146" s="161"/>
      <c r="H146" s="161" t="s">
        <v>415</v>
      </c>
      <c r="I146" s="162">
        <v>1</v>
      </c>
      <c r="J146" s="170">
        <v>163072</v>
      </c>
    </row>
    <row r="147" spans="6:10" x14ac:dyDescent="0.25">
      <c r="F147" s="161"/>
      <c r="G147" s="161"/>
      <c r="H147" s="161" t="s">
        <v>409</v>
      </c>
      <c r="I147" s="162">
        <v>6</v>
      </c>
      <c r="J147" s="170">
        <v>582399</v>
      </c>
    </row>
    <row r="148" spans="6:10" x14ac:dyDescent="0.25">
      <c r="F148" s="161"/>
      <c r="G148" s="343" t="s">
        <v>431</v>
      </c>
      <c r="H148" s="343"/>
      <c r="I148" s="344">
        <v>196</v>
      </c>
      <c r="J148" s="345">
        <v>35805871</v>
      </c>
    </row>
    <row r="149" spans="6:10" x14ac:dyDescent="0.25">
      <c r="F149" s="161"/>
      <c r="G149" s="161" t="s">
        <v>191</v>
      </c>
      <c r="H149" s="161" t="s">
        <v>400</v>
      </c>
      <c r="I149" s="162">
        <v>11</v>
      </c>
      <c r="J149" s="170">
        <v>4950387</v>
      </c>
    </row>
    <row r="150" spans="6:10" x14ac:dyDescent="0.25">
      <c r="F150" s="161"/>
      <c r="G150" s="161"/>
      <c r="H150" s="161" t="s">
        <v>401</v>
      </c>
      <c r="I150" s="162">
        <v>4</v>
      </c>
      <c r="J150" s="170">
        <v>1630716</v>
      </c>
    </row>
    <row r="151" spans="6:10" x14ac:dyDescent="0.25">
      <c r="F151" s="161"/>
      <c r="G151" s="161"/>
      <c r="H151" s="161" t="s">
        <v>402</v>
      </c>
      <c r="I151" s="162">
        <v>2</v>
      </c>
      <c r="J151" s="170">
        <v>640639</v>
      </c>
    </row>
    <row r="152" spans="6:10" x14ac:dyDescent="0.25">
      <c r="F152" s="161"/>
      <c r="G152" s="161"/>
      <c r="H152" s="161" t="s">
        <v>405</v>
      </c>
      <c r="I152" s="162">
        <v>400</v>
      </c>
      <c r="J152" s="170">
        <v>16761470</v>
      </c>
    </row>
    <row r="153" spans="6:10" x14ac:dyDescent="0.25">
      <c r="F153" s="161"/>
      <c r="G153" s="161"/>
      <c r="H153" s="161" t="s">
        <v>406</v>
      </c>
      <c r="I153" s="162">
        <v>1</v>
      </c>
      <c r="J153" s="170">
        <v>326143</v>
      </c>
    </row>
    <row r="154" spans="6:10" x14ac:dyDescent="0.25">
      <c r="F154" s="161"/>
      <c r="G154" s="161"/>
      <c r="H154" s="161" t="s">
        <v>411</v>
      </c>
      <c r="I154" s="162">
        <v>1</v>
      </c>
      <c r="J154" s="170">
        <v>407679</v>
      </c>
    </row>
    <row r="155" spans="6:10" x14ac:dyDescent="0.25">
      <c r="F155" s="161"/>
      <c r="G155" s="161"/>
      <c r="H155" s="161" t="s">
        <v>412</v>
      </c>
      <c r="I155" s="162">
        <v>3</v>
      </c>
      <c r="J155" s="170">
        <v>1223037</v>
      </c>
    </row>
    <row r="156" spans="6:10" x14ac:dyDescent="0.25">
      <c r="F156" s="161"/>
      <c r="G156" s="161"/>
      <c r="H156" s="161" t="s">
        <v>408</v>
      </c>
      <c r="I156" s="162">
        <v>3</v>
      </c>
      <c r="J156" s="170">
        <v>244608</v>
      </c>
    </row>
    <row r="157" spans="6:10" x14ac:dyDescent="0.25">
      <c r="F157" s="161"/>
      <c r="G157" s="161"/>
      <c r="H157" s="161" t="s">
        <v>409</v>
      </c>
      <c r="I157" s="162">
        <v>16</v>
      </c>
      <c r="J157" s="170">
        <v>1304576</v>
      </c>
    </row>
    <row r="158" spans="6:10" x14ac:dyDescent="0.25">
      <c r="F158" s="161"/>
      <c r="G158" s="343" t="s">
        <v>432</v>
      </c>
      <c r="H158" s="343"/>
      <c r="I158" s="344">
        <v>441</v>
      </c>
      <c r="J158" s="345">
        <v>27489255</v>
      </c>
    </row>
    <row r="159" spans="6:10" x14ac:dyDescent="0.25">
      <c r="F159" s="161"/>
      <c r="G159" s="161" t="s">
        <v>237</v>
      </c>
      <c r="H159" s="161" t="s">
        <v>405</v>
      </c>
      <c r="I159" s="162">
        <v>6</v>
      </c>
      <c r="J159" s="170">
        <v>2956800</v>
      </c>
    </row>
    <row r="160" spans="6:10" x14ac:dyDescent="0.25">
      <c r="F160" s="161"/>
      <c r="G160" s="161"/>
      <c r="H160" s="161" t="s">
        <v>449</v>
      </c>
      <c r="I160" s="162">
        <v>1</v>
      </c>
      <c r="J160" s="170">
        <v>2464000</v>
      </c>
    </row>
    <row r="161" spans="6:10" x14ac:dyDescent="0.25">
      <c r="F161" s="161"/>
      <c r="G161" s="343" t="s">
        <v>502</v>
      </c>
      <c r="H161" s="343"/>
      <c r="I161" s="344">
        <v>7</v>
      </c>
      <c r="J161" s="345">
        <v>5420800</v>
      </c>
    </row>
    <row r="162" spans="6:10" x14ac:dyDescent="0.25">
      <c r="F162" s="161"/>
      <c r="G162" s="161" t="s">
        <v>503</v>
      </c>
      <c r="H162" s="161" t="s">
        <v>405</v>
      </c>
      <c r="I162" s="162">
        <v>5</v>
      </c>
      <c r="J162" s="170">
        <v>2310000</v>
      </c>
    </row>
    <row r="163" spans="6:10" x14ac:dyDescent="0.25">
      <c r="F163" s="161"/>
      <c r="G163" s="161"/>
      <c r="H163" s="161" t="s">
        <v>449</v>
      </c>
      <c r="I163" s="162">
        <v>1</v>
      </c>
      <c r="J163" s="170">
        <v>2310000</v>
      </c>
    </row>
    <row r="164" spans="6:10" x14ac:dyDescent="0.25">
      <c r="F164" s="161"/>
      <c r="G164" s="343" t="s">
        <v>504</v>
      </c>
      <c r="H164" s="343"/>
      <c r="I164" s="344">
        <v>6</v>
      </c>
      <c r="J164" s="345">
        <v>4620000</v>
      </c>
    </row>
    <row r="165" spans="6:10" x14ac:dyDescent="0.25">
      <c r="F165" s="161"/>
      <c r="G165" s="161" t="s">
        <v>192</v>
      </c>
      <c r="H165" s="161" t="s">
        <v>400</v>
      </c>
      <c r="I165" s="162">
        <v>4</v>
      </c>
      <c r="J165" s="170">
        <v>2096634</v>
      </c>
    </row>
    <row r="166" spans="6:10" x14ac:dyDescent="0.25">
      <c r="F166" s="161"/>
      <c r="G166" s="161"/>
      <c r="H166" s="161" t="s">
        <v>402</v>
      </c>
      <c r="I166" s="162">
        <v>4</v>
      </c>
      <c r="J166" s="170">
        <v>815360</v>
      </c>
    </row>
    <row r="167" spans="6:10" x14ac:dyDescent="0.25">
      <c r="F167" s="161"/>
      <c r="G167" s="161"/>
      <c r="H167" s="161" t="s">
        <v>425</v>
      </c>
      <c r="I167" s="162">
        <v>2</v>
      </c>
      <c r="J167" s="170">
        <v>407680</v>
      </c>
    </row>
    <row r="168" spans="6:10" x14ac:dyDescent="0.25">
      <c r="F168" s="161"/>
      <c r="G168" s="161"/>
      <c r="H168" s="161" t="s">
        <v>405</v>
      </c>
      <c r="I168" s="162">
        <v>142</v>
      </c>
      <c r="J168" s="170">
        <v>6353983</v>
      </c>
    </row>
    <row r="169" spans="6:10" x14ac:dyDescent="0.25">
      <c r="F169" s="161"/>
      <c r="G169" s="161"/>
      <c r="H169" s="161" t="s">
        <v>406</v>
      </c>
      <c r="I169" s="162">
        <v>1</v>
      </c>
      <c r="J169" s="170">
        <v>326143</v>
      </c>
    </row>
    <row r="170" spans="6:10" x14ac:dyDescent="0.25">
      <c r="F170" s="161"/>
      <c r="G170" s="161"/>
      <c r="H170" s="161" t="s">
        <v>415</v>
      </c>
      <c r="I170" s="162">
        <v>2</v>
      </c>
      <c r="J170" s="170">
        <v>326144</v>
      </c>
    </row>
    <row r="171" spans="6:10" x14ac:dyDescent="0.25">
      <c r="F171" s="161"/>
      <c r="G171" s="161"/>
      <c r="H171" s="161" t="s">
        <v>409</v>
      </c>
      <c r="I171" s="162">
        <v>14</v>
      </c>
      <c r="J171" s="170">
        <v>1234687</v>
      </c>
    </row>
    <row r="172" spans="6:10" x14ac:dyDescent="0.25">
      <c r="F172" s="161"/>
      <c r="G172" s="161"/>
      <c r="H172" s="161" t="s">
        <v>416</v>
      </c>
      <c r="I172" s="162">
        <v>1</v>
      </c>
      <c r="J172" s="170">
        <v>310385</v>
      </c>
    </row>
    <row r="173" spans="6:10" x14ac:dyDescent="0.25">
      <c r="F173" s="161"/>
      <c r="G173" s="343" t="s">
        <v>433</v>
      </c>
      <c r="H173" s="343"/>
      <c r="I173" s="344">
        <v>170</v>
      </c>
      <c r="J173" s="345">
        <v>11871016</v>
      </c>
    </row>
    <row r="174" spans="6:10" x14ac:dyDescent="0.25">
      <c r="F174" s="161"/>
      <c r="G174" s="161" t="s">
        <v>193</v>
      </c>
      <c r="H174" s="161" t="s">
        <v>400</v>
      </c>
      <c r="I174" s="162">
        <v>1</v>
      </c>
      <c r="J174" s="170">
        <v>407679</v>
      </c>
    </row>
    <row r="175" spans="6:10" x14ac:dyDescent="0.25">
      <c r="F175" s="161"/>
      <c r="G175" s="161"/>
      <c r="H175" s="161" t="s">
        <v>402</v>
      </c>
      <c r="I175" s="162">
        <v>2</v>
      </c>
      <c r="J175" s="170">
        <v>407680</v>
      </c>
    </row>
    <row r="176" spans="6:10" x14ac:dyDescent="0.25">
      <c r="F176" s="161"/>
      <c r="G176" s="161"/>
      <c r="H176" s="161" t="s">
        <v>418</v>
      </c>
      <c r="I176" s="162">
        <v>1</v>
      </c>
      <c r="J176" s="170">
        <v>2795511</v>
      </c>
    </row>
    <row r="177" spans="6:10" x14ac:dyDescent="0.25">
      <c r="F177" s="161"/>
      <c r="G177" s="161"/>
      <c r="H177" s="161" t="s">
        <v>405</v>
      </c>
      <c r="I177" s="162">
        <v>65</v>
      </c>
      <c r="J177" s="170">
        <v>2836288</v>
      </c>
    </row>
    <row r="178" spans="6:10" x14ac:dyDescent="0.25">
      <c r="F178" s="161"/>
      <c r="G178" s="161"/>
      <c r="H178" s="161" t="s">
        <v>406</v>
      </c>
      <c r="I178" s="162">
        <v>1</v>
      </c>
      <c r="J178" s="170">
        <v>326143</v>
      </c>
    </row>
    <row r="179" spans="6:10" x14ac:dyDescent="0.25">
      <c r="F179" s="161"/>
      <c r="G179" s="161"/>
      <c r="H179" s="161" t="s">
        <v>409</v>
      </c>
      <c r="I179" s="162">
        <v>9</v>
      </c>
      <c r="J179" s="170">
        <v>733824</v>
      </c>
    </row>
    <row r="180" spans="6:10" x14ac:dyDescent="0.25">
      <c r="F180" s="161"/>
      <c r="G180" s="343" t="s">
        <v>434</v>
      </c>
      <c r="H180" s="343"/>
      <c r="I180" s="344">
        <v>79</v>
      </c>
      <c r="J180" s="345">
        <v>7507125</v>
      </c>
    </row>
    <row r="181" spans="6:10" x14ac:dyDescent="0.25">
      <c r="F181" s="161"/>
      <c r="G181" s="161" t="s">
        <v>596</v>
      </c>
      <c r="H181" s="161" t="s">
        <v>405</v>
      </c>
      <c r="I181" s="162">
        <v>12</v>
      </c>
      <c r="J181" s="170">
        <v>4435200</v>
      </c>
    </row>
    <row r="182" spans="6:10" x14ac:dyDescent="0.25">
      <c r="F182" s="161"/>
      <c r="G182" s="343" t="s">
        <v>597</v>
      </c>
      <c r="H182" s="343"/>
      <c r="I182" s="344">
        <v>12</v>
      </c>
      <c r="J182" s="345">
        <v>4435200</v>
      </c>
    </row>
    <row r="183" spans="6:10" x14ac:dyDescent="0.25">
      <c r="F183" s="161"/>
      <c r="G183" s="161" t="s">
        <v>194</v>
      </c>
      <c r="H183" s="161" t="s">
        <v>400</v>
      </c>
      <c r="I183" s="162">
        <v>1</v>
      </c>
      <c r="J183" s="170">
        <v>407679</v>
      </c>
    </row>
    <row r="184" spans="6:10" x14ac:dyDescent="0.25">
      <c r="F184" s="161"/>
      <c r="G184" s="161"/>
      <c r="H184" s="161" t="s">
        <v>425</v>
      </c>
      <c r="I184" s="162">
        <v>1</v>
      </c>
      <c r="J184" s="170">
        <v>436799</v>
      </c>
    </row>
    <row r="185" spans="6:10" x14ac:dyDescent="0.25">
      <c r="F185" s="161"/>
      <c r="G185" s="161"/>
      <c r="H185" s="161" t="s">
        <v>405</v>
      </c>
      <c r="I185" s="162">
        <v>22</v>
      </c>
      <c r="J185" s="170">
        <v>1257982</v>
      </c>
    </row>
    <row r="186" spans="6:10" x14ac:dyDescent="0.25">
      <c r="F186" s="161"/>
      <c r="G186" s="161"/>
      <c r="H186" s="161" t="s">
        <v>406</v>
      </c>
      <c r="I186" s="162">
        <v>1</v>
      </c>
      <c r="J186" s="170">
        <v>1397755</v>
      </c>
    </row>
    <row r="187" spans="6:10" x14ac:dyDescent="0.25">
      <c r="F187" s="161"/>
      <c r="G187" s="161"/>
      <c r="H187" s="161" t="s">
        <v>412</v>
      </c>
      <c r="I187" s="162">
        <v>1</v>
      </c>
      <c r="J187" s="170">
        <v>407679</v>
      </c>
    </row>
    <row r="188" spans="6:10" x14ac:dyDescent="0.25">
      <c r="F188" s="161"/>
      <c r="G188" s="161"/>
      <c r="H188" s="161" t="s">
        <v>409</v>
      </c>
      <c r="I188" s="162">
        <v>3</v>
      </c>
      <c r="J188" s="170">
        <v>337791</v>
      </c>
    </row>
    <row r="189" spans="6:10" x14ac:dyDescent="0.25">
      <c r="F189" s="161"/>
      <c r="G189" s="343" t="s">
        <v>435</v>
      </c>
      <c r="H189" s="343"/>
      <c r="I189" s="344">
        <v>29</v>
      </c>
      <c r="J189" s="345">
        <v>4245685</v>
      </c>
    </row>
    <row r="190" spans="6:10" x14ac:dyDescent="0.25">
      <c r="F190" s="161"/>
      <c r="G190" s="161" t="s">
        <v>195</v>
      </c>
      <c r="H190" s="161" t="s">
        <v>400</v>
      </c>
      <c r="I190" s="162">
        <v>3</v>
      </c>
      <c r="J190" s="170">
        <v>1223037</v>
      </c>
    </row>
    <row r="191" spans="6:10" x14ac:dyDescent="0.25">
      <c r="F191" s="161"/>
      <c r="G191" s="161"/>
      <c r="H191" s="161" t="s">
        <v>402</v>
      </c>
      <c r="I191" s="162">
        <v>1</v>
      </c>
      <c r="J191" s="170">
        <v>203840</v>
      </c>
    </row>
    <row r="192" spans="6:10" x14ac:dyDescent="0.25">
      <c r="F192" s="161"/>
      <c r="G192" s="161"/>
      <c r="H192" s="161" t="s">
        <v>425</v>
      </c>
      <c r="I192" s="162">
        <v>2</v>
      </c>
      <c r="J192" s="170">
        <v>407680</v>
      </c>
    </row>
    <row r="193" spans="6:10" x14ac:dyDescent="0.25">
      <c r="F193" s="161"/>
      <c r="G193" s="161"/>
      <c r="H193" s="161" t="s">
        <v>405</v>
      </c>
      <c r="I193" s="162">
        <v>28</v>
      </c>
      <c r="J193" s="170">
        <v>1188096</v>
      </c>
    </row>
    <row r="194" spans="6:10" x14ac:dyDescent="0.25">
      <c r="F194" s="161"/>
      <c r="G194" s="161"/>
      <c r="H194" s="161" t="s">
        <v>409</v>
      </c>
      <c r="I194" s="162">
        <v>8</v>
      </c>
      <c r="J194" s="170">
        <v>652288</v>
      </c>
    </row>
    <row r="195" spans="6:10" x14ac:dyDescent="0.25">
      <c r="F195" s="161"/>
      <c r="G195" s="343" t="s">
        <v>436</v>
      </c>
      <c r="H195" s="343"/>
      <c r="I195" s="344">
        <v>42</v>
      </c>
      <c r="J195" s="345">
        <v>3674941</v>
      </c>
    </row>
    <row r="196" spans="6:10" x14ac:dyDescent="0.25">
      <c r="F196" s="161"/>
      <c r="G196" s="161" t="s">
        <v>196</v>
      </c>
      <c r="H196" s="161" t="s">
        <v>400</v>
      </c>
      <c r="I196" s="162">
        <v>2</v>
      </c>
      <c r="J196" s="170">
        <v>815358</v>
      </c>
    </row>
    <row r="197" spans="6:10" x14ac:dyDescent="0.25">
      <c r="F197" s="161"/>
      <c r="G197" s="161"/>
      <c r="H197" s="161" t="s">
        <v>425</v>
      </c>
      <c r="I197" s="162">
        <v>2</v>
      </c>
      <c r="J197" s="170">
        <v>640639</v>
      </c>
    </row>
    <row r="198" spans="6:10" x14ac:dyDescent="0.25">
      <c r="F198" s="161"/>
      <c r="G198" s="161"/>
      <c r="H198" s="161" t="s">
        <v>405</v>
      </c>
      <c r="I198" s="162">
        <v>44</v>
      </c>
      <c r="J198" s="170">
        <v>1916096</v>
      </c>
    </row>
    <row r="199" spans="6:10" x14ac:dyDescent="0.25">
      <c r="F199" s="161"/>
      <c r="G199" s="161"/>
      <c r="H199" s="161" t="s">
        <v>412</v>
      </c>
      <c r="I199" s="162">
        <v>3</v>
      </c>
      <c r="J199" s="170">
        <v>1223037</v>
      </c>
    </row>
    <row r="200" spans="6:10" x14ac:dyDescent="0.25">
      <c r="F200" s="161"/>
      <c r="G200" s="161"/>
      <c r="H200" s="161" t="s">
        <v>409</v>
      </c>
      <c r="I200" s="162">
        <v>4</v>
      </c>
      <c r="J200" s="170">
        <v>326144</v>
      </c>
    </row>
    <row r="201" spans="6:10" x14ac:dyDescent="0.25">
      <c r="F201" s="161"/>
      <c r="G201" s="343" t="s">
        <v>437</v>
      </c>
      <c r="H201" s="343"/>
      <c r="I201" s="344">
        <v>55</v>
      </c>
      <c r="J201" s="345">
        <v>4921274</v>
      </c>
    </row>
    <row r="202" spans="6:10" x14ac:dyDescent="0.25">
      <c r="F202" s="161"/>
      <c r="G202" s="161" t="s">
        <v>197</v>
      </c>
      <c r="H202" s="161" t="s">
        <v>400</v>
      </c>
      <c r="I202" s="162">
        <v>14</v>
      </c>
      <c r="J202" s="170">
        <v>7862377</v>
      </c>
    </row>
    <row r="203" spans="6:10" x14ac:dyDescent="0.25">
      <c r="F203" s="161"/>
      <c r="G203" s="161"/>
      <c r="H203" s="161" t="s">
        <v>401</v>
      </c>
      <c r="I203" s="162">
        <v>9</v>
      </c>
      <c r="J203" s="170">
        <v>3669111</v>
      </c>
    </row>
    <row r="204" spans="6:10" x14ac:dyDescent="0.25">
      <c r="F204" s="161"/>
      <c r="G204" s="161"/>
      <c r="H204" s="161" t="s">
        <v>402</v>
      </c>
      <c r="I204" s="162">
        <v>13</v>
      </c>
      <c r="J204" s="170">
        <v>3494396</v>
      </c>
    </row>
    <row r="205" spans="6:10" x14ac:dyDescent="0.25">
      <c r="F205" s="161"/>
      <c r="G205" s="161"/>
      <c r="H205" s="161" t="s">
        <v>425</v>
      </c>
      <c r="I205" s="162">
        <v>5</v>
      </c>
      <c r="J205" s="170">
        <v>2067515</v>
      </c>
    </row>
    <row r="206" spans="6:10" x14ac:dyDescent="0.25">
      <c r="F206" s="161"/>
      <c r="G206" s="161"/>
      <c r="H206" s="161" t="s">
        <v>405</v>
      </c>
      <c r="I206" s="162">
        <v>202</v>
      </c>
      <c r="J206" s="170">
        <v>10454075</v>
      </c>
    </row>
    <row r="207" spans="6:10" x14ac:dyDescent="0.25">
      <c r="F207" s="161"/>
      <c r="G207" s="161"/>
      <c r="H207" s="161" t="s">
        <v>406</v>
      </c>
      <c r="I207" s="162">
        <v>3</v>
      </c>
      <c r="J207" s="170">
        <v>2050041</v>
      </c>
    </row>
    <row r="208" spans="6:10" x14ac:dyDescent="0.25">
      <c r="F208" s="161"/>
      <c r="G208" s="161"/>
      <c r="H208" s="161" t="s">
        <v>411</v>
      </c>
      <c r="I208" s="162">
        <v>2</v>
      </c>
      <c r="J208" s="170">
        <v>815358</v>
      </c>
    </row>
    <row r="209" spans="6:10" x14ac:dyDescent="0.25">
      <c r="F209" s="161"/>
      <c r="G209" s="161"/>
      <c r="H209" s="161" t="s">
        <v>409</v>
      </c>
      <c r="I209" s="162">
        <v>29</v>
      </c>
      <c r="J209" s="170">
        <v>2946939</v>
      </c>
    </row>
    <row r="210" spans="6:10" x14ac:dyDescent="0.25">
      <c r="F210" s="161"/>
      <c r="G210" s="343" t="s">
        <v>438</v>
      </c>
      <c r="H210" s="343"/>
      <c r="I210" s="344">
        <v>277</v>
      </c>
      <c r="J210" s="345">
        <v>33359812</v>
      </c>
    </row>
    <row r="211" spans="6:10" x14ac:dyDescent="0.25">
      <c r="F211" s="161"/>
      <c r="G211" s="161" t="s">
        <v>198</v>
      </c>
      <c r="H211" s="161" t="s">
        <v>400</v>
      </c>
      <c r="I211" s="162">
        <v>1</v>
      </c>
      <c r="J211" s="170">
        <v>407679</v>
      </c>
    </row>
    <row r="212" spans="6:10" x14ac:dyDescent="0.25">
      <c r="F212" s="161"/>
      <c r="G212" s="161"/>
      <c r="H212" s="161" t="s">
        <v>401</v>
      </c>
      <c r="I212" s="162">
        <v>3</v>
      </c>
      <c r="J212" s="170">
        <v>1223037</v>
      </c>
    </row>
    <row r="213" spans="6:10" x14ac:dyDescent="0.25">
      <c r="F213" s="161"/>
      <c r="G213" s="161"/>
      <c r="H213" s="161" t="s">
        <v>405</v>
      </c>
      <c r="I213" s="162">
        <v>165</v>
      </c>
      <c r="J213" s="170">
        <v>7949756</v>
      </c>
    </row>
    <row r="214" spans="6:10" x14ac:dyDescent="0.25">
      <c r="F214" s="161"/>
      <c r="G214" s="161"/>
      <c r="H214" s="161" t="s">
        <v>406</v>
      </c>
      <c r="I214" s="162">
        <v>2</v>
      </c>
      <c r="J214" s="170">
        <v>652286</v>
      </c>
    </row>
    <row r="215" spans="6:10" x14ac:dyDescent="0.25">
      <c r="F215" s="161"/>
      <c r="G215" s="161"/>
      <c r="H215" s="161" t="s">
        <v>408</v>
      </c>
      <c r="I215" s="162">
        <v>1</v>
      </c>
      <c r="J215" s="170">
        <v>81536</v>
      </c>
    </row>
    <row r="216" spans="6:10" x14ac:dyDescent="0.25">
      <c r="F216" s="161"/>
      <c r="G216" s="161"/>
      <c r="H216" s="161" t="s">
        <v>415</v>
      </c>
      <c r="I216" s="162">
        <v>3</v>
      </c>
      <c r="J216" s="170">
        <v>489216</v>
      </c>
    </row>
    <row r="217" spans="6:10" x14ac:dyDescent="0.25">
      <c r="F217" s="161"/>
      <c r="G217" s="161"/>
      <c r="H217" s="161" t="s">
        <v>409</v>
      </c>
      <c r="I217" s="162">
        <v>15</v>
      </c>
      <c r="J217" s="170">
        <v>1223040</v>
      </c>
    </row>
    <row r="218" spans="6:10" x14ac:dyDescent="0.25">
      <c r="F218" s="161"/>
      <c r="G218" s="161"/>
      <c r="H218" s="161" t="s">
        <v>416</v>
      </c>
      <c r="I218" s="162">
        <v>2</v>
      </c>
      <c r="J218" s="170">
        <v>1179872</v>
      </c>
    </row>
    <row r="219" spans="6:10" x14ac:dyDescent="0.25">
      <c r="F219" s="161"/>
      <c r="G219" s="343" t="s">
        <v>439</v>
      </c>
      <c r="H219" s="343"/>
      <c r="I219" s="344">
        <v>192</v>
      </c>
      <c r="J219" s="345">
        <v>13206422</v>
      </c>
    </row>
    <row r="220" spans="6:10" x14ac:dyDescent="0.25">
      <c r="F220" s="161"/>
      <c r="G220" s="161" t="s">
        <v>199</v>
      </c>
      <c r="H220" s="161" t="s">
        <v>400</v>
      </c>
      <c r="I220" s="162">
        <v>11</v>
      </c>
      <c r="J220" s="170">
        <v>4950387</v>
      </c>
    </row>
    <row r="221" spans="6:10" x14ac:dyDescent="0.25">
      <c r="F221" s="161"/>
      <c r="G221" s="161"/>
      <c r="H221" s="161" t="s">
        <v>401</v>
      </c>
      <c r="I221" s="162">
        <v>5</v>
      </c>
      <c r="J221" s="170">
        <v>2504313</v>
      </c>
    </row>
    <row r="222" spans="6:10" x14ac:dyDescent="0.25">
      <c r="F222" s="161"/>
      <c r="G222" s="161"/>
      <c r="H222" s="161" t="s">
        <v>402</v>
      </c>
      <c r="I222" s="162">
        <v>3</v>
      </c>
      <c r="J222" s="170">
        <v>844479</v>
      </c>
    </row>
    <row r="223" spans="6:10" x14ac:dyDescent="0.25">
      <c r="F223" s="161"/>
      <c r="G223" s="161"/>
      <c r="H223" s="161" t="s">
        <v>425</v>
      </c>
      <c r="I223" s="162">
        <v>2</v>
      </c>
      <c r="J223" s="170">
        <v>407680</v>
      </c>
    </row>
    <row r="224" spans="6:10" x14ac:dyDescent="0.25">
      <c r="F224" s="161"/>
      <c r="G224" s="161"/>
      <c r="H224" s="161" t="s">
        <v>405</v>
      </c>
      <c r="I224" s="162">
        <v>381</v>
      </c>
      <c r="J224" s="170">
        <v>16720701</v>
      </c>
    </row>
    <row r="225" spans="6:10" x14ac:dyDescent="0.25">
      <c r="F225" s="161"/>
      <c r="G225" s="161"/>
      <c r="H225" s="161" t="s">
        <v>406</v>
      </c>
      <c r="I225" s="162">
        <v>2</v>
      </c>
      <c r="J225" s="170">
        <v>1257980</v>
      </c>
    </row>
    <row r="226" spans="6:10" x14ac:dyDescent="0.25">
      <c r="F226" s="161"/>
      <c r="G226" s="161"/>
      <c r="H226" s="161" t="s">
        <v>407</v>
      </c>
      <c r="I226" s="162">
        <v>1</v>
      </c>
      <c r="J226" s="170">
        <v>81536</v>
      </c>
    </row>
    <row r="227" spans="6:10" x14ac:dyDescent="0.25">
      <c r="F227" s="161"/>
      <c r="G227" s="161"/>
      <c r="H227" s="161" t="s">
        <v>408</v>
      </c>
      <c r="I227" s="162">
        <v>1</v>
      </c>
      <c r="J227" s="170">
        <v>81536</v>
      </c>
    </row>
    <row r="228" spans="6:10" x14ac:dyDescent="0.25">
      <c r="F228" s="161"/>
      <c r="G228" s="161"/>
      <c r="H228" s="161" t="s">
        <v>409</v>
      </c>
      <c r="I228" s="162">
        <v>33</v>
      </c>
      <c r="J228" s="170">
        <v>2690688</v>
      </c>
    </row>
    <row r="229" spans="6:10" x14ac:dyDescent="0.25">
      <c r="F229" s="161"/>
      <c r="G229" s="343" t="s">
        <v>440</v>
      </c>
      <c r="H229" s="343"/>
      <c r="I229" s="344">
        <v>439</v>
      </c>
      <c r="J229" s="345">
        <v>29539300</v>
      </c>
    </row>
    <row r="230" spans="6:10" x14ac:dyDescent="0.25">
      <c r="F230" s="161"/>
      <c r="G230" s="161" t="s">
        <v>200</v>
      </c>
      <c r="H230" s="161" t="s">
        <v>400</v>
      </c>
      <c r="I230" s="162">
        <v>7</v>
      </c>
      <c r="J230" s="170">
        <v>5532783</v>
      </c>
    </row>
    <row r="231" spans="6:10" x14ac:dyDescent="0.25">
      <c r="F231" s="161"/>
      <c r="G231" s="161"/>
      <c r="H231" s="161" t="s">
        <v>401</v>
      </c>
      <c r="I231" s="162">
        <v>9</v>
      </c>
      <c r="J231" s="170">
        <v>6697579</v>
      </c>
    </row>
    <row r="232" spans="6:10" x14ac:dyDescent="0.25">
      <c r="F232" s="161"/>
      <c r="G232" s="161"/>
      <c r="H232" s="161" t="s">
        <v>402</v>
      </c>
      <c r="I232" s="162">
        <v>6</v>
      </c>
      <c r="J232" s="170">
        <v>3086712</v>
      </c>
    </row>
    <row r="233" spans="6:10" x14ac:dyDescent="0.25">
      <c r="F233" s="161"/>
      <c r="G233" s="161"/>
      <c r="H233" s="161" t="s">
        <v>425</v>
      </c>
      <c r="I233" s="162">
        <v>6</v>
      </c>
      <c r="J233" s="170">
        <v>1455999</v>
      </c>
    </row>
    <row r="234" spans="6:10" x14ac:dyDescent="0.25">
      <c r="F234" s="161"/>
      <c r="G234" s="161"/>
      <c r="H234" s="161" t="s">
        <v>405</v>
      </c>
      <c r="I234" s="162">
        <v>192</v>
      </c>
      <c r="J234" s="170">
        <v>9067964</v>
      </c>
    </row>
    <row r="235" spans="6:10" x14ac:dyDescent="0.25">
      <c r="F235" s="161"/>
      <c r="G235" s="161"/>
      <c r="H235" s="161" t="s">
        <v>406</v>
      </c>
      <c r="I235" s="162">
        <v>4</v>
      </c>
      <c r="J235" s="170">
        <v>3820531</v>
      </c>
    </row>
    <row r="236" spans="6:10" x14ac:dyDescent="0.25">
      <c r="F236" s="161"/>
      <c r="G236" s="161"/>
      <c r="H236" s="161" t="s">
        <v>412</v>
      </c>
      <c r="I236" s="162">
        <v>1</v>
      </c>
      <c r="J236" s="170">
        <v>407679</v>
      </c>
    </row>
    <row r="237" spans="6:10" x14ac:dyDescent="0.25">
      <c r="F237" s="161"/>
      <c r="G237" s="161"/>
      <c r="H237" s="161" t="s">
        <v>407</v>
      </c>
      <c r="I237" s="162">
        <v>1</v>
      </c>
      <c r="J237" s="170">
        <v>81536</v>
      </c>
    </row>
    <row r="238" spans="6:10" x14ac:dyDescent="0.25">
      <c r="F238" s="161"/>
      <c r="G238" s="161"/>
      <c r="H238" s="161" t="s">
        <v>415</v>
      </c>
      <c r="I238" s="162">
        <v>1</v>
      </c>
      <c r="J238" s="170">
        <v>163072</v>
      </c>
    </row>
    <row r="239" spans="6:10" x14ac:dyDescent="0.25">
      <c r="F239" s="161"/>
      <c r="G239" s="161"/>
      <c r="H239" s="161" t="s">
        <v>409</v>
      </c>
      <c r="I239" s="162">
        <v>15</v>
      </c>
      <c r="J239" s="170">
        <v>1316223</v>
      </c>
    </row>
    <row r="240" spans="6:10" x14ac:dyDescent="0.25">
      <c r="F240" s="161"/>
      <c r="G240" s="161"/>
      <c r="H240" s="161" t="s">
        <v>416</v>
      </c>
      <c r="I240" s="162">
        <v>1</v>
      </c>
      <c r="J240" s="170">
        <v>310385</v>
      </c>
    </row>
    <row r="241" spans="6:10" x14ac:dyDescent="0.25">
      <c r="F241" s="161"/>
      <c r="G241" s="343" t="s">
        <v>441</v>
      </c>
      <c r="H241" s="343"/>
      <c r="I241" s="344">
        <v>243</v>
      </c>
      <c r="J241" s="345">
        <v>31940463</v>
      </c>
    </row>
    <row r="242" spans="6:10" x14ac:dyDescent="0.25">
      <c r="F242" s="161"/>
      <c r="G242" s="161" t="s">
        <v>201</v>
      </c>
      <c r="H242" s="161" t="s">
        <v>400</v>
      </c>
      <c r="I242" s="162">
        <v>7</v>
      </c>
      <c r="J242" s="170">
        <v>2853753</v>
      </c>
    </row>
    <row r="243" spans="6:10" x14ac:dyDescent="0.25">
      <c r="F243" s="161"/>
      <c r="G243" s="161"/>
      <c r="H243" s="161" t="s">
        <v>401</v>
      </c>
      <c r="I243" s="162">
        <v>1</v>
      </c>
      <c r="J243" s="170">
        <v>407679</v>
      </c>
    </row>
    <row r="244" spans="6:10" x14ac:dyDescent="0.25">
      <c r="F244" s="161"/>
      <c r="G244" s="161"/>
      <c r="H244" s="161" t="s">
        <v>402</v>
      </c>
      <c r="I244" s="162">
        <v>1</v>
      </c>
      <c r="J244" s="170">
        <v>203840</v>
      </c>
    </row>
    <row r="245" spans="6:10" x14ac:dyDescent="0.25">
      <c r="F245" s="161"/>
      <c r="G245" s="161"/>
      <c r="H245" s="161" t="s">
        <v>405</v>
      </c>
      <c r="I245" s="162">
        <v>83</v>
      </c>
      <c r="J245" s="170">
        <v>3523520</v>
      </c>
    </row>
    <row r="246" spans="6:10" x14ac:dyDescent="0.25">
      <c r="F246" s="161"/>
      <c r="G246" s="161"/>
      <c r="H246" s="161" t="s">
        <v>406</v>
      </c>
      <c r="I246" s="162">
        <v>2</v>
      </c>
      <c r="J246" s="170">
        <v>1723898</v>
      </c>
    </row>
    <row r="247" spans="6:10" x14ac:dyDescent="0.25">
      <c r="F247" s="161"/>
      <c r="G247" s="161"/>
      <c r="H247" s="161" t="s">
        <v>409</v>
      </c>
      <c r="I247" s="162">
        <v>14</v>
      </c>
      <c r="J247" s="170">
        <v>1234687</v>
      </c>
    </row>
    <row r="248" spans="6:10" x14ac:dyDescent="0.25">
      <c r="F248" s="161"/>
      <c r="G248" s="343" t="s">
        <v>442</v>
      </c>
      <c r="H248" s="343"/>
      <c r="I248" s="344">
        <v>108</v>
      </c>
      <c r="J248" s="345">
        <v>9947377</v>
      </c>
    </row>
    <row r="249" spans="6:10" x14ac:dyDescent="0.25">
      <c r="F249" s="161"/>
      <c r="G249" s="161" t="s">
        <v>202</v>
      </c>
      <c r="H249" s="161" t="s">
        <v>400</v>
      </c>
      <c r="I249" s="162">
        <v>70</v>
      </c>
      <c r="J249" s="170">
        <v>29760565</v>
      </c>
    </row>
    <row r="250" spans="6:10" x14ac:dyDescent="0.25">
      <c r="F250" s="161"/>
      <c r="G250" s="161"/>
      <c r="H250" s="161" t="s">
        <v>401</v>
      </c>
      <c r="I250" s="162">
        <v>4</v>
      </c>
      <c r="J250" s="170">
        <v>1630716</v>
      </c>
    </row>
    <row r="251" spans="6:10" x14ac:dyDescent="0.25">
      <c r="F251" s="161"/>
      <c r="G251" s="161"/>
      <c r="H251" s="161" t="s">
        <v>402</v>
      </c>
      <c r="I251" s="162">
        <v>29</v>
      </c>
      <c r="J251" s="170">
        <v>5911360</v>
      </c>
    </row>
    <row r="252" spans="6:10" x14ac:dyDescent="0.25">
      <c r="F252" s="161"/>
      <c r="G252" s="161"/>
      <c r="H252" s="161" t="s">
        <v>425</v>
      </c>
      <c r="I252" s="162">
        <v>5</v>
      </c>
      <c r="J252" s="170">
        <v>1252159</v>
      </c>
    </row>
    <row r="253" spans="6:10" x14ac:dyDescent="0.25">
      <c r="F253" s="161"/>
      <c r="G253" s="161"/>
      <c r="H253" s="161" t="s">
        <v>405</v>
      </c>
      <c r="I253" s="162">
        <v>222</v>
      </c>
      <c r="J253" s="170">
        <v>9743551</v>
      </c>
    </row>
    <row r="254" spans="6:10" x14ac:dyDescent="0.25">
      <c r="F254" s="161"/>
      <c r="G254" s="161"/>
      <c r="H254" s="161" t="s">
        <v>406</v>
      </c>
      <c r="I254" s="162">
        <v>1</v>
      </c>
      <c r="J254" s="170">
        <v>326143</v>
      </c>
    </row>
    <row r="255" spans="6:10" x14ac:dyDescent="0.25">
      <c r="F255" s="161"/>
      <c r="G255" s="161"/>
      <c r="H255" s="161" t="s">
        <v>411</v>
      </c>
      <c r="I255" s="162">
        <v>4</v>
      </c>
      <c r="J255" s="170">
        <v>1630716</v>
      </c>
    </row>
    <row r="256" spans="6:10" x14ac:dyDescent="0.25">
      <c r="F256" s="161"/>
      <c r="G256" s="161"/>
      <c r="H256" s="161" t="s">
        <v>407</v>
      </c>
      <c r="I256" s="162">
        <v>1</v>
      </c>
      <c r="J256" s="170">
        <v>81536</v>
      </c>
    </row>
    <row r="257" spans="6:10" x14ac:dyDescent="0.25">
      <c r="F257" s="161"/>
      <c r="G257" s="161"/>
      <c r="H257" s="161" t="s">
        <v>408</v>
      </c>
      <c r="I257" s="162">
        <v>1</v>
      </c>
      <c r="J257" s="170">
        <v>81536</v>
      </c>
    </row>
    <row r="258" spans="6:10" x14ac:dyDescent="0.25">
      <c r="F258" s="161"/>
      <c r="G258" s="161"/>
      <c r="H258" s="161" t="s">
        <v>409</v>
      </c>
      <c r="I258" s="162">
        <v>27</v>
      </c>
      <c r="J258" s="170">
        <v>2481021</v>
      </c>
    </row>
    <row r="259" spans="6:10" x14ac:dyDescent="0.25">
      <c r="F259" s="161"/>
      <c r="G259" s="161"/>
      <c r="H259" s="161" t="s">
        <v>416</v>
      </c>
      <c r="I259" s="162">
        <v>2</v>
      </c>
      <c r="J259" s="170">
        <v>620770</v>
      </c>
    </row>
    <row r="260" spans="6:10" x14ac:dyDescent="0.25">
      <c r="F260" s="161"/>
      <c r="G260" s="343" t="s">
        <v>443</v>
      </c>
      <c r="H260" s="343"/>
      <c r="I260" s="344">
        <v>366</v>
      </c>
      <c r="J260" s="345">
        <v>53520073</v>
      </c>
    </row>
    <row r="261" spans="6:10" x14ac:dyDescent="0.25">
      <c r="F261" s="161"/>
      <c r="G261" s="161" t="s">
        <v>203</v>
      </c>
      <c r="H261" s="161" t="s">
        <v>400</v>
      </c>
      <c r="I261" s="162">
        <v>7</v>
      </c>
      <c r="J261" s="170">
        <v>2853753</v>
      </c>
    </row>
    <row r="262" spans="6:10" x14ac:dyDescent="0.25">
      <c r="F262" s="161"/>
      <c r="G262" s="161"/>
      <c r="H262" s="161" t="s">
        <v>401</v>
      </c>
      <c r="I262" s="162">
        <v>6</v>
      </c>
      <c r="J262" s="170">
        <v>2911992</v>
      </c>
    </row>
    <row r="263" spans="6:10" x14ac:dyDescent="0.25">
      <c r="F263" s="161"/>
      <c r="G263" s="161"/>
      <c r="H263" s="161" t="s">
        <v>425</v>
      </c>
      <c r="I263" s="162">
        <v>1</v>
      </c>
      <c r="J263" s="170">
        <v>203840</v>
      </c>
    </row>
    <row r="264" spans="6:10" x14ac:dyDescent="0.25">
      <c r="F264" s="161"/>
      <c r="G264" s="161"/>
      <c r="H264" s="161" t="s">
        <v>405</v>
      </c>
      <c r="I264" s="162">
        <v>119</v>
      </c>
      <c r="J264" s="170">
        <v>5171711</v>
      </c>
    </row>
    <row r="265" spans="6:10" x14ac:dyDescent="0.25">
      <c r="F265" s="161"/>
      <c r="G265" s="161"/>
      <c r="H265" s="161" t="s">
        <v>406</v>
      </c>
      <c r="I265" s="162">
        <v>3</v>
      </c>
      <c r="J265" s="170">
        <v>1351164</v>
      </c>
    </row>
    <row r="266" spans="6:10" x14ac:dyDescent="0.25">
      <c r="F266" s="161"/>
      <c r="G266" s="161"/>
      <c r="H266" s="161" t="s">
        <v>412</v>
      </c>
      <c r="I266" s="162">
        <v>2</v>
      </c>
      <c r="J266" s="170">
        <v>815358</v>
      </c>
    </row>
    <row r="267" spans="6:10" x14ac:dyDescent="0.25">
      <c r="F267" s="161"/>
      <c r="G267" s="161"/>
      <c r="H267" s="161" t="s">
        <v>407</v>
      </c>
      <c r="I267" s="162">
        <v>1</v>
      </c>
      <c r="J267" s="170">
        <v>81536</v>
      </c>
    </row>
    <row r="268" spans="6:10" x14ac:dyDescent="0.25">
      <c r="F268" s="161"/>
      <c r="G268" s="161"/>
      <c r="H268" s="161" t="s">
        <v>408</v>
      </c>
      <c r="I268" s="162">
        <v>2</v>
      </c>
      <c r="J268" s="170">
        <v>163072</v>
      </c>
    </row>
    <row r="269" spans="6:10" x14ac:dyDescent="0.25">
      <c r="F269" s="161"/>
      <c r="G269" s="161"/>
      <c r="H269" s="161" t="s">
        <v>415</v>
      </c>
      <c r="I269" s="162">
        <v>2</v>
      </c>
      <c r="J269" s="170">
        <v>326144</v>
      </c>
    </row>
    <row r="270" spans="6:10" x14ac:dyDescent="0.25">
      <c r="F270" s="161"/>
      <c r="G270" s="161"/>
      <c r="H270" s="161" t="s">
        <v>409</v>
      </c>
      <c r="I270" s="162">
        <v>7</v>
      </c>
      <c r="J270" s="170">
        <v>570752</v>
      </c>
    </row>
    <row r="271" spans="6:10" x14ac:dyDescent="0.25">
      <c r="F271" s="161"/>
      <c r="G271" s="343" t="s">
        <v>444</v>
      </c>
      <c r="H271" s="343"/>
      <c r="I271" s="344">
        <v>150</v>
      </c>
      <c r="J271" s="345">
        <v>14449322</v>
      </c>
    </row>
    <row r="272" spans="6:10" x14ac:dyDescent="0.25">
      <c r="F272" s="161"/>
      <c r="G272" s="161" t="s">
        <v>204</v>
      </c>
      <c r="H272" s="161" t="s">
        <v>400</v>
      </c>
      <c r="I272" s="162">
        <v>17</v>
      </c>
      <c r="J272" s="170">
        <v>10250210</v>
      </c>
    </row>
    <row r="273" spans="6:10" x14ac:dyDescent="0.25">
      <c r="F273" s="161"/>
      <c r="G273" s="161"/>
      <c r="H273" s="161" t="s">
        <v>401</v>
      </c>
      <c r="I273" s="162">
        <v>17</v>
      </c>
      <c r="J273" s="170">
        <v>8852456</v>
      </c>
    </row>
    <row r="274" spans="6:10" x14ac:dyDescent="0.25">
      <c r="F274" s="161"/>
      <c r="G274" s="161"/>
      <c r="H274" s="161" t="s">
        <v>402</v>
      </c>
      <c r="I274" s="162">
        <v>7</v>
      </c>
      <c r="J274" s="170">
        <v>1426880</v>
      </c>
    </row>
    <row r="275" spans="6:10" x14ac:dyDescent="0.25">
      <c r="F275" s="161"/>
      <c r="G275" s="161"/>
      <c r="H275" s="161" t="s">
        <v>425</v>
      </c>
      <c r="I275" s="162">
        <v>3</v>
      </c>
      <c r="J275" s="170">
        <v>844479</v>
      </c>
    </row>
    <row r="276" spans="6:10" x14ac:dyDescent="0.25">
      <c r="F276" s="161"/>
      <c r="G276" s="161"/>
      <c r="H276" s="161" t="s">
        <v>405</v>
      </c>
      <c r="I276" s="162">
        <v>444</v>
      </c>
      <c r="J276" s="170">
        <v>19702589</v>
      </c>
    </row>
    <row r="277" spans="6:10" x14ac:dyDescent="0.25">
      <c r="F277" s="161"/>
      <c r="G277" s="161"/>
      <c r="H277" s="161" t="s">
        <v>406</v>
      </c>
      <c r="I277" s="162">
        <v>5</v>
      </c>
      <c r="J277" s="170">
        <v>2748920</v>
      </c>
    </row>
    <row r="278" spans="6:10" x14ac:dyDescent="0.25">
      <c r="F278" s="161"/>
      <c r="G278" s="161"/>
      <c r="H278" s="161" t="s">
        <v>412</v>
      </c>
      <c r="I278" s="162">
        <v>7</v>
      </c>
      <c r="J278" s="170">
        <v>2853753</v>
      </c>
    </row>
    <row r="279" spans="6:10" x14ac:dyDescent="0.25">
      <c r="F279" s="161"/>
      <c r="G279" s="161"/>
      <c r="H279" s="161" t="s">
        <v>407</v>
      </c>
      <c r="I279" s="162">
        <v>2</v>
      </c>
      <c r="J279" s="170">
        <v>163072</v>
      </c>
    </row>
    <row r="280" spans="6:10" x14ac:dyDescent="0.25">
      <c r="F280" s="161"/>
      <c r="G280" s="161"/>
      <c r="H280" s="161" t="s">
        <v>408</v>
      </c>
      <c r="I280" s="162">
        <v>2</v>
      </c>
      <c r="J280" s="170">
        <v>163072</v>
      </c>
    </row>
    <row r="281" spans="6:10" x14ac:dyDescent="0.25">
      <c r="F281" s="161"/>
      <c r="G281" s="161"/>
      <c r="H281" s="161" t="s">
        <v>415</v>
      </c>
      <c r="I281" s="162">
        <v>1</v>
      </c>
      <c r="J281" s="170">
        <v>163072</v>
      </c>
    </row>
    <row r="282" spans="6:10" x14ac:dyDescent="0.25">
      <c r="F282" s="161"/>
      <c r="G282" s="161"/>
      <c r="H282" s="161" t="s">
        <v>409</v>
      </c>
      <c r="I282" s="162">
        <v>40</v>
      </c>
      <c r="J282" s="170">
        <v>3354623</v>
      </c>
    </row>
    <row r="283" spans="6:10" x14ac:dyDescent="0.25">
      <c r="F283" s="161"/>
      <c r="G283" s="343" t="s">
        <v>445</v>
      </c>
      <c r="H283" s="343"/>
      <c r="I283" s="344">
        <v>545</v>
      </c>
      <c r="J283" s="345">
        <v>50523126</v>
      </c>
    </row>
    <row r="284" spans="6:10" x14ac:dyDescent="0.25">
      <c r="F284" s="161"/>
      <c r="G284" s="161" t="s">
        <v>205</v>
      </c>
      <c r="H284" s="161" t="s">
        <v>400</v>
      </c>
      <c r="I284" s="162">
        <v>3</v>
      </c>
      <c r="J284" s="170">
        <v>1223037</v>
      </c>
    </row>
    <row r="285" spans="6:10" x14ac:dyDescent="0.25">
      <c r="F285" s="161"/>
      <c r="G285" s="161"/>
      <c r="H285" s="161" t="s">
        <v>401</v>
      </c>
      <c r="I285" s="162">
        <v>2</v>
      </c>
      <c r="J285" s="170">
        <v>815358</v>
      </c>
    </row>
    <row r="286" spans="6:10" x14ac:dyDescent="0.25">
      <c r="F286" s="161"/>
      <c r="G286" s="161"/>
      <c r="H286" s="161" t="s">
        <v>402</v>
      </c>
      <c r="I286" s="162">
        <v>1</v>
      </c>
      <c r="J286" s="170">
        <v>203840</v>
      </c>
    </row>
    <row r="287" spans="6:10" x14ac:dyDescent="0.25">
      <c r="F287" s="161"/>
      <c r="G287" s="161"/>
      <c r="H287" s="161" t="s">
        <v>425</v>
      </c>
      <c r="I287" s="162">
        <v>1</v>
      </c>
      <c r="J287" s="170">
        <v>203840</v>
      </c>
    </row>
    <row r="288" spans="6:10" x14ac:dyDescent="0.25">
      <c r="F288" s="161"/>
      <c r="G288" s="161"/>
      <c r="H288" s="161" t="s">
        <v>405</v>
      </c>
      <c r="I288" s="162">
        <v>94</v>
      </c>
      <c r="J288" s="170">
        <v>3832192</v>
      </c>
    </row>
    <row r="289" spans="6:10" x14ac:dyDescent="0.25">
      <c r="F289" s="161"/>
      <c r="G289" s="161"/>
      <c r="H289" s="161" t="s">
        <v>406</v>
      </c>
      <c r="I289" s="162">
        <v>1</v>
      </c>
      <c r="J289" s="170">
        <v>326143</v>
      </c>
    </row>
    <row r="290" spans="6:10" x14ac:dyDescent="0.25">
      <c r="F290" s="161"/>
      <c r="G290" s="161"/>
      <c r="H290" s="161" t="s">
        <v>407</v>
      </c>
      <c r="I290" s="162">
        <v>1</v>
      </c>
      <c r="J290" s="170">
        <v>81536</v>
      </c>
    </row>
    <row r="291" spans="6:10" x14ac:dyDescent="0.25">
      <c r="F291" s="161"/>
      <c r="G291" s="161"/>
      <c r="H291" s="161" t="s">
        <v>408</v>
      </c>
      <c r="I291" s="162">
        <v>3</v>
      </c>
      <c r="J291" s="170">
        <v>244608</v>
      </c>
    </row>
    <row r="292" spans="6:10" x14ac:dyDescent="0.25">
      <c r="F292" s="161"/>
      <c r="G292" s="161"/>
      <c r="H292" s="161" t="s">
        <v>409</v>
      </c>
      <c r="I292" s="162">
        <v>8</v>
      </c>
      <c r="J292" s="170">
        <v>652288</v>
      </c>
    </row>
    <row r="293" spans="6:10" x14ac:dyDescent="0.25">
      <c r="F293" s="161"/>
      <c r="G293" s="343" t="s">
        <v>446</v>
      </c>
      <c r="H293" s="343"/>
      <c r="I293" s="344">
        <v>114</v>
      </c>
      <c r="J293" s="345">
        <v>7582842</v>
      </c>
    </row>
    <row r="294" spans="6:10" x14ac:dyDescent="0.25">
      <c r="F294" s="161"/>
      <c r="G294" s="161" t="s">
        <v>447</v>
      </c>
      <c r="H294" s="161" t="s">
        <v>405</v>
      </c>
      <c r="I294" s="162">
        <v>38</v>
      </c>
      <c r="J294" s="170">
        <v>18726400</v>
      </c>
    </row>
    <row r="295" spans="6:10" x14ac:dyDescent="0.25">
      <c r="F295" s="161"/>
      <c r="G295" s="161"/>
      <c r="H295" s="161" t="s">
        <v>430</v>
      </c>
      <c r="I295" s="162">
        <v>6</v>
      </c>
      <c r="J295" s="170">
        <v>29568000</v>
      </c>
    </row>
    <row r="296" spans="6:10" x14ac:dyDescent="0.25">
      <c r="F296" s="161"/>
      <c r="G296" s="161"/>
      <c r="H296" s="161" t="s">
        <v>449</v>
      </c>
      <c r="I296" s="162">
        <v>2</v>
      </c>
      <c r="J296" s="170">
        <v>4928000</v>
      </c>
    </row>
    <row r="297" spans="6:10" x14ac:dyDescent="0.25">
      <c r="F297" s="161"/>
      <c r="G297" s="343" t="s">
        <v>448</v>
      </c>
      <c r="H297" s="343"/>
      <c r="I297" s="344">
        <v>46</v>
      </c>
      <c r="J297" s="345">
        <v>53222400</v>
      </c>
    </row>
    <row r="298" spans="6:10" x14ac:dyDescent="0.25">
      <c r="F298" s="161"/>
      <c r="G298" s="161" t="s">
        <v>238</v>
      </c>
      <c r="H298" s="161" t="s">
        <v>405</v>
      </c>
      <c r="I298" s="162">
        <v>6</v>
      </c>
      <c r="J298" s="170">
        <v>2217600</v>
      </c>
    </row>
    <row r="299" spans="6:10" x14ac:dyDescent="0.25">
      <c r="F299" s="161"/>
      <c r="G299" s="161"/>
      <c r="H299" s="161" t="s">
        <v>505</v>
      </c>
      <c r="I299" s="162">
        <v>1</v>
      </c>
      <c r="J299" s="170">
        <v>2956800</v>
      </c>
    </row>
    <row r="300" spans="6:10" x14ac:dyDescent="0.25">
      <c r="F300" s="161"/>
      <c r="G300" s="161"/>
      <c r="H300" s="161" t="s">
        <v>449</v>
      </c>
      <c r="I300" s="162">
        <v>1</v>
      </c>
      <c r="J300" s="170">
        <v>1848000</v>
      </c>
    </row>
    <row r="301" spans="6:10" x14ac:dyDescent="0.25">
      <c r="F301" s="161"/>
      <c r="G301" s="343" t="s">
        <v>450</v>
      </c>
      <c r="H301" s="343"/>
      <c r="I301" s="344">
        <v>8</v>
      </c>
      <c r="J301" s="345">
        <v>7022400</v>
      </c>
    </row>
    <row r="302" spans="6:10" x14ac:dyDescent="0.25">
      <c r="F302" s="161"/>
      <c r="G302" s="161" t="s">
        <v>239</v>
      </c>
      <c r="H302" s="161" t="s">
        <v>405</v>
      </c>
      <c r="I302" s="162">
        <v>4</v>
      </c>
      <c r="J302" s="170">
        <v>985600</v>
      </c>
    </row>
    <row r="303" spans="6:10" x14ac:dyDescent="0.25">
      <c r="F303" s="161"/>
      <c r="G303" s="161"/>
      <c r="H303" s="161" t="s">
        <v>449</v>
      </c>
      <c r="I303" s="162">
        <v>1</v>
      </c>
      <c r="J303" s="170">
        <v>1232000</v>
      </c>
    </row>
    <row r="304" spans="6:10" x14ac:dyDescent="0.25">
      <c r="F304" s="161"/>
      <c r="G304" s="343" t="s">
        <v>451</v>
      </c>
      <c r="H304" s="343"/>
      <c r="I304" s="344">
        <v>5</v>
      </c>
      <c r="J304" s="345">
        <v>2217600</v>
      </c>
    </row>
    <row r="305" spans="6:10" x14ac:dyDescent="0.25">
      <c r="F305" s="161"/>
      <c r="G305" s="161" t="s">
        <v>240</v>
      </c>
      <c r="H305" s="161" t="s">
        <v>405</v>
      </c>
      <c r="I305" s="162">
        <v>9</v>
      </c>
      <c r="J305" s="170">
        <v>3880800</v>
      </c>
    </row>
    <row r="306" spans="6:10" x14ac:dyDescent="0.25">
      <c r="F306" s="161"/>
      <c r="G306" s="161"/>
      <c r="H306" s="161" t="s">
        <v>449</v>
      </c>
      <c r="I306" s="162">
        <v>1</v>
      </c>
      <c r="J306" s="170">
        <v>2156000</v>
      </c>
    </row>
    <row r="307" spans="6:10" x14ac:dyDescent="0.25">
      <c r="F307" s="161"/>
      <c r="G307" s="343" t="s">
        <v>452</v>
      </c>
      <c r="H307" s="343"/>
      <c r="I307" s="344">
        <v>10</v>
      </c>
      <c r="J307" s="345">
        <v>6036800</v>
      </c>
    </row>
    <row r="308" spans="6:10" x14ac:dyDescent="0.25">
      <c r="F308" s="161"/>
      <c r="G308" s="161" t="s">
        <v>241</v>
      </c>
      <c r="H308" s="161" t="s">
        <v>405</v>
      </c>
      <c r="I308" s="162">
        <v>35</v>
      </c>
      <c r="J308" s="170">
        <v>10780000</v>
      </c>
    </row>
    <row r="309" spans="6:10" x14ac:dyDescent="0.25">
      <c r="F309" s="161"/>
      <c r="G309" s="161"/>
      <c r="H309" s="161" t="s">
        <v>449</v>
      </c>
      <c r="I309" s="162">
        <v>3</v>
      </c>
      <c r="J309" s="170">
        <v>4620000</v>
      </c>
    </row>
    <row r="310" spans="6:10" x14ac:dyDescent="0.25">
      <c r="F310" s="161"/>
      <c r="G310" s="343" t="s">
        <v>453</v>
      </c>
      <c r="H310" s="343"/>
      <c r="I310" s="344">
        <v>38</v>
      </c>
      <c r="J310" s="345">
        <v>15400000</v>
      </c>
    </row>
    <row r="311" spans="6:10" x14ac:dyDescent="0.25">
      <c r="F311" s="161"/>
      <c r="G311" s="161" t="s">
        <v>323</v>
      </c>
      <c r="H311" s="161" t="s">
        <v>405</v>
      </c>
      <c r="I311" s="162">
        <v>3</v>
      </c>
      <c r="J311" s="170">
        <v>739200</v>
      </c>
    </row>
    <row r="312" spans="6:10" x14ac:dyDescent="0.25">
      <c r="F312" s="161"/>
      <c r="G312" s="161"/>
      <c r="H312" s="161" t="s">
        <v>449</v>
      </c>
      <c r="I312" s="162">
        <v>1</v>
      </c>
      <c r="J312" s="170">
        <v>1232000</v>
      </c>
    </row>
    <row r="313" spans="6:10" x14ac:dyDescent="0.25">
      <c r="F313" s="161"/>
      <c r="G313" s="343" t="s">
        <v>454</v>
      </c>
      <c r="H313" s="343"/>
      <c r="I313" s="344">
        <v>4</v>
      </c>
      <c r="J313" s="345">
        <v>1971200</v>
      </c>
    </row>
    <row r="314" spans="6:10" x14ac:dyDescent="0.25">
      <c r="F314" s="161"/>
      <c r="G314" s="161" t="s">
        <v>242</v>
      </c>
      <c r="H314" s="161" t="s">
        <v>400</v>
      </c>
      <c r="I314" s="162">
        <v>1</v>
      </c>
      <c r="J314" s="170">
        <v>2772000</v>
      </c>
    </row>
    <row r="315" spans="6:10" x14ac:dyDescent="0.25">
      <c r="F315" s="161"/>
      <c r="G315" s="161"/>
      <c r="H315" s="161" t="s">
        <v>405</v>
      </c>
      <c r="I315" s="162">
        <v>9</v>
      </c>
      <c r="J315" s="170">
        <v>2494800</v>
      </c>
    </row>
    <row r="316" spans="6:10" x14ac:dyDescent="0.25">
      <c r="F316" s="161"/>
      <c r="G316" s="161"/>
      <c r="H316" s="161" t="s">
        <v>505</v>
      </c>
      <c r="I316" s="162">
        <v>1</v>
      </c>
      <c r="J316" s="170">
        <v>2217600</v>
      </c>
    </row>
    <row r="317" spans="6:10" x14ac:dyDescent="0.25">
      <c r="F317" s="161"/>
      <c r="G317" s="161"/>
      <c r="H317" s="161" t="s">
        <v>449</v>
      </c>
      <c r="I317" s="162">
        <v>1</v>
      </c>
      <c r="J317" s="170">
        <v>1386000</v>
      </c>
    </row>
    <row r="318" spans="6:10" x14ac:dyDescent="0.25">
      <c r="F318" s="161"/>
      <c r="G318" s="343" t="s">
        <v>455</v>
      </c>
      <c r="H318" s="343"/>
      <c r="I318" s="344">
        <v>12</v>
      </c>
      <c r="J318" s="345">
        <v>8870400</v>
      </c>
    </row>
    <row r="319" spans="6:10" x14ac:dyDescent="0.25">
      <c r="F319" s="161"/>
      <c r="G319" s="161" t="s">
        <v>206</v>
      </c>
      <c r="H319" s="161" t="s">
        <v>400</v>
      </c>
      <c r="I319" s="162">
        <v>3</v>
      </c>
      <c r="J319" s="170">
        <v>1223037</v>
      </c>
    </row>
    <row r="320" spans="6:10" x14ac:dyDescent="0.25">
      <c r="F320" s="161"/>
      <c r="G320" s="161"/>
      <c r="H320" s="161" t="s">
        <v>401</v>
      </c>
      <c r="I320" s="162">
        <v>2</v>
      </c>
      <c r="J320" s="170">
        <v>815358</v>
      </c>
    </row>
    <row r="321" spans="6:10" x14ac:dyDescent="0.25">
      <c r="F321" s="161"/>
      <c r="G321" s="161"/>
      <c r="H321" s="161" t="s">
        <v>402</v>
      </c>
      <c r="I321" s="162">
        <v>2</v>
      </c>
      <c r="J321" s="170">
        <v>1368636</v>
      </c>
    </row>
    <row r="322" spans="6:10" x14ac:dyDescent="0.25">
      <c r="F322" s="161"/>
      <c r="G322" s="161"/>
      <c r="H322" s="161" t="s">
        <v>405</v>
      </c>
      <c r="I322" s="162">
        <v>97</v>
      </c>
      <c r="J322" s="170">
        <v>6487927</v>
      </c>
    </row>
    <row r="323" spans="6:10" x14ac:dyDescent="0.25">
      <c r="F323" s="161"/>
      <c r="G323" s="161"/>
      <c r="H323" s="161" t="s">
        <v>406</v>
      </c>
      <c r="I323" s="162">
        <v>4</v>
      </c>
      <c r="J323" s="170">
        <v>5451246</v>
      </c>
    </row>
    <row r="324" spans="6:10" x14ac:dyDescent="0.25">
      <c r="F324" s="161"/>
      <c r="G324" s="161"/>
      <c r="H324" s="161" t="s">
        <v>412</v>
      </c>
      <c r="I324" s="162">
        <v>1</v>
      </c>
      <c r="J324" s="170">
        <v>407679</v>
      </c>
    </row>
    <row r="325" spans="6:10" x14ac:dyDescent="0.25">
      <c r="F325" s="161"/>
      <c r="G325" s="161"/>
      <c r="H325" s="161" t="s">
        <v>409</v>
      </c>
      <c r="I325" s="162">
        <v>9</v>
      </c>
      <c r="J325" s="170">
        <v>1281276</v>
      </c>
    </row>
    <row r="326" spans="6:10" x14ac:dyDescent="0.25">
      <c r="F326" s="161"/>
      <c r="G326" s="161"/>
      <c r="H326" s="161" t="s">
        <v>416</v>
      </c>
      <c r="I326" s="162">
        <v>1</v>
      </c>
      <c r="J326" s="170">
        <v>310385</v>
      </c>
    </row>
    <row r="327" spans="6:10" x14ac:dyDescent="0.25">
      <c r="F327" s="161"/>
      <c r="G327" s="343" t="s">
        <v>456</v>
      </c>
      <c r="H327" s="343"/>
      <c r="I327" s="344">
        <v>119</v>
      </c>
      <c r="J327" s="345">
        <v>17345544</v>
      </c>
    </row>
    <row r="328" spans="6:10" x14ac:dyDescent="0.25">
      <c r="F328" s="161"/>
      <c r="G328" s="161" t="s">
        <v>207</v>
      </c>
      <c r="H328" s="161" t="s">
        <v>401</v>
      </c>
      <c r="I328" s="162">
        <v>5</v>
      </c>
      <c r="J328" s="170">
        <v>3377910</v>
      </c>
    </row>
    <row r="329" spans="6:10" x14ac:dyDescent="0.25">
      <c r="F329" s="161"/>
      <c r="G329" s="161"/>
      <c r="H329" s="161" t="s">
        <v>402</v>
      </c>
      <c r="I329" s="162">
        <v>1</v>
      </c>
      <c r="J329" s="170">
        <v>203840</v>
      </c>
    </row>
    <row r="330" spans="6:10" x14ac:dyDescent="0.25">
      <c r="F330" s="161"/>
      <c r="G330" s="161"/>
      <c r="H330" s="161" t="s">
        <v>425</v>
      </c>
      <c r="I330" s="162">
        <v>1</v>
      </c>
      <c r="J330" s="170">
        <v>203840</v>
      </c>
    </row>
    <row r="331" spans="6:10" x14ac:dyDescent="0.25">
      <c r="F331" s="161"/>
      <c r="G331" s="161"/>
      <c r="H331" s="161" t="s">
        <v>405</v>
      </c>
      <c r="I331" s="162">
        <v>106</v>
      </c>
      <c r="J331" s="170">
        <v>5090173</v>
      </c>
    </row>
    <row r="332" spans="6:10" x14ac:dyDescent="0.25">
      <c r="F332" s="161"/>
      <c r="G332" s="161"/>
      <c r="H332" s="161" t="s">
        <v>406</v>
      </c>
      <c r="I332" s="162">
        <v>1</v>
      </c>
      <c r="J332" s="170">
        <v>1397755</v>
      </c>
    </row>
    <row r="333" spans="6:10" x14ac:dyDescent="0.25">
      <c r="F333" s="161"/>
      <c r="G333" s="161"/>
      <c r="H333" s="161" t="s">
        <v>415</v>
      </c>
      <c r="I333" s="162">
        <v>1</v>
      </c>
      <c r="J333" s="170">
        <v>163072</v>
      </c>
    </row>
    <row r="334" spans="6:10" x14ac:dyDescent="0.25">
      <c r="F334" s="161"/>
      <c r="G334" s="161"/>
      <c r="H334" s="161" t="s">
        <v>409</v>
      </c>
      <c r="I334" s="162">
        <v>15</v>
      </c>
      <c r="J334" s="170">
        <v>1467646</v>
      </c>
    </row>
    <row r="335" spans="6:10" x14ac:dyDescent="0.25">
      <c r="F335" s="161"/>
      <c r="G335" s="343" t="s">
        <v>457</v>
      </c>
      <c r="H335" s="343"/>
      <c r="I335" s="344">
        <v>130</v>
      </c>
      <c r="J335" s="345">
        <v>11904236</v>
      </c>
    </row>
    <row r="336" spans="6:10" x14ac:dyDescent="0.25">
      <c r="F336" s="161"/>
      <c r="G336" s="161" t="s">
        <v>208</v>
      </c>
      <c r="H336" s="161" t="s">
        <v>405</v>
      </c>
      <c r="I336" s="162">
        <v>41</v>
      </c>
      <c r="J336" s="170">
        <v>1718080</v>
      </c>
    </row>
    <row r="337" spans="6:10" x14ac:dyDescent="0.25">
      <c r="F337" s="161"/>
      <c r="G337" s="161"/>
      <c r="H337" s="161" t="s">
        <v>408</v>
      </c>
      <c r="I337" s="162">
        <v>2</v>
      </c>
      <c r="J337" s="170">
        <v>163072</v>
      </c>
    </row>
    <row r="338" spans="6:10" x14ac:dyDescent="0.25">
      <c r="F338" s="161"/>
      <c r="G338" s="161"/>
      <c r="H338" s="161" t="s">
        <v>409</v>
      </c>
      <c r="I338" s="162">
        <v>3</v>
      </c>
      <c r="J338" s="170">
        <v>337791</v>
      </c>
    </row>
    <row r="339" spans="6:10" x14ac:dyDescent="0.25">
      <c r="F339" s="161"/>
      <c r="G339" s="343" t="s">
        <v>458</v>
      </c>
      <c r="H339" s="343"/>
      <c r="I339" s="344">
        <v>46</v>
      </c>
      <c r="J339" s="345">
        <v>2218943</v>
      </c>
    </row>
    <row r="340" spans="6:10" x14ac:dyDescent="0.25">
      <c r="F340" s="161"/>
      <c r="G340" s="161" t="s">
        <v>209</v>
      </c>
      <c r="H340" s="161" t="s">
        <v>405</v>
      </c>
      <c r="I340" s="162">
        <v>4</v>
      </c>
      <c r="J340" s="170">
        <v>163072</v>
      </c>
    </row>
    <row r="341" spans="6:10" x14ac:dyDescent="0.25">
      <c r="F341" s="161"/>
      <c r="G341" s="161"/>
      <c r="H341" s="161" t="s">
        <v>409</v>
      </c>
      <c r="I341" s="162">
        <v>1</v>
      </c>
      <c r="J341" s="170">
        <v>81536</v>
      </c>
    </row>
    <row r="342" spans="6:10" x14ac:dyDescent="0.25">
      <c r="F342" s="161"/>
      <c r="G342" s="343" t="s">
        <v>459</v>
      </c>
      <c r="H342" s="343"/>
      <c r="I342" s="344">
        <v>5</v>
      </c>
      <c r="J342" s="345">
        <v>244608</v>
      </c>
    </row>
    <row r="343" spans="6:10" x14ac:dyDescent="0.25">
      <c r="F343" s="161"/>
      <c r="G343" s="161" t="s">
        <v>210</v>
      </c>
      <c r="H343" s="161" t="s">
        <v>405</v>
      </c>
      <c r="I343" s="162">
        <v>14</v>
      </c>
      <c r="J343" s="170">
        <v>570752</v>
      </c>
    </row>
    <row r="344" spans="6:10" x14ac:dyDescent="0.25">
      <c r="F344" s="161"/>
      <c r="G344" s="161"/>
      <c r="H344" s="161" t="s">
        <v>430</v>
      </c>
      <c r="I344" s="162">
        <v>1</v>
      </c>
      <c r="J344" s="170">
        <v>407679</v>
      </c>
    </row>
    <row r="345" spans="6:10" x14ac:dyDescent="0.25">
      <c r="F345" s="161"/>
      <c r="G345" s="161"/>
      <c r="H345" s="161" t="s">
        <v>406</v>
      </c>
      <c r="I345" s="162">
        <v>1</v>
      </c>
      <c r="J345" s="170">
        <v>326143</v>
      </c>
    </row>
    <row r="346" spans="6:10" x14ac:dyDescent="0.25">
      <c r="F346" s="161"/>
      <c r="G346" s="161"/>
      <c r="H346" s="161" t="s">
        <v>409</v>
      </c>
      <c r="I346" s="162">
        <v>1</v>
      </c>
      <c r="J346" s="170">
        <v>81536</v>
      </c>
    </row>
    <row r="347" spans="6:10" x14ac:dyDescent="0.25">
      <c r="F347" s="161"/>
      <c r="G347" s="343" t="s">
        <v>460</v>
      </c>
      <c r="H347" s="343"/>
      <c r="I347" s="344">
        <v>17</v>
      </c>
      <c r="J347" s="345">
        <v>1386110</v>
      </c>
    </row>
    <row r="348" spans="6:10" x14ac:dyDescent="0.25">
      <c r="F348" s="161"/>
      <c r="G348" s="161" t="s">
        <v>211</v>
      </c>
      <c r="H348" s="161" t="s">
        <v>400</v>
      </c>
      <c r="I348" s="162">
        <v>3</v>
      </c>
      <c r="J348" s="170">
        <v>1980154</v>
      </c>
    </row>
    <row r="349" spans="6:10" x14ac:dyDescent="0.25">
      <c r="F349" s="161"/>
      <c r="G349" s="161"/>
      <c r="H349" s="161" t="s">
        <v>401</v>
      </c>
      <c r="I349" s="162">
        <v>4</v>
      </c>
      <c r="J349" s="170">
        <v>1630716</v>
      </c>
    </row>
    <row r="350" spans="6:10" x14ac:dyDescent="0.25">
      <c r="F350" s="161"/>
      <c r="G350" s="161"/>
      <c r="H350" s="161" t="s">
        <v>402</v>
      </c>
      <c r="I350" s="162">
        <v>4</v>
      </c>
      <c r="J350" s="170">
        <v>1485117</v>
      </c>
    </row>
    <row r="351" spans="6:10" x14ac:dyDescent="0.25">
      <c r="F351" s="161"/>
      <c r="G351" s="161"/>
      <c r="H351" s="161" t="s">
        <v>425</v>
      </c>
      <c r="I351" s="162">
        <v>1</v>
      </c>
      <c r="J351" s="170">
        <v>203840</v>
      </c>
    </row>
    <row r="352" spans="6:10" x14ac:dyDescent="0.25">
      <c r="F352" s="161"/>
      <c r="G352" s="161"/>
      <c r="H352" s="161" t="s">
        <v>405</v>
      </c>
      <c r="I352" s="162">
        <v>86</v>
      </c>
      <c r="J352" s="170">
        <v>4164159</v>
      </c>
    </row>
    <row r="353" spans="6:10" x14ac:dyDescent="0.25">
      <c r="F353" s="161"/>
      <c r="G353" s="161"/>
      <c r="H353" s="161" t="s">
        <v>406</v>
      </c>
      <c r="I353" s="162">
        <v>1</v>
      </c>
      <c r="J353" s="170">
        <v>698878</v>
      </c>
    </row>
    <row r="354" spans="6:10" x14ac:dyDescent="0.25">
      <c r="F354" s="161"/>
      <c r="G354" s="161"/>
      <c r="H354" s="161" t="s">
        <v>409</v>
      </c>
      <c r="I354" s="162">
        <v>4</v>
      </c>
      <c r="J354" s="170">
        <v>326144</v>
      </c>
    </row>
    <row r="355" spans="6:10" x14ac:dyDescent="0.25">
      <c r="F355" s="161"/>
      <c r="G355" s="343" t="s">
        <v>461</v>
      </c>
      <c r="H355" s="343"/>
      <c r="I355" s="344">
        <v>103</v>
      </c>
      <c r="J355" s="345">
        <v>10489008</v>
      </c>
    </row>
    <row r="356" spans="6:10" x14ac:dyDescent="0.25">
      <c r="F356" s="161"/>
      <c r="G356" s="161" t="s">
        <v>212</v>
      </c>
      <c r="H356" s="161" t="s">
        <v>400</v>
      </c>
      <c r="I356" s="162">
        <v>5</v>
      </c>
      <c r="J356" s="170">
        <v>2504313</v>
      </c>
    </row>
    <row r="357" spans="6:10" x14ac:dyDescent="0.25">
      <c r="F357" s="161"/>
      <c r="G357" s="161"/>
      <c r="H357" s="161" t="s">
        <v>401</v>
      </c>
      <c r="I357" s="162">
        <v>4</v>
      </c>
      <c r="J357" s="170">
        <v>1630716</v>
      </c>
    </row>
    <row r="358" spans="6:10" x14ac:dyDescent="0.25">
      <c r="F358" s="161"/>
      <c r="G358" s="161"/>
      <c r="H358" s="161" t="s">
        <v>402</v>
      </c>
      <c r="I358" s="162">
        <v>2</v>
      </c>
      <c r="J358" s="170">
        <v>407680</v>
      </c>
    </row>
    <row r="359" spans="6:10" x14ac:dyDescent="0.25">
      <c r="F359" s="161"/>
      <c r="G359" s="161"/>
      <c r="H359" s="161" t="s">
        <v>425</v>
      </c>
      <c r="I359" s="162">
        <v>6</v>
      </c>
      <c r="J359" s="170">
        <v>1223040</v>
      </c>
    </row>
    <row r="360" spans="6:10" x14ac:dyDescent="0.25">
      <c r="F360" s="161"/>
      <c r="G360" s="161"/>
      <c r="H360" s="161" t="s">
        <v>405</v>
      </c>
      <c r="I360" s="162">
        <v>199</v>
      </c>
      <c r="J360" s="170">
        <v>8543808</v>
      </c>
    </row>
    <row r="361" spans="6:10" x14ac:dyDescent="0.25">
      <c r="F361" s="161"/>
      <c r="G361" s="161"/>
      <c r="H361" s="161" t="s">
        <v>430</v>
      </c>
      <c r="I361" s="162">
        <v>1</v>
      </c>
      <c r="J361" s="170">
        <v>407679</v>
      </c>
    </row>
    <row r="362" spans="6:10" x14ac:dyDescent="0.25">
      <c r="F362" s="161"/>
      <c r="G362" s="161"/>
      <c r="H362" s="161" t="s">
        <v>406</v>
      </c>
      <c r="I362" s="162">
        <v>2</v>
      </c>
      <c r="J362" s="170">
        <v>652286</v>
      </c>
    </row>
    <row r="363" spans="6:10" x14ac:dyDescent="0.25">
      <c r="F363" s="161"/>
      <c r="G363" s="161"/>
      <c r="H363" s="161" t="s">
        <v>407</v>
      </c>
      <c r="I363" s="162">
        <v>2</v>
      </c>
      <c r="J363" s="170">
        <v>163072</v>
      </c>
    </row>
    <row r="364" spans="6:10" x14ac:dyDescent="0.25">
      <c r="F364" s="161"/>
      <c r="G364" s="161"/>
      <c r="H364" s="161" t="s">
        <v>408</v>
      </c>
      <c r="I364" s="162">
        <v>1</v>
      </c>
      <c r="J364" s="170">
        <v>81536</v>
      </c>
    </row>
    <row r="365" spans="6:10" x14ac:dyDescent="0.25">
      <c r="F365" s="161"/>
      <c r="G365" s="161"/>
      <c r="H365" s="161" t="s">
        <v>409</v>
      </c>
      <c r="I365" s="162">
        <v>10</v>
      </c>
      <c r="J365" s="170">
        <v>908543</v>
      </c>
    </row>
    <row r="366" spans="6:10" x14ac:dyDescent="0.25">
      <c r="F366" s="161"/>
      <c r="G366" s="161"/>
      <c r="H366" s="161" t="s">
        <v>416</v>
      </c>
      <c r="I366" s="162">
        <v>1</v>
      </c>
      <c r="J366" s="170">
        <v>310385</v>
      </c>
    </row>
    <row r="367" spans="6:10" x14ac:dyDescent="0.25">
      <c r="F367" s="161"/>
      <c r="G367" s="343" t="s">
        <v>462</v>
      </c>
      <c r="H367" s="343"/>
      <c r="I367" s="344">
        <v>233</v>
      </c>
      <c r="J367" s="345">
        <v>16833058</v>
      </c>
    </row>
    <row r="368" spans="6:10" x14ac:dyDescent="0.25">
      <c r="F368" s="340" t="s">
        <v>213</v>
      </c>
      <c r="G368" s="340"/>
      <c r="H368" s="340"/>
      <c r="I368" s="341">
        <v>4821</v>
      </c>
      <c r="J368" s="342">
        <v>570152793</v>
      </c>
    </row>
    <row r="369" spans="1:77" x14ac:dyDescent="0.25">
      <c r="F369" s="161" t="s">
        <v>106</v>
      </c>
      <c r="G369" s="161" t="s">
        <v>214</v>
      </c>
      <c r="H369" s="161" t="s">
        <v>400</v>
      </c>
      <c r="I369" s="162">
        <v>1</v>
      </c>
      <c r="J369" s="170">
        <v>694766</v>
      </c>
    </row>
    <row r="370" spans="1:77" x14ac:dyDescent="0.25">
      <c r="F370" s="161"/>
      <c r="G370" s="161"/>
      <c r="H370" s="161" t="s">
        <v>704</v>
      </c>
      <c r="I370" s="162">
        <v>1</v>
      </c>
      <c r="J370" s="170">
        <v>694766</v>
      </c>
    </row>
    <row r="371" spans="1:77" x14ac:dyDescent="0.25">
      <c r="F371" s="161"/>
      <c r="G371" s="161"/>
      <c r="H371" s="161" t="s">
        <v>405</v>
      </c>
      <c r="I371" s="162">
        <v>767</v>
      </c>
      <c r="J371" s="170">
        <v>53288859</v>
      </c>
    </row>
    <row r="372" spans="1:77" x14ac:dyDescent="0.25">
      <c r="F372" s="161"/>
      <c r="G372" s="161"/>
      <c r="H372" s="161" t="s">
        <v>430</v>
      </c>
      <c r="I372" s="162">
        <v>1</v>
      </c>
      <c r="J372" s="170">
        <v>694766</v>
      </c>
    </row>
    <row r="373" spans="1:77" x14ac:dyDescent="0.25">
      <c r="F373" s="161"/>
      <c r="G373" s="161"/>
      <c r="H373" s="161" t="s">
        <v>412</v>
      </c>
      <c r="I373" s="162">
        <v>6</v>
      </c>
      <c r="J373" s="170">
        <v>4168596</v>
      </c>
    </row>
    <row r="374" spans="1:77" x14ac:dyDescent="0.25">
      <c r="F374" s="161"/>
      <c r="G374" s="161"/>
      <c r="H374" s="161" t="s">
        <v>407</v>
      </c>
      <c r="I374" s="162">
        <v>2</v>
      </c>
      <c r="J374" s="170">
        <v>277906</v>
      </c>
    </row>
    <row r="375" spans="1:77" x14ac:dyDescent="0.25">
      <c r="F375" s="161"/>
      <c r="G375" s="161"/>
      <c r="H375" s="161" t="s">
        <v>408</v>
      </c>
      <c r="I375" s="162">
        <v>6</v>
      </c>
      <c r="J375" s="170">
        <v>833718</v>
      </c>
    </row>
    <row r="376" spans="1:77" x14ac:dyDescent="0.25">
      <c r="F376" s="161"/>
      <c r="G376" s="161"/>
      <c r="H376" s="161" t="s">
        <v>409</v>
      </c>
      <c r="I376" s="162">
        <v>7</v>
      </c>
      <c r="J376" s="170">
        <v>972671</v>
      </c>
    </row>
    <row r="377" spans="1:77" x14ac:dyDescent="0.25">
      <c r="F377" s="161"/>
      <c r="G377" s="343" t="s">
        <v>463</v>
      </c>
      <c r="H377" s="343"/>
      <c r="I377" s="344">
        <v>791</v>
      </c>
      <c r="J377" s="345">
        <v>61626048</v>
      </c>
    </row>
    <row r="378" spans="1:77" x14ac:dyDescent="0.25">
      <c r="F378" s="340" t="s">
        <v>215</v>
      </c>
      <c r="G378" s="340"/>
      <c r="H378" s="340"/>
      <c r="I378" s="341">
        <v>791</v>
      </c>
      <c r="J378" s="342">
        <v>61626048</v>
      </c>
    </row>
    <row r="379" spans="1:77" x14ac:dyDescent="0.25">
      <c r="F379" s="161" t="s">
        <v>174</v>
      </c>
      <c r="G379" s="161"/>
      <c r="H379" s="161"/>
      <c r="I379" s="162">
        <v>11692</v>
      </c>
      <c r="J379" s="170">
        <v>1154678271</v>
      </c>
    </row>
    <row r="381" spans="1:77" ht="19.5" customHeight="1" x14ac:dyDescent="0.25">
      <c r="F381" s="488" t="s">
        <v>705</v>
      </c>
      <c r="G381" s="488"/>
      <c r="H381" s="488"/>
      <c r="I381" s="141"/>
      <c r="J381" s="141"/>
    </row>
    <row r="382" spans="1:77" s="60" customFormat="1" x14ac:dyDescent="0.25">
      <c r="A382" s="141"/>
      <c r="B382" s="141"/>
      <c r="C382" s="141"/>
      <c r="D382" s="141"/>
      <c r="E382" s="141"/>
      <c r="F382" s="171"/>
      <c r="G382" s="171"/>
      <c r="H382" s="172"/>
      <c r="I382" s="176"/>
      <c r="J382" s="141"/>
      <c r="K382" s="141"/>
      <c r="L382" s="141"/>
      <c r="M382" s="141"/>
      <c r="N382" s="141"/>
      <c r="O382" s="141"/>
      <c r="P382" s="141"/>
      <c r="Q382" s="141"/>
      <c r="R382" s="141"/>
      <c r="S382" s="141"/>
      <c r="T382" s="141"/>
      <c r="U382" s="141"/>
      <c r="V382" s="141"/>
      <c r="W382" s="141"/>
      <c r="X382" s="141"/>
      <c r="Y382" s="141"/>
      <c r="Z382" s="141"/>
      <c r="AA382" s="141"/>
      <c r="AB382" s="141"/>
      <c r="AC382" s="141"/>
      <c r="AD382" s="141"/>
      <c r="AE382" s="141"/>
      <c r="AF382" s="141"/>
      <c r="AG382" s="141"/>
      <c r="AH382" s="141"/>
      <c r="AI382" s="141"/>
      <c r="AJ382" s="141"/>
      <c r="AK382" s="141"/>
      <c r="AL382" s="141"/>
      <c r="AM382" s="141"/>
      <c r="AN382" s="141"/>
      <c r="AO382" s="141"/>
      <c r="AP382" s="141"/>
      <c r="AQ382" s="141"/>
      <c r="AR382" s="141"/>
      <c r="AS382" s="141"/>
      <c r="AT382" s="141"/>
      <c r="AU382" s="141"/>
      <c r="AV382" s="141"/>
      <c r="AW382" s="141"/>
      <c r="AX382" s="141"/>
      <c r="AY382" s="141"/>
      <c r="AZ382" s="141"/>
      <c r="BA382" s="141"/>
      <c r="BB382" s="141"/>
      <c r="BC382" s="141"/>
      <c r="BD382" s="141"/>
      <c r="BE382" s="141"/>
      <c r="BF382" s="141"/>
      <c r="BG382" s="141"/>
      <c r="BH382" s="141"/>
      <c r="BI382" s="141"/>
      <c r="BJ382" s="141"/>
      <c r="BK382" s="141"/>
      <c r="BL382" s="141"/>
      <c r="BM382" s="141"/>
      <c r="BN382" s="141"/>
      <c r="BO382" s="141"/>
      <c r="BP382" s="141"/>
      <c r="BQ382" s="141"/>
      <c r="BR382" s="141"/>
      <c r="BS382" s="141"/>
      <c r="BT382" s="141"/>
      <c r="BU382" s="141"/>
      <c r="BV382" s="141"/>
      <c r="BW382" s="141"/>
      <c r="BX382" s="141"/>
      <c r="BY382" s="141"/>
    </row>
    <row r="383" spans="1:77" s="60" customFormat="1" x14ac:dyDescent="0.25">
      <c r="A383" s="141"/>
      <c r="B383" s="141"/>
      <c r="C383" s="141"/>
      <c r="D383" s="141"/>
      <c r="E383" s="141"/>
      <c r="F383" s="173" t="s">
        <v>216</v>
      </c>
      <c r="G383" s="173" t="s">
        <v>464</v>
      </c>
      <c r="H383" s="174" t="s">
        <v>314</v>
      </c>
      <c r="I383" s="175" t="s">
        <v>465</v>
      </c>
      <c r="J383" s="141"/>
      <c r="K383" s="141"/>
      <c r="L383" s="141"/>
      <c r="M383" s="141"/>
      <c r="N383" s="141"/>
      <c r="O383" s="141"/>
      <c r="P383" s="141"/>
      <c r="Q383" s="141"/>
      <c r="R383" s="141"/>
      <c r="S383" s="141"/>
      <c r="T383" s="141"/>
      <c r="U383" s="141"/>
      <c r="V383" s="141"/>
      <c r="W383" s="141"/>
      <c r="X383" s="141"/>
      <c r="Y383" s="141"/>
      <c r="Z383" s="141"/>
      <c r="AA383" s="141"/>
      <c r="AB383" s="141"/>
      <c r="AC383" s="141"/>
      <c r="AD383" s="141"/>
      <c r="AE383" s="141"/>
      <c r="AF383" s="141"/>
      <c r="AG383" s="141"/>
      <c r="AH383" s="141"/>
      <c r="AI383" s="141"/>
      <c r="AJ383" s="141"/>
      <c r="AK383" s="141"/>
      <c r="AL383" s="141"/>
      <c r="AM383" s="141"/>
      <c r="AN383" s="141"/>
      <c r="AO383" s="141"/>
      <c r="AP383" s="141"/>
      <c r="AQ383" s="141"/>
      <c r="AR383" s="141"/>
      <c r="AS383" s="141"/>
      <c r="AT383" s="141"/>
      <c r="AU383" s="141"/>
      <c r="AV383" s="141"/>
      <c r="AW383" s="141"/>
      <c r="AX383" s="141"/>
      <c r="AY383" s="141"/>
      <c r="AZ383" s="141"/>
      <c r="BA383" s="141"/>
      <c r="BB383" s="141"/>
      <c r="BC383" s="141"/>
      <c r="BD383" s="141"/>
      <c r="BE383" s="141"/>
      <c r="BF383" s="141"/>
      <c r="BG383" s="141"/>
      <c r="BH383" s="141"/>
      <c r="BI383" s="141"/>
      <c r="BJ383" s="141"/>
      <c r="BK383" s="141"/>
      <c r="BL383" s="141"/>
      <c r="BM383" s="141"/>
      <c r="BN383" s="141"/>
      <c r="BO383" s="141"/>
      <c r="BP383" s="141"/>
      <c r="BQ383" s="141"/>
      <c r="BR383" s="141"/>
      <c r="BS383" s="141"/>
      <c r="BT383" s="141"/>
      <c r="BU383" s="141"/>
      <c r="BV383" s="141"/>
      <c r="BW383" s="141"/>
      <c r="BX383" s="141"/>
      <c r="BY383" s="141"/>
    </row>
    <row r="384" spans="1:77" s="60" customFormat="1" x14ac:dyDescent="0.25">
      <c r="A384" s="141"/>
      <c r="B384" s="141"/>
      <c r="C384" s="141"/>
      <c r="D384" s="141"/>
      <c r="E384" s="141"/>
      <c r="F384" s="161" t="s">
        <v>53</v>
      </c>
      <c r="G384" s="161" t="s">
        <v>400</v>
      </c>
      <c r="H384" s="162">
        <v>26</v>
      </c>
      <c r="I384" s="163">
        <v>18063916</v>
      </c>
      <c r="J384" s="141"/>
      <c r="K384" s="141"/>
      <c r="L384" s="141"/>
      <c r="M384" s="141"/>
      <c r="N384" s="141"/>
      <c r="O384" s="141"/>
      <c r="P384" s="141"/>
      <c r="Q384" s="141"/>
      <c r="R384" s="141"/>
      <c r="S384" s="141"/>
      <c r="T384" s="141"/>
      <c r="U384" s="141"/>
      <c r="V384" s="141"/>
      <c r="W384" s="141"/>
      <c r="X384" s="141"/>
      <c r="Y384" s="141"/>
      <c r="Z384" s="141"/>
      <c r="AA384" s="141"/>
      <c r="AB384" s="141"/>
      <c r="AC384" s="141"/>
      <c r="AD384" s="141"/>
      <c r="AE384" s="141"/>
      <c r="AF384" s="141"/>
      <c r="AG384" s="141"/>
      <c r="AH384" s="141"/>
      <c r="AI384" s="141"/>
      <c r="AJ384" s="141"/>
      <c r="AK384" s="141"/>
      <c r="AL384" s="141"/>
      <c r="AM384" s="141"/>
      <c r="AN384" s="141"/>
      <c r="AO384" s="141"/>
      <c r="AP384" s="141"/>
      <c r="AQ384" s="141"/>
      <c r="AR384" s="141"/>
      <c r="AS384" s="141"/>
      <c r="AT384" s="141"/>
      <c r="AU384" s="141"/>
      <c r="AV384" s="141"/>
      <c r="AW384" s="141"/>
      <c r="AX384" s="141"/>
      <c r="AY384" s="141"/>
      <c r="AZ384" s="141"/>
      <c r="BA384" s="141"/>
      <c r="BB384" s="141"/>
      <c r="BC384" s="141"/>
      <c r="BD384" s="141"/>
      <c r="BE384" s="141"/>
      <c r="BF384" s="141"/>
      <c r="BG384" s="141"/>
      <c r="BH384" s="141"/>
      <c r="BI384" s="141"/>
      <c r="BJ384" s="141"/>
      <c r="BK384" s="141"/>
      <c r="BL384" s="141"/>
      <c r="BM384" s="141"/>
      <c r="BN384" s="141"/>
      <c r="BO384" s="141"/>
      <c r="BP384" s="141"/>
      <c r="BQ384" s="141"/>
      <c r="BR384" s="141"/>
      <c r="BS384" s="141"/>
      <c r="BT384" s="141"/>
      <c r="BU384" s="141"/>
      <c r="BV384" s="141"/>
      <c r="BW384" s="141"/>
      <c r="BX384" s="141"/>
      <c r="BY384" s="141"/>
    </row>
    <row r="385" spans="1:77" s="60" customFormat="1" x14ac:dyDescent="0.25">
      <c r="A385" s="141"/>
      <c r="B385" s="141"/>
      <c r="C385" s="141"/>
      <c r="D385" s="141"/>
      <c r="E385" s="141"/>
      <c r="F385" s="161"/>
      <c r="G385" s="161" t="s">
        <v>401</v>
      </c>
      <c r="H385" s="162">
        <v>14</v>
      </c>
      <c r="I385" s="163">
        <v>9726724</v>
      </c>
      <c r="J385" s="141"/>
      <c r="K385" s="141"/>
      <c r="L385" s="141"/>
      <c r="M385" s="141"/>
      <c r="N385" s="141"/>
      <c r="O385" s="141"/>
      <c r="P385" s="141"/>
      <c r="Q385" s="141"/>
      <c r="R385" s="141"/>
      <c r="S385" s="141"/>
      <c r="T385" s="141"/>
      <c r="U385" s="141"/>
      <c r="V385" s="141"/>
      <c r="W385" s="141"/>
      <c r="X385" s="141"/>
      <c r="Y385" s="141"/>
      <c r="Z385" s="141"/>
      <c r="AA385" s="141"/>
      <c r="AB385" s="141"/>
      <c r="AC385" s="141"/>
      <c r="AD385" s="141"/>
      <c r="AE385" s="141"/>
      <c r="AF385" s="141"/>
      <c r="AG385" s="141"/>
      <c r="AH385" s="141"/>
      <c r="AI385" s="141"/>
      <c r="AJ385" s="141"/>
      <c r="AK385" s="141"/>
      <c r="AL385" s="141"/>
      <c r="AM385" s="141"/>
      <c r="AN385" s="141"/>
      <c r="AO385" s="141"/>
      <c r="AP385" s="141"/>
      <c r="AQ385" s="141"/>
      <c r="AR385" s="141"/>
      <c r="AS385" s="141"/>
      <c r="AT385" s="141"/>
      <c r="AU385" s="141"/>
      <c r="AV385" s="141"/>
      <c r="AW385" s="141"/>
      <c r="AX385" s="141"/>
      <c r="AY385" s="141"/>
      <c r="AZ385" s="141"/>
      <c r="BA385" s="141"/>
      <c r="BB385" s="141"/>
      <c r="BC385" s="141"/>
      <c r="BD385" s="141"/>
      <c r="BE385" s="141"/>
      <c r="BF385" s="141"/>
      <c r="BG385" s="141"/>
      <c r="BH385" s="141"/>
      <c r="BI385" s="141"/>
      <c r="BJ385" s="141"/>
      <c r="BK385" s="141"/>
      <c r="BL385" s="141"/>
      <c r="BM385" s="141"/>
      <c r="BN385" s="141"/>
      <c r="BO385" s="141"/>
      <c r="BP385" s="141"/>
      <c r="BQ385" s="141"/>
      <c r="BR385" s="141"/>
      <c r="BS385" s="141"/>
      <c r="BT385" s="141"/>
      <c r="BU385" s="141"/>
      <c r="BV385" s="141"/>
      <c r="BW385" s="141"/>
      <c r="BX385" s="141"/>
      <c r="BY385" s="141"/>
    </row>
    <row r="386" spans="1:77" s="60" customFormat="1" x14ac:dyDescent="0.25">
      <c r="A386" s="141"/>
      <c r="B386" s="141"/>
      <c r="C386" s="141"/>
      <c r="D386" s="141"/>
      <c r="E386" s="141"/>
      <c r="F386" s="161"/>
      <c r="G386" s="161" t="s">
        <v>402</v>
      </c>
      <c r="H386" s="162">
        <v>13</v>
      </c>
      <c r="I386" s="163">
        <v>4515979</v>
      </c>
      <c r="J386" s="141"/>
      <c r="K386" s="141"/>
      <c r="L386" s="141"/>
      <c r="M386" s="141"/>
      <c r="N386" s="141"/>
      <c r="O386" s="141"/>
      <c r="P386" s="141"/>
      <c r="Q386" s="141"/>
      <c r="R386" s="141"/>
      <c r="S386" s="141"/>
      <c r="T386" s="141"/>
      <c r="U386" s="141"/>
      <c r="V386" s="141"/>
      <c r="W386" s="141"/>
      <c r="X386" s="141"/>
      <c r="Y386" s="141"/>
      <c r="Z386" s="141"/>
      <c r="AA386" s="141"/>
      <c r="AB386" s="141"/>
      <c r="AC386" s="141"/>
      <c r="AD386" s="141"/>
      <c r="AE386" s="141"/>
      <c r="AF386" s="141"/>
      <c r="AG386" s="141"/>
      <c r="AH386" s="141"/>
      <c r="AI386" s="141"/>
      <c r="AJ386" s="141"/>
      <c r="AK386" s="141"/>
      <c r="AL386" s="141"/>
      <c r="AM386" s="141"/>
      <c r="AN386" s="141"/>
      <c r="AO386" s="141"/>
      <c r="AP386" s="141"/>
      <c r="AQ386" s="141"/>
      <c r="AR386" s="141"/>
      <c r="AS386" s="141"/>
      <c r="AT386" s="141"/>
      <c r="AU386" s="141"/>
      <c r="AV386" s="141"/>
      <c r="AW386" s="141"/>
      <c r="AX386" s="141"/>
      <c r="AY386" s="141"/>
      <c r="AZ386" s="141"/>
      <c r="BA386" s="141"/>
      <c r="BB386" s="141"/>
      <c r="BC386" s="141"/>
      <c r="BD386" s="141"/>
      <c r="BE386" s="141"/>
      <c r="BF386" s="141"/>
      <c r="BG386" s="141"/>
      <c r="BH386" s="141"/>
      <c r="BI386" s="141"/>
      <c r="BJ386" s="141"/>
      <c r="BK386" s="141"/>
      <c r="BL386" s="141"/>
      <c r="BM386" s="141"/>
      <c r="BN386" s="141"/>
      <c r="BO386" s="141"/>
      <c r="BP386" s="141"/>
      <c r="BQ386" s="141"/>
      <c r="BR386" s="141"/>
      <c r="BS386" s="141"/>
      <c r="BT386" s="141"/>
      <c r="BU386" s="141"/>
      <c r="BV386" s="141"/>
      <c r="BW386" s="141"/>
      <c r="BX386" s="141"/>
      <c r="BY386" s="141"/>
    </row>
    <row r="387" spans="1:77" s="60" customFormat="1" x14ac:dyDescent="0.25">
      <c r="A387" s="141"/>
      <c r="B387" s="141"/>
      <c r="C387" s="141"/>
      <c r="D387" s="141"/>
      <c r="E387" s="141"/>
      <c r="F387" s="161"/>
      <c r="G387" s="161" t="s">
        <v>425</v>
      </c>
      <c r="H387" s="162">
        <v>5</v>
      </c>
      <c r="I387" s="163">
        <v>1736915</v>
      </c>
      <c r="J387" s="141"/>
      <c r="K387" s="141"/>
      <c r="L387" s="141"/>
      <c r="M387" s="141"/>
      <c r="N387" s="141"/>
      <c r="O387" s="141"/>
      <c r="P387" s="141"/>
      <c r="Q387" s="141"/>
      <c r="R387" s="141"/>
      <c r="S387" s="141"/>
      <c r="T387" s="141"/>
      <c r="U387" s="141"/>
      <c r="V387" s="141"/>
      <c r="W387" s="141"/>
      <c r="X387" s="141"/>
      <c r="Y387" s="141"/>
      <c r="Z387" s="141"/>
      <c r="AA387" s="141"/>
      <c r="AB387" s="141"/>
      <c r="AC387" s="141"/>
      <c r="AD387" s="141"/>
      <c r="AE387" s="141"/>
      <c r="AF387" s="141"/>
      <c r="AG387" s="141"/>
      <c r="AH387" s="141"/>
      <c r="AI387" s="141"/>
      <c r="AJ387" s="141"/>
      <c r="AK387" s="141"/>
      <c r="AL387" s="141"/>
      <c r="AM387" s="141"/>
      <c r="AN387" s="141"/>
      <c r="AO387" s="141"/>
      <c r="AP387" s="141"/>
      <c r="AQ387" s="141"/>
      <c r="AR387" s="141"/>
      <c r="AS387" s="141"/>
      <c r="AT387" s="141"/>
      <c r="AU387" s="141"/>
      <c r="AV387" s="141"/>
      <c r="AW387" s="141"/>
      <c r="AX387" s="141"/>
      <c r="AY387" s="141"/>
      <c r="AZ387" s="141"/>
      <c r="BA387" s="141"/>
      <c r="BB387" s="141"/>
      <c r="BC387" s="141"/>
      <c r="BD387" s="141"/>
      <c r="BE387" s="141"/>
      <c r="BF387" s="141"/>
      <c r="BG387" s="141"/>
      <c r="BH387" s="141"/>
      <c r="BI387" s="141"/>
      <c r="BJ387" s="141"/>
      <c r="BK387" s="141"/>
      <c r="BL387" s="141"/>
      <c r="BM387" s="141"/>
      <c r="BN387" s="141"/>
      <c r="BO387" s="141"/>
      <c r="BP387" s="141"/>
      <c r="BQ387" s="141"/>
      <c r="BR387" s="141"/>
      <c r="BS387" s="141"/>
      <c r="BT387" s="141"/>
      <c r="BU387" s="141"/>
      <c r="BV387" s="141"/>
      <c r="BW387" s="141"/>
      <c r="BX387" s="141"/>
      <c r="BY387" s="141"/>
    </row>
    <row r="388" spans="1:77" s="60" customFormat="1" x14ac:dyDescent="0.25">
      <c r="A388" s="141"/>
      <c r="B388" s="141"/>
      <c r="C388" s="141"/>
      <c r="D388" s="141"/>
      <c r="E388" s="141"/>
      <c r="F388" s="161"/>
      <c r="G388" s="161" t="s">
        <v>403</v>
      </c>
      <c r="H388" s="162">
        <v>16</v>
      </c>
      <c r="I388" s="163">
        <v>11116256</v>
      </c>
      <c r="J388" s="141"/>
      <c r="K388" s="141"/>
      <c r="L388" s="141"/>
      <c r="M388" s="141"/>
      <c r="N388" s="141"/>
      <c r="O388" s="141"/>
      <c r="P388" s="141"/>
      <c r="Q388" s="141"/>
      <c r="R388" s="141"/>
      <c r="S388" s="141"/>
      <c r="T388" s="141"/>
      <c r="U388" s="141"/>
      <c r="V388" s="141"/>
      <c r="W388" s="141"/>
      <c r="X388" s="141"/>
      <c r="Y388" s="141"/>
      <c r="Z388" s="141"/>
      <c r="AA388" s="141"/>
      <c r="AB388" s="141"/>
      <c r="AC388" s="141"/>
      <c r="AD388" s="141"/>
      <c r="AE388" s="141"/>
      <c r="AF388" s="141"/>
      <c r="AG388" s="141"/>
      <c r="AH388" s="141"/>
      <c r="AI388" s="141"/>
      <c r="AJ388" s="141"/>
      <c r="AK388" s="141"/>
      <c r="AL388" s="141"/>
      <c r="AM388" s="141"/>
      <c r="AN388" s="141"/>
      <c r="AO388" s="141"/>
      <c r="AP388" s="141"/>
      <c r="AQ388" s="141"/>
      <c r="AR388" s="141"/>
      <c r="AS388" s="141"/>
      <c r="AT388" s="141"/>
      <c r="AU388" s="141"/>
      <c r="AV388" s="141"/>
      <c r="AW388" s="141"/>
      <c r="AX388" s="141"/>
      <c r="AY388" s="141"/>
      <c r="AZ388" s="141"/>
      <c r="BA388" s="141"/>
      <c r="BB388" s="141"/>
      <c r="BC388" s="141"/>
      <c r="BD388" s="141"/>
      <c r="BE388" s="141"/>
      <c r="BF388" s="141"/>
      <c r="BG388" s="141"/>
      <c r="BH388" s="141"/>
      <c r="BI388" s="141"/>
      <c r="BJ388" s="141"/>
      <c r="BK388" s="141"/>
      <c r="BL388" s="141"/>
      <c r="BM388" s="141"/>
      <c r="BN388" s="141"/>
      <c r="BO388" s="141"/>
      <c r="BP388" s="141"/>
      <c r="BQ388" s="141"/>
      <c r="BR388" s="141"/>
      <c r="BS388" s="141"/>
      <c r="BT388" s="141"/>
      <c r="BU388" s="141"/>
      <c r="BV388" s="141"/>
      <c r="BW388" s="141"/>
      <c r="BX388" s="141"/>
      <c r="BY388" s="141"/>
    </row>
    <row r="389" spans="1:77" s="60" customFormat="1" x14ac:dyDescent="0.25">
      <c r="A389" s="141"/>
      <c r="B389" s="141"/>
      <c r="C389" s="141"/>
      <c r="D389" s="141"/>
      <c r="E389" s="141"/>
      <c r="F389" s="161"/>
      <c r="G389" s="161" t="s">
        <v>404</v>
      </c>
      <c r="H389" s="162">
        <v>16</v>
      </c>
      <c r="I389" s="163">
        <v>2795504</v>
      </c>
      <c r="J389" s="141"/>
      <c r="K389" s="141"/>
      <c r="L389" s="141"/>
      <c r="M389" s="141"/>
      <c r="N389" s="141"/>
      <c r="O389" s="141"/>
      <c r="P389" s="141"/>
      <c r="Q389" s="141"/>
      <c r="R389" s="141"/>
      <c r="S389" s="141"/>
      <c r="T389" s="141"/>
      <c r="U389" s="141"/>
      <c r="V389" s="141"/>
      <c r="W389" s="141"/>
      <c r="X389" s="141"/>
      <c r="Y389" s="141"/>
      <c r="Z389" s="141"/>
      <c r="AA389" s="141"/>
      <c r="AB389" s="141"/>
      <c r="AC389" s="141"/>
      <c r="AD389" s="141"/>
      <c r="AE389" s="141"/>
      <c r="AF389" s="141"/>
      <c r="AG389" s="141"/>
      <c r="AH389" s="141"/>
      <c r="AI389" s="141"/>
      <c r="AJ389" s="141"/>
      <c r="AK389" s="141"/>
      <c r="AL389" s="141"/>
      <c r="AM389" s="141"/>
      <c r="AN389" s="141"/>
      <c r="AO389" s="141"/>
      <c r="AP389" s="141"/>
      <c r="AQ389" s="141"/>
      <c r="AR389" s="141"/>
      <c r="AS389" s="141"/>
      <c r="AT389" s="141"/>
      <c r="AU389" s="141"/>
      <c r="AV389" s="141"/>
      <c r="AW389" s="141"/>
      <c r="AX389" s="141"/>
      <c r="AY389" s="141"/>
      <c r="AZ389" s="141"/>
      <c r="BA389" s="141"/>
      <c r="BB389" s="141"/>
      <c r="BC389" s="141"/>
      <c r="BD389" s="141"/>
      <c r="BE389" s="141"/>
      <c r="BF389" s="141"/>
      <c r="BG389" s="141"/>
      <c r="BH389" s="141"/>
      <c r="BI389" s="141"/>
      <c r="BJ389" s="141"/>
      <c r="BK389" s="141"/>
      <c r="BL389" s="141"/>
      <c r="BM389" s="141"/>
      <c r="BN389" s="141"/>
      <c r="BO389" s="141"/>
      <c r="BP389" s="141"/>
      <c r="BQ389" s="141"/>
      <c r="BR389" s="141"/>
      <c r="BS389" s="141"/>
      <c r="BT389" s="141"/>
      <c r="BU389" s="141"/>
      <c r="BV389" s="141"/>
      <c r="BW389" s="141"/>
      <c r="BX389" s="141"/>
      <c r="BY389" s="141"/>
    </row>
    <row r="390" spans="1:77" s="60" customFormat="1" x14ac:dyDescent="0.25">
      <c r="A390" s="141"/>
      <c r="B390" s="141"/>
      <c r="C390" s="141"/>
      <c r="D390" s="141"/>
      <c r="E390" s="141"/>
      <c r="F390" s="161"/>
      <c r="G390" s="161" t="s">
        <v>405</v>
      </c>
      <c r="H390" s="162">
        <v>5484</v>
      </c>
      <c r="I390" s="163">
        <v>381011868</v>
      </c>
      <c r="J390" s="141"/>
      <c r="K390" s="141"/>
      <c r="L390" s="141"/>
      <c r="M390" s="141"/>
      <c r="N390" s="141"/>
      <c r="O390" s="141"/>
      <c r="P390" s="141"/>
      <c r="Q390" s="141"/>
      <c r="R390" s="141"/>
      <c r="S390" s="141"/>
      <c r="T390" s="141"/>
      <c r="U390" s="141"/>
      <c r="V390" s="141"/>
      <c r="W390" s="141"/>
      <c r="X390" s="141"/>
      <c r="Y390" s="141"/>
      <c r="Z390" s="141"/>
      <c r="AA390" s="141"/>
      <c r="AB390" s="141"/>
      <c r="AC390" s="141"/>
      <c r="AD390" s="141"/>
      <c r="AE390" s="141"/>
      <c r="AF390" s="141"/>
      <c r="AG390" s="141"/>
      <c r="AH390" s="141"/>
      <c r="AI390" s="141"/>
      <c r="AJ390" s="141"/>
      <c r="AK390" s="141"/>
      <c r="AL390" s="141"/>
      <c r="AM390" s="141"/>
      <c r="AN390" s="141"/>
      <c r="AO390" s="141"/>
      <c r="AP390" s="141"/>
      <c r="AQ390" s="141"/>
      <c r="AR390" s="141"/>
      <c r="AS390" s="141"/>
      <c r="AT390" s="141"/>
      <c r="AU390" s="141"/>
      <c r="AV390" s="141"/>
      <c r="AW390" s="141"/>
      <c r="AX390" s="141"/>
      <c r="AY390" s="141"/>
      <c r="AZ390" s="141"/>
      <c r="BA390" s="141"/>
      <c r="BB390" s="141"/>
      <c r="BC390" s="141"/>
      <c r="BD390" s="141"/>
      <c r="BE390" s="141"/>
      <c r="BF390" s="141"/>
      <c r="BG390" s="141"/>
      <c r="BH390" s="141"/>
      <c r="BI390" s="141"/>
      <c r="BJ390" s="141"/>
      <c r="BK390" s="141"/>
      <c r="BL390" s="141"/>
      <c r="BM390" s="141"/>
      <c r="BN390" s="141"/>
      <c r="BO390" s="141"/>
      <c r="BP390" s="141"/>
      <c r="BQ390" s="141"/>
      <c r="BR390" s="141"/>
      <c r="BS390" s="141"/>
      <c r="BT390" s="141"/>
      <c r="BU390" s="141"/>
      <c r="BV390" s="141"/>
      <c r="BW390" s="141"/>
      <c r="BX390" s="141"/>
      <c r="BY390" s="141"/>
    </row>
    <row r="391" spans="1:77" s="60" customFormat="1" x14ac:dyDescent="0.25">
      <c r="A391" s="141"/>
      <c r="B391" s="141"/>
      <c r="C391" s="141"/>
      <c r="D391" s="141"/>
      <c r="E391" s="141"/>
      <c r="F391" s="161"/>
      <c r="G391" s="161" t="s">
        <v>406</v>
      </c>
      <c r="H391" s="162">
        <v>8</v>
      </c>
      <c r="I391" s="163">
        <v>4446504</v>
      </c>
      <c r="J391" s="141"/>
      <c r="K391" s="141"/>
      <c r="L391" s="141"/>
      <c r="M391" s="141"/>
      <c r="N391" s="141"/>
      <c r="O391" s="141"/>
      <c r="P391" s="141"/>
      <c r="Q391" s="141"/>
      <c r="R391" s="141"/>
      <c r="S391" s="141"/>
      <c r="T391" s="141"/>
      <c r="U391" s="141"/>
      <c r="V391" s="141"/>
      <c r="W391" s="141"/>
      <c r="X391" s="141"/>
      <c r="Y391" s="141"/>
      <c r="Z391" s="141"/>
      <c r="AA391" s="141"/>
      <c r="AB391" s="141"/>
      <c r="AC391" s="141"/>
      <c r="AD391" s="141"/>
      <c r="AE391" s="141"/>
      <c r="AF391" s="141"/>
      <c r="AG391" s="141"/>
      <c r="AH391" s="141"/>
      <c r="AI391" s="141"/>
      <c r="AJ391" s="141"/>
      <c r="AK391" s="141"/>
      <c r="AL391" s="141"/>
      <c r="AM391" s="141"/>
      <c r="AN391" s="141"/>
      <c r="AO391" s="141"/>
      <c r="AP391" s="141"/>
      <c r="AQ391" s="141"/>
      <c r="AR391" s="141"/>
      <c r="AS391" s="141"/>
      <c r="AT391" s="141"/>
      <c r="AU391" s="141"/>
      <c r="AV391" s="141"/>
      <c r="AW391" s="141"/>
      <c r="AX391" s="141"/>
      <c r="AY391" s="141"/>
      <c r="AZ391" s="141"/>
      <c r="BA391" s="141"/>
      <c r="BB391" s="141"/>
      <c r="BC391" s="141"/>
      <c r="BD391" s="141"/>
      <c r="BE391" s="141"/>
      <c r="BF391" s="141"/>
      <c r="BG391" s="141"/>
      <c r="BH391" s="141"/>
      <c r="BI391" s="141"/>
      <c r="BJ391" s="141"/>
      <c r="BK391" s="141"/>
      <c r="BL391" s="141"/>
      <c r="BM391" s="141"/>
      <c r="BN391" s="141"/>
      <c r="BO391" s="141"/>
      <c r="BP391" s="141"/>
      <c r="BQ391" s="141"/>
      <c r="BR391" s="141"/>
      <c r="BS391" s="141"/>
      <c r="BT391" s="141"/>
      <c r="BU391" s="141"/>
      <c r="BV391" s="141"/>
      <c r="BW391" s="141"/>
      <c r="BX391" s="141"/>
      <c r="BY391" s="141"/>
    </row>
    <row r="392" spans="1:77" s="60" customFormat="1" x14ac:dyDescent="0.25">
      <c r="A392" s="141"/>
      <c r="B392" s="141"/>
      <c r="C392" s="141"/>
      <c r="D392" s="141"/>
      <c r="E392" s="141"/>
      <c r="F392" s="161"/>
      <c r="G392" s="161" t="s">
        <v>411</v>
      </c>
      <c r="H392" s="162">
        <v>1</v>
      </c>
      <c r="I392" s="163">
        <v>694766</v>
      </c>
      <c r="J392" s="141"/>
      <c r="K392" s="141"/>
      <c r="L392" s="141"/>
      <c r="M392" s="141"/>
      <c r="N392" s="141"/>
      <c r="O392" s="141"/>
      <c r="P392" s="141"/>
      <c r="Q392" s="141"/>
      <c r="R392" s="141"/>
      <c r="S392" s="141"/>
      <c r="T392" s="141"/>
      <c r="U392" s="141"/>
      <c r="V392" s="141"/>
      <c r="W392" s="141"/>
      <c r="X392" s="141"/>
      <c r="Y392" s="141"/>
      <c r="Z392" s="141"/>
      <c r="AA392" s="141"/>
      <c r="AB392" s="141"/>
      <c r="AC392" s="141"/>
      <c r="AD392" s="141"/>
      <c r="AE392" s="141"/>
      <c r="AF392" s="141"/>
      <c r="AG392" s="141"/>
      <c r="AH392" s="141"/>
      <c r="AI392" s="141"/>
      <c r="AJ392" s="141"/>
      <c r="AK392" s="141"/>
      <c r="AL392" s="141"/>
      <c r="AM392" s="141"/>
      <c r="AN392" s="141"/>
      <c r="AO392" s="141"/>
      <c r="AP392" s="141"/>
      <c r="AQ392" s="141"/>
      <c r="AR392" s="141"/>
      <c r="AS392" s="141"/>
      <c r="AT392" s="141"/>
      <c r="AU392" s="141"/>
      <c r="AV392" s="141"/>
      <c r="AW392" s="141"/>
      <c r="AX392" s="141"/>
      <c r="AY392" s="141"/>
      <c r="AZ392" s="141"/>
      <c r="BA392" s="141"/>
      <c r="BB392" s="141"/>
      <c r="BC392" s="141"/>
      <c r="BD392" s="141"/>
      <c r="BE392" s="141"/>
      <c r="BF392" s="141"/>
      <c r="BG392" s="141"/>
      <c r="BH392" s="141"/>
      <c r="BI392" s="141"/>
      <c r="BJ392" s="141"/>
      <c r="BK392" s="141"/>
      <c r="BL392" s="141"/>
      <c r="BM392" s="141"/>
      <c r="BN392" s="141"/>
      <c r="BO392" s="141"/>
      <c r="BP392" s="141"/>
      <c r="BQ392" s="141"/>
      <c r="BR392" s="141"/>
      <c r="BS392" s="141"/>
      <c r="BT392" s="141"/>
      <c r="BU392" s="141"/>
      <c r="BV392" s="141"/>
      <c r="BW392" s="141"/>
      <c r="BX392" s="141"/>
      <c r="BY392" s="141"/>
    </row>
    <row r="393" spans="1:77" s="60" customFormat="1" x14ac:dyDescent="0.25">
      <c r="A393" s="141"/>
      <c r="B393" s="141"/>
      <c r="C393" s="141"/>
      <c r="D393" s="141"/>
      <c r="E393" s="141"/>
      <c r="F393" s="161"/>
      <c r="G393" s="161" t="s">
        <v>412</v>
      </c>
      <c r="H393" s="162">
        <v>31</v>
      </c>
      <c r="I393" s="163">
        <v>21537746</v>
      </c>
      <c r="J393" s="141"/>
      <c r="K393" s="141"/>
      <c r="L393" s="141"/>
      <c r="M393" s="141"/>
      <c r="N393" s="141"/>
      <c r="O393" s="141"/>
      <c r="P393" s="141"/>
      <c r="Q393" s="141"/>
      <c r="R393" s="141"/>
      <c r="S393" s="141"/>
      <c r="T393" s="141"/>
      <c r="U393" s="141"/>
      <c r="V393" s="141"/>
      <c r="W393" s="141"/>
      <c r="X393" s="141"/>
      <c r="Y393" s="141"/>
      <c r="Z393" s="141"/>
      <c r="AA393" s="141"/>
      <c r="AB393" s="141"/>
      <c r="AC393" s="141"/>
      <c r="AD393" s="141"/>
      <c r="AE393" s="141"/>
      <c r="AF393" s="141"/>
      <c r="AG393" s="141"/>
      <c r="AH393" s="141"/>
      <c r="AI393" s="141"/>
      <c r="AJ393" s="141"/>
      <c r="AK393" s="141"/>
      <c r="AL393" s="141"/>
      <c r="AM393" s="141"/>
      <c r="AN393" s="141"/>
      <c r="AO393" s="141"/>
      <c r="AP393" s="141"/>
      <c r="AQ393" s="141"/>
      <c r="AR393" s="141"/>
      <c r="AS393" s="141"/>
      <c r="AT393" s="141"/>
      <c r="AU393" s="141"/>
      <c r="AV393" s="141"/>
      <c r="AW393" s="141"/>
      <c r="AX393" s="141"/>
      <c r="AY393" s="141"/>
      <c r="AZ393" s="141"/>
      <c r="BA393" s="141"/>
      <c r="BB393" s="141"/>
      <c r="BC393" s="141"/>
      <c r="BD393" s="141"/>
      <c r="BE393" s="141"/>
      <c r="BF393" s="141"/>
      <c r="BG393" s="141"/>
      <c r="BH393" s="141"/>
      <c r="BI393" s="141"/>
      <c r="BJ393" s="141"/>
      <c r="BK393" s="141"/>
      <c r="BL393" s="141"/>
      <c r="BM393" s="141"/>
      <c r="BN393" s="141"/>
      <c r="BO393" s="141"/>
      <c r="BP393" s="141"/>
      <c r="BQ393" s="141"/>
      <c r="BR393" s="141"/>
      <c r="BS393" s="141"/>
      <c r="BT393" s="141"/>
      <c r="BU393" s="141"/>
      <c r="BV393" s="141"/>
      <c r="BW393" s="141"/>
      <c r="BX393" s="141"/>
      <c r="BY393" s="141"/>
    </row>
    <row r="394" spans="1:77" s="60" customFormat="1" x14ac:dyDescent="0.25">
      <c r="A394" s="141"/>
      <c r="B394" s="141"/>
      <c r="C394" s="141"/>
      <c r="D394" s="141"/>
      <c r="E394" s="141"/>
      <c r="F394" s="161"/>
      <c r="G394" s="161" t="s">
        <v>407</v>
      </c>
      <c r="H394" s="162">
        <v>45</v>
      </c>
      <c r="I394" s="163">
        <v>6252885</v>
      </c>
      <c r="J394" s="141"/>
      <c r="K394" s="141"/>
      <c r="L394" s="141"/>
      <c r="M394" s="141"/>
      <c r="N394" s="141"/>
      <c r="O394" s="141"/>
      <c r="P394" s="141"/>
      <c r="Q394" s="141"/>
      <c r="R394" s="141"/>
      <c r="S394" s="141"/>
      <c r="T394" s="141"/>
      <c r="U394" s="141"/>
      <c r="V394" s="141"/>
      <c r="W394" s="141"/>
      <c r="X394" s="141"/>
      <c r="Y394" s="141"/>
      <c r="Z394" s="141"/>
      <c r="AA394" s="141"/>
      <c r="AB394" s="141"/>
      <c r="AC394" s="141"/>
      <c r="AD394" s="141"/>
      <c r="AE394" s="141"/>
      <c r="AF394" s="141"/>
      <c r="AG394" s="141"/>
      <c r="AH394" s="141"/>
      <c r="AI394" s="141"/>
      <c r="AJ394" s="141"/>
      <c r="AK394" s="141"/>
      <c r="AL394" s="141"/>
      <c r="AM394" s="141"/>
      <c r="AN394" s="141"/>
      <c r="AO394" s="141"/>
      <c r="AP394" s="141"/>
      <c r="AQ394" s="141"/>
      <c r="AR394" s="141"/>
      <c r="AS394" s="141"/>
      <c r="AT394" s="141"/>
      <c r="AU394" s="141"/>
      <c r="AV394" s="141"/>
      <c r="AW394" s="141"/>
      <c r="AX394" s="141"/>
      <c r="AY394" s="141"/>
      <c r="AZ394" s="141"/>
      <c r="BA394" s="141"/>
      <c r="BB394" s="141"/>
      <c r="BC394" s="141"/>
      <c r="BD394" s="141"/>
      <c r="BE394" s="141"/>
      <c r="BF394" s="141"/>
      <c r="BG394" s="141"/>
      <c r="BH394" s="141"/>
      <c r="BI394" s="141"/>
      <c r="BJ394" s="141"/>
      <c r="BK394" s="141"/>
      <c r="BL394" s="141"/>
      <c r="BM394" s="141"/>
      <c r="BN394" s="141"/>
      <c r="BO394" s="141"/>
      <c r="BP394" s="141"/>
      <c r="BQ394" s="141"/>
      <c r="BR394" s="141"/>
      <c r="BS394" s="141"/>
      <c r="BT394" s="141"/>
      <c r="BU394" s="141"/>
      <c r="BV394" s="141"/>
      <c r="BW394" s="141"/>
      <c r="BX394" s="141"/>
      <c r="BY394" s="141"/>
    </row>
    <row r="395" spans="1:77" s="60" customFormat="1" x14ac:dyDescent="0.25">
      <c r="A395" s="141"/>
      <c r="B395" s="141"/>
      <c r="C395" s="141"/>
      <c r="D395" s="141"/>
      <c r="E395" s="141"/>
      <c r="F395" s="161"/>
      <c r="G395" s="161" t="s">
        <v>408</v>
      </c>
      <c r="H395" s="162">
        <v>133</v>
      </c>
      <c r="I395" s="163">
        <v>18480749</v>
      </c>
      <c r="J395" s="141"/>
      <c r="K395" s="141"/>
      <c r="L395" s="141"/>
      <c r="M395" s="141"/>
      <c r="N395" s="141"/>
      <c r="O395" s="141"/>
      <c r="P395" s="141"/>
      <c r="Q395" s="141"/>
      <c r="R395" s="141"/>
      <c r="S395" s="141"/>
      <c r="T395" s="141"/>
      <c r="U395" s="141"/>
      <c r="V395" s="141"/>
      <c r="W395" s="141"/>
      <c r="X395" s="141"/>
      <c r="Y395" s="141"/>
      <c r="Z395" s="141"/>
      <c r="AA395" s="141"/>
      <c r="AB395" s="141"/>
      <c r="AC395" s="141"/>
      <c r="AD395" s="141"/>
      <c r="AE395" s="141"/>
      <c r="AF395" s="141"/>
      <c r="AG395" s="141"/>
      <c r="AH395" s="141"/>
      <c r="AI395" s="141"/>
      <c r="AJ395" s="141"/>
      <c r="AK395" s="141"/>
      <c r="AL395" s="141"/>
      <c r="AM395" s="141"/>
      <c r="AN395" s="141"/>
      <c r="AO395" s="141"/>
      <c r="AP395" s="141"/>
      <c r="AQ395" s="141"/>
      <c r="AR395" s="141"/>
      <c r="AS395" s="141"/>
      <c r="AT395" s="141"/>
      <c r="AU395" s="141"/>
      <c r="AV395" s="141"/>
      <c r="AW395" s="141"/>
      <c r="AX395" s="141"/>
      <c r="AY395" s="141"/>
      <c r="AZ395" s="141"/>
      <c r="BA395" s="141"/>
      <c r="BB395" s="141"/>
      <c r="BC395" s="141"/>
      <c r="BD395" s="141"/>
      <c r="BE395" s="141"/>
      <c r="BF395" s="141"/>
      <c r="BG395" s="141"/>
      <c r="BH395" s="141"/>
      <c r="BI395" s="141"/>
      <c r="BJ395" s="141"/>
      <c r="BK395" s="141"/>
      <c r="BL395" s="141"/>
      <c r="BM395" s="141"/>
      <c r="BN395" s="141"/>
      <c r="BO395" s="141"/>
      <c r="BP395" s="141"/>
      <c r="BQ395" s="141"/>
      <c r="BR395" s="141"/>
      <c r="BS395" s="141"/>
      <c r="BT395" s="141"/>
      <c r="BU395" s="141"/>
      <c r="BV395" s="141"/>
      <c r="BW395" s="141"/>
      <c r="BX395" s="141"/>
      <c r="BY395" s="141"/>
    </row>
    <row r="396" spans="1:77" s="60" customFormat="1" x14ac:dyDescent="0.25">
      <c r="A396" s="141"/>
      <c r="B396" s="141"/>
      <c r="C396" s="141"/>
      <c r="D396" s="141"/>
      <c r="E396" s="141"/>
      <c r="F396" s="161"/>
      <c r="G396" s="161" t="s">
        <v>415</v>
      </c>
      <c r="H396" s="162">
        <v>18</v>
      </c>
      <c r="I396" s="163">
        <v>5002308</v>
      </c>
      <c r="J396" s="141"/>
      <c r="K396" s="141"/>
      <c r="L396" s="141"/>
      <c r="M396" s="141"/>
      <c r="N396" s="141"/>
      <c r="O396" s="141"/>
      <c r="P396" s="141"/>
      <c r="Q396" s="141"/>
      <c r="R396" s="141"/>
      <c r="S396" s="141"/>
      <c r="T396" s="141"/>
      <c r="U396" s="141"/>
      <c r="V396" s="141"/>
      <c r="W396" s="141"/>
      <c r="X396" s="141"/>
      <c r="Y396" s="141"/>
      <c r="Z396" s="141"/>
      <c r="AA396" s="141"/>
      <c r="AB396" s="141"/>
      <c r="AC396" s="141"/>
      <c r="AD396" s="141"/>
      <c r="AE396" s="141"/>
      <c r="AF396" s="141"/>
      <c r="AG396" s="141"/>
      <c r="AH396" s="141"/>
      <c r="AI396" s="141"/>
      <c r="AJ396" s="141"/>
      <c r="AK396" s="141"/>
      <c r="AL396" s="141"/>
      <c r="AM396" s="141"/>
      <c r="AN396" s="141"/>
      <c r="AO396" s="141"/>
      <c r="AP396" s="141"/>
      <c r="AQ396" s="141"/>
      <c r="AR396" s="141"/>
      <c r="AS396" s="141"/>
      <c r="AT396" s="141"/>
      <c r="AU396" s="141"/>
      <c r="AV396" s="141"/>
      <c r="AW396" s="141"/>
      <c r="AX396" s="141"/>
      <c r="AY396" s="141"/>
      <c r="AZ396" s="141"/>
      <c r="BA396" s="141"/>
      <c r="BB396" s="141"/>
      <c r="BC396" s="141"/>
      <c r="BD396" s="141"/>
      <c r="BE396" s="141"/>
      <c r="BF396" s="141"/>
      <c r="BG396" s="141"/>
      <c r="BH396" s="141"/>
      <c r="BI396" s="141"/>
      <c r="BJ396" s="141"/>
      <c r="BK396" s="141"/>
      <c r="BL396" s="141"/>
      <c r="BM396" s="141"/>
      <c r="BN396" s="141"/>
      <c r="BO396" s="141"/>
      <c r="BP396" s="141"/>
      <c r="BQ396" s="141"/>
      <c r="BR396" s="141"/>
      <c r="BS396" s="141"/>
      <c r="BT396" s="141"/>
      <c r="BU396" s="141"/>
      <c r="BV396" s="141"/>
      <c r="BW396" s="141"/>
      <c r="BX396" s="141"/>
      <c r="BY396" s="141"/>
    </row>
    <row r="397" spans="1:77" s="60" customFormat="1" x14ac:dyDescent="0.25">
      <c r="A397" s="141"/>
      <c r="B397" s="141"/>
      <c r="C397" s="141"/>
      <c r="D397" s="141"/>
      <c r="E397" s="141"/>
      <c r="F397" s="161"/>
      <c r="G397" s="161" t="s">
        <v>409</v>
      </c>
      <c r="H397" s="162">
        <v>270</v>
      </c>
      <c r="I397" s="163">
        <v>37517310</v>
      </c>
      <c r="J397" s="141"/>
      <c r="K397" s="141"/>
      <c r="L397" s="141"/>
      <c r="M397" s="141"/>
      <c r="N397" s="141"/>
      <c r="O397" s="141"/>
      <c r="P397" s="141"/>
      <c r="Q397" s="141"/>
      <c r="R397" s="141"/>
      <c r="S397" s="141"/>
      <c r="T397" s="141"/>
      <c r="U397" s="141"/>
      <c r="V397" s="141"/>
      <c r="W397" s="141"/>
      <c r="X397" s="141"/>
      <c r="Y397" s="141"/>
      <c r="Z397" s="141"/>
      <c r="AA397" s="141"/>
      <c r="AB397" s="141"/>
      <c r="AC397" s="141"/>
      <c r="AD397" s="141"/>
      <c r="AE397" s="141"/>
      <c r="AF397" s="141"/>
      <c r="AG397" s="141"/>
      <c r="AH397" s="141"/>
      <c r="AI397" s="141"/>
      <c r="AJ397" s="141"/>
      <c r="AK397" s="141"/>
      <c r="AL397" s="141"/>
      <c r="AM397" s="141"/>
      <c r="AN397" s="141"/>
      <c r="AO397" s="141"/>
      <c r="AP397" s="141"/>
      <c r="AQ397" s="141"/>
      <c r="AR397" s="141"/>
      <c r="AS397" s="141"/>
      <c r="AT397" s="141"/>
      <c r="AU397" s="141"/>
      <c r="AV397" s="141"/>
      <c r="AW397" s="141"/>
      <c r="AX397" s="141"/>
      <c r="AY397" s="141"/>
      <c r="AZ397" s="141"/>
      <c r="BA397" s="141"/>
      <c r="BB397" s="141"/>
      <c r="BC397" s="141"/>
      <c r="BD397" s="141"/>
      <c r="BE397" s="141"/>
      <c r="BF397" s="141"/>
      <c r="BG397" s="141"/>
      <c r="BH397" s="141"/>
      <c r="BI397" s="141"/>
      <c r="BJ397" s="141"/>
      <c r="BK397" s="141"/>
      <c r="BL397" s="141"/>
      <c r="BM397" s="141"/>
      <c r="BN397" s="141"/>
      <c r="BO397" s="141"/>
      <c r="BP397" s="141"/>
      <c r="BQ397" s="141"/>
      <c r="BR397" s="141"/>
      <c r="BS397" s="141"/>
      <c r="BT397" s="141"/>
      <c r="BU397" s="141"/>
      <c r="BV397" s="141"/>
      <c r="BW397" s="141"/>
      <c r="BX397" s="141"/>
      <c r="BY397" s="141"/>
    </row>
    <row r="398" spans="1:77" s="60" customFormat="1" x14ac:dyDescent="0.25">
      <c r="A398" s="141"/>
      <c r="B398" s="141"/>
      <c r="C398" s="141"/>
      <c r="D398" s="141"/>
      <c r="E398" s="141"/>
      <c r="F398" s="343" t="s">
        <v>186</v>
      </c>
      <c r="G398" s="343"/>
      <c r="H398" s="344">
        <v>6080</v>
      </c>
      <c r="I398" s="346">
        <v>522899430</v>
      </c>
      <c r="J398" s="141"/>
      <c r="K398" s="141"/>
      <c r="L398" s="141"/>
      <c r="M398" s="141"/>
      <c r="N398" s="141"/>
      <c r="O398" s="141"/>
      <c r="P398" s="141"/>
      <c r="Q398" s="141"/>
      <c r="R398" s="141"/>
      <c r="S398" s="141"/>
      <c r="T398" s="141"/>
      <c r="U398" s="141"/>
      <c r="V398" s="141"/>
      <c r="W398" s="141"/>
      <c r="X398" s="141"/>
      <c r="Y398" s="141"/>
      <c r="Z398" s="141"/>
      <c r="AA398" s="141"/>
      <c r="AB398" s="141"/>
      <c r="AC398" s="141"/>
      <c r="AD398" s="141"/>
      <c r="AE398" s="141"/>
      <c r="AF398" s="141"/>
      <c r="AG398" s="141"/>
      <c r="AH398" s="141"/>
      <c r="AI398" s="141"/>
      <c r="AJ398" s="141"/>
      <c r="AK398" s="141"/>
      <c r="AL398" s="141"/>
      <c r="AM398" s="141"/>
      <c r="AN398" s="141"/>
      <c r="AO398" s="141"/>
      <c r="AP398" s="141"/>
      <c r="AQ398" s="141"/>
      <c r="AR398" s="141"/>
      <c r="AS398" s="141"/>
      <c r="AT398" s="141"/>
      <c r="AU398" s="141"/>
      <c r="AV398" s="141"/>
      <c r="AW398" s="141"/>
      <c r="AX398" s="141"/>
      <c r="AY398" s="141"/>
      <c r="AZ398" s="141"/>
      <c r="BA398" s="141"/>
      <c r="BB398" s="141"/>
      <c r="BC398" s="141"/>
      <c r="BD398" s="141"/>
      <c r="BE398" s="141"/>
      <c r="BF398" s="141"/>
      <c r="BG398" s="141"/>
      <c r="BH398" s="141"/>
      <c r="BI398" s="141"/>
      <c r="BJ398" s="141"/>
      <c r="BK398" s="141"/>
      <c r="BL398" s="141"/>
      <c r="BM398" s="141"/>
      <c r="BN398" s="141"/>
      <c r="BO398" s="141"/>
      <c r="BP398" s="141"/>
      <c r="BQ398" s="141"/>
      <c r="BR398" s="141"/>
      <c r="BS398" s="141"/>
      <c r="BT398" s="141"/>
      <c r="BU398" s="141"/>
      <c r="BV398" s="141"/>
      <c r="BW398" s="141"/>
      <c r="BX398" s="141"/>
      <c r="BY398" s="141"/>
    </row>
    <row r="399" spans="1:77" s="60" customFormat="1" x14ac:dyDescent="0.25">
      <c r="A399" s="141"/>
      <c r="B399" s="141"/>
      <c r="C399" s="141"/>
      <c r="D399" s="141"/>
      <c r="E399" s="141"/>
      <c r="F399" s="161" t="s">
        <v>47</v>
      </c>
      <c r="G399" s="161" t="s">
        <v>400</v>
      </c>
      <c r="H399" s="162">
        <v>215</v>
      </c>
      <c r="I399" s="163">
        <v>107778435</v>
      </c>
      <c r="J399" s="141"/>
      <c r="K399" s="141"/>
      <c r="L399" s="141"/>
      <c r="M399" s="141"/>
      <c r="N399" s="141"/>
      <c r="O399" s="141"/>
      <c r="P399" s="141"/>
      <c r="Q399" s="141"/>
      <c r="R399" s="141"/>
      <c r="S399" s="141"/>
      <c r="T399" s="141"/>
      <c r="U399" s="141"/>
      <c r="V399" s="141"/>
      <c r="W399" s="141"/>
      <c r="X399" s="141"/>
      <c r="Y399" s="141"/>
      <c r="Z399" s="141"/>
      <c r="AA399" s="141"/>
      <c r="AB399" s="141"/>
      <c r="AC399" s="141"/>
      <c r="AD399" s="141"/>
      <c r="AE399" s="141"/>
      <c r="AF399" s="141"/>
      <c r="AG399" s="141"/>
      <c r="AH399" s="141"/>
      <c r="AI399" s="141"/>
      <c r="AJ399" s="141"/>
      <c r="AK399" s="141"/>
      <c r="AL399" s="141"/>
      <c r="AM399" s="141"/>
      <c r="AN399" s="141"/>
      <c r="AO399" s="141"/>
      <c r="AP399" s="141"/>
      <c r="AQ399" s="141"/>
      <c r="AR399" s="141"/>
      <c r="AS399" s="141"/>
      <c r="AT399" s="141"/>
      <c r="AU399" s="141"/>
      <c r="AV399" s="141"/>
      <c r="AW399" s="141"/>
      <c r="AX399" s="141"/>
      <c r="AY399" s="141"/>
      <c r="AZ399" s="141"/>
      <c r="BA399" s="141"/>
      <c r="BB399" s="141"/>
      <c r="BC399" s="141"/>
      <c r="BD399" s="141"/>
      <c r="BE399" s="141"/>
      <c r="BF399" s="141"/>
      <c r="BG399" s="141"/>
      <c r="BH399" s="141"/>
      <c r="BI399" s="141"/>
      <c r="BJ399" s="141"/>
      <c r="BK399" s="141"/>
      <c r="BL399" s="141"/>
      <c r="BM399" s="141"/>
      <c r="BN399" s="141"/>
      <c r="BO399" s="141"/>
      <c r="BP399" s="141"/>
      <c r="BQ399" s="141"/>
      <c r="BR399" s="141"/>
      <c r="BS399" s="141"/>
      <c r="BT399" s="141"/>
      <c r="BU399" s="141"/>
      <c r="BV399" s="141"/>
      <c r="BW399" s="141"/>
      <c r="BX399" s="141"/>
      <c r="BY399" s="141"/>
    </row>
    <row r="400" spans="1:77" s="60" customFormat="1" x14ac:dyDescent="0.25">
      <c r="A400" s="141"/>
      <c r="B400" s="141"/>
      <c r="C400" s="141"/>
      <c r="D400" s="141"/>
      <c r="E400" s="141"/>
      <c r="F400" s="161"/>
      <c r="G400" s="161" t="s">
        <v>401</v>
      </c>
      <c r="H400" s="162">
        <v>106</v>
      </c>
      <c r="I400" s="163">
        <v>57948637</v>
      </c>
      <c r="J400" s="141"/>
      <c r="K400" s="141"/>
      <c r="L400" s="141"/>
      <c r="M400" s="141"/>
      <c r="N400" s="141"/>
      <c r="O400" s="141"/>
      <c r="P400" s="141"/>
      <c r="Q400" s="141"/>
      <c r="R400" s="141"/>
      <c r="S400" s="141"/>
      <c r="T400" s="141"/>
      <c r="U400" s="141"/>
      <c r="V400" s="141"/>
      <c r="W400" s="141"/>
      <c r="X400" s="141"/>
      <c r="Y400" s="141"/>
      <c r="Z400" s="141"/>
      <c r="AA400" s="141"/>
      <c r="AB400" s="141"/>
      <c r="AC400" s="141"/>
      <c r="AD400" s="141"/>
      <c r="AE400" s="141"/>
      <c r="AF400" s="141"/>
      <c r="AG400" s="141"/>
      <c r="AH400" s="141"/>
      <c r="AI400" s="141"/>
      <c r="AJ400" s="141"/>
      <c r="AK400" s="141"/>
      <c r="AL400" s="141"/>
      <c r="AM400" s="141"/>
      <c r="AN400" s="141"/>
      <c r="AO400" s="141"/>
      <c r="AP400" s="141"/>
      <c r="AQ400" s="141"/>
      <c r="AR400" s="141"/>
      <c r="AS400" s="141"/>
      <c r="AT400" s="141"/>
      <c r="AU400" s="141"/>
      <c r="AV400" s="141"/>
      <c r="AW400" s="141"/>
      <c r="AX400" s="141"/>
      <c r="AY400" s="141"/>
      <c r="AZ400" s="141"/>
      <c r="BA400" s="141"/>
      <c r="BB400" s="141"/>
      <c r="BC400" s="141"/>
      <c r="BD400" s="141"/>
      <c r="BE400" s="141"/>
      <c r="BF400" s="141"/>
      <c r="BG400" s="141"/>
      <c r="BH400" s="141"/>
      <c r="BI400" s="141"/>
      <c r="BJ400" s="141"/>
      <c r="BK400" s="141"/>
      <c r="BL400" s="141"/>
      <c r="BM400" s="141"/>
      <c r="BN400" s="141"/>
      <c r="BO400" s="141"/>
      <c r="BP400" s="141"/>
      <c r="BQ400" s="141"/>
      <c r="BR400" s="141"/>
      <c r="BS400" s="141"/>
      <c r="BT400" s="141"/>
      <c r="BU400" s="141"/>
      <c r="BV400" s="141"/>
      <c r="BW400" s="141"/>
      <c r="BX400" s="141"/>
      <c r="BY400" s="141"/>
    </row>
    <row r="401" spans="1:77" s="60" customFormat="1" x14ac:dyDescent="0.25">
      <c r="A401" s="141"/>
      <c r="B401" s="141"/>
      <c r="C401" s="141"/>
      <c r="D401" s="141"/>
      <c r="E401" s="141"/>
      <c r="F401" s="161"/>
      <c r="G401" s="161" t="s">
        <v>402</v>
      </c>
      <c r="H401" s="162">
        <v>88</v>
      </c>
      <c r="I401" s="163">
        <v>22975658</v>
      </c>
      <c r="J401" s="141"/>
      <c r="K401" s="141"/>
      <c r="L401" s="141"/>
      <c r="M401" s="141"/>
      <c r="N401" s="141"/>
      <c r="O401" s="141"/>
      <c r="P401" s="141"/>
      <c r="Q401" s="141"/>
      <c r="R401" s="141"/>
      <c r="S401" s="141"/>
      <c r="T401" s="141"/>
      <c r="U401" s="141"/>
      <c r="V401" s="141"/>
      <c r="W401" s="141"/>
      <c r="X401" s="141"/>
      <c r="Y401" s="141"/>
      <c r="Z401" s="141"/>
      <c r="AA401" s="141"/>
      <c r="AB401" s="141"/>
      <c r="AC401" s="141"/>
      <c r="AD401" s="141"/>
      <c r="AE401" s="141"/>
      <c r="AF401" s="141"/>
      <c r="AG401" s="141"/>
      <c r="AH401" s="141"/>
      <c r="AI401" s="141"/>
      <c r="AJ401" s="141"/>
      <c r="AK401" s="141"/>
      <c r="AL401" s="141"/>
      <c r="AM401" s="141"/>
      <c r="AN401" s="141"/>
      <c r="AO401" s="141"/>
      <c r="AP401" s="141"/>
      <c r="AQ401" s="141"/>
      <c r="AR401" s="141"/>
      <c r="AS401" s="141"/>
      <c r="AT401" s="141"/>
      <c r="AU401" s="141"/>
      <c r="AV401" s="141"/>
      <c r="AW401" s="141"/>
      <c r="AX401" s="141"/>
      <c r="AY401" s="141"/>
      <c r="AZ401" s="141"/>
      <c r="BA401" s="141"/>
      <c r="BB401" s="141"/>
      <c r="BC401" s="141"/>
      <c r="BD401" s="141"/>
      <c r="BE401" s="141"/>
      <c r="BF401" s="141"/>
      <c r="BG401" s="141"/>
      <c r="BH401" s="141"/>
      <c r="BI401" s="141"/>
      <c r="BJ401" s="141"/>
      <c r="BK401" s="141"/>
      <c r="BL401" s="141"/>
      <c r="BM401" s="141"/>
      <c r="BN401" s="141"/>
      <c r="BO401" s="141"/>
      <c r="BP401" s="141"/>
      <c r="BQ401" s="141"/>
      <c r="BR401" s="141"/>
      <c r="BS401" s="141"/>
      <c r="BT401" s="141"/>
      <c r="BU401" s="141"/>
      <c r="BV401" s="141"/>
      <c r="BW401" s="141"/>
      <c r="BX401" s="141"/>
      <c r="BY401" s="141"/>
    </row>
    <row r="402" spans="1:77" s="60" customFormat="1" x14ac:dyDescent="0.25">
      <c r="A402" s="141"/>
      <c r="B402" s="141"/>
      <c r="C402" s="141"/>
      <c r="D402" s="141"/>
      <c r="E402" s="141"/>
      <c r="F402" s="161"/>
      <c r="G402" s="161" t="s">
        <v>425</v>
      </c>
      <c r="H402" s="162">
        <v>47</v>
      </c>
      <c r="I402" s="163">
        <v>12696306</v>
      </c>
      <c r="J402" s="141"/>
      <c r="K402" s="141"/>
      <c r="L402" s="141"/>
      <c r="M402" s="141"/>
      <c r="N402" s="141"/>
      <c r="O402" s="141"/>
      <c r="P402" s="141"/>
      <c r="Q402" s="141"/>
      <c r="R402" s="141"/>
      <c r="S402" s="141"/>
      <c r="T402" s="141"/>
      <c r="U402" s="141"/>
      <c r="V402" s="141"/>
      <c r="W402" s="141"/>
      <c r="X402" s="141"/>
      <c r="Y402" s="141"/>
      <c r="Z402" s="141"/>
      <c r="AA402" s="141"/>
      <c r="AB402" s="141"/>
      <c r="AC402" s="141"/>
      <c r="AD402" s="141"/>
      <c r="AE402" s="141"/>
      <c r="AF402" s="141"/>
      <c r="AG402" s="141"/>
      <c r="AH402" s="141"/>
      <c r="AI402" s="141"/>
      <c r="AJ402" s="141"/>
      <c r="AK402" s="141"/>
      <c r="AL402" s="141"/>
      <c r="AM402" s="141"/>
      <c r="AN402" s="141"/>
      <c r="AO402" s="141"/>
      <c r="AP402" s="141"/>
      <c r="AQ402" s="141"/>
      <c r="AR402" s="141"/>
      <c r="AS402" s="141"/>
      <c r="AT402" s="141"/>
      <c r="AU402" s="141"/>
      <c r="AV402" s="141"/>
      <c r="AW402" s="141"/>
      <c r="AX402" s="141"/>
      <c r="AY402" s="141"/>
      <c r="AZ402" s="141"/>
      <c r="BA402" s="141"/>
      <c r="BB402" s="141"/>
      <c r="BC402" s="141"/>
      <c r="BD402" s="141"/>
      <c r="BE402" s="141"/>
      <c r="BF402" s="141"/>
      <c r="BG402" s="141"/>
      <c r="BH402" s="141"/>
      <c r="BI402" s="141"/>
      <c r="BJ402" s="141"/>
      <c r="BK402" s="141"/>
      <c r="BL402" s="141"/>
      <c r="BM402" s="141"/>
      <c r="BN402" s="141"/>
      <c r="BO402" s="141"/>
      <c r="BP402" s="141"/>
      <c r="BQ402" s="141"/>
      <c r="BR402" s="141"/>
      <c r="BS402" s="141"/>
      <c r="BT402" s="141"/>
      <c r="BU402" s="141"/>
      <c r="BV402" s="141"/>
      <c r="BW402" s="141"/>
      <c r="BX402" s="141"/>
      <c r="BY402" s="141"/>
    </row>
    <row r="403" spans="1:77" s="60" customFormat="1" x14ac:dyDescent="0.25">
      <c r="A403" s="141"/>
      <c r="B403" s="141"/>
      <c r="C403" s="141"/>
      <c r="D403" s="141"/>
      <c r="E403" s="141"/>
      <c r="F403" s="161"/>
      <c r="G403" s="161" t="s">
        <v>418</v>
      </c>
      <c r="H403" s="162">
        <v>2</v>
      </c>
      <c r="I403" s="163">
        <v>5591022</v>
      </c>
      <c r="J403" s="141"/>
      <c r="K403" s="141"/>
      <c r="L403" s="141"/>
      <c r="M403" s="141"/>
      <c r="N403" s="141"/>
      <c r="O403" s="141"/>
      <c r="P403" s="141"/>
      <c r="Q403" s="141"/>
      <c r="R403" s="141"/>
      <c r="S403" s="141"/>
      <c r="T403" s="141"/>
      <c r="U403" s="141"/>
      <c r="V403" s="141"/>
      <c r="W403" s="141"/>
      <c r="X403" s="141"/>
      <c r="Y403" s="141"/>
      <c r="Z403" s="141"/>
      <c r="AA403" s="141"/>
      <c r="AB403" s="141"/>
      <c r="AC403" s="141"/>
      <c r="AD403" s="141"/>
      <c r="AE403" s="141"/>
      <c r="AF403" s="141"/>
      <c r="AG403" s="141"/>
      <c r="AH403" s="141"/>
      <c r="AI403" s="141"/>
      <c r="AJ403" s="141"/>
      <c r="AK403" s="141"/>
      <c r="AL403" s="141"/>
      <c r="AM403" s="141"/>
      <c r="AN403" s="141"/>
      <c r="AO403" s="141"/>
      <c r="AP403" s="141"/>
      <c r="AQ403" s="141"/>
      <c r="AR403" s="141"/>
      <c r="AS403" s="141"/>
      <c r="AT403" s="141"/>
      <c r="AU403" s="141"/>
      <c r="AV403" s="141"/>
      <c r="AW403" s="141"/>
      <c r="AX403" s="141"/>
      <c r="AY403" s="141"/>
      <c r="AZ403" s="141"/>
      <c r="BA403" s="141"/>
      <c r="BB403" s="141"/>
      <c r="BC403" s="141"/>
      <c r="BD403" s="141"/>
      <c r="BE403" s="141"/>
      <c r="BF403" s="141"/>
      <c r="BG403" s="141"/>
      <c r="BH403" s="141"/>
      <c r="BI403" s="141"/>
      <c r="BJ403" s="141"/>
      <c r="BK403" s="141"/>
      <c r="BL403" s="141"/>
      <c r="BM403" s="141"/>
      <c r="BN403" s="141"/>
      <c r="BO403" s="141"/>
      <c r="BP403" s="141"/>
      <c r="BQ403" s="141"/>
      <c r="BR403" s="141"/>
      <c r="BS403" s="141"/>
      <c r="BT403" s="141"/>
      <c r="BU403" s="141"/>
      <c r="BV403" s="141"/>
      <c r="BW403" s="141"/>
      <c r="BX403" s="141"/>
      <c r="BY403" s="141"/>
    </row>
    <row r="404" spans="1:77" s="60" customFormat="1" x14ac:dyDescent="0.25">
      <c r="A404" s="141"/>
      <c r="B404" s="141"/>
      <c r="C404" s="141"/>
      <c r="D404" s="141"/>
      <c r="E404" s="141"/>
      <c r="F404" s="161"/>
      <c r="G404" s="161" t="s">
        <v>405</v>
      </c>
      <c r="H404" s="162">
        <v>3866</v>
      </c>
      <c r="I404" s="163">
        <v>220140432</v>
      </c>
      <c r="J404" s="141"/>
      <c r="K404" s="141"/>
      <c r="L404" s="141"/>
      <c r="M404" s="141"/>
      <c r="N404" s="141"/>
      <c r="O404" s="141"/>
      <c r="P404" s="141"/>
      <c r="Q404" s="141"/>
      <c r="R404" s="141"/>
      <c r="S404" s="141"/>
      <c r="T404" s="141"/>
      <c r="U404" s="141"/>
      <c r="V404" s="141"/>
      <c r="W404" s="141"/>
      <c r="X404" s="141"/>
      <c r="Y404" s="141"/>
      <c r="Z404" s="141"/>
      <c r="AA404" s="141"/>
      <c r="AB404" s="141"/>
      <c r="AC404" s="141"/>
      <c r="AD404" s="141"/>
      <c r="AE404" s="141"/>
      <c r="AF404" s="141"/>
      <c r="AG404" s="141"/>
      <c r="AH404" s="141"/>
      <c r="AI404" s="141"/>
      <c r="AJ404" s="141"/>
      <c r="AK404" s="141"/>
      <c r="AL404" s="141"/>
      <c r="AM404" s="141"/>
      <c r="AN404" s="141"/>
      <c r="AO404" s="141"/>
      <c r="AP404" s="141"/>
      <c r="AQ404" s="141"/>
      <c r="AR404" s="141"/>
      <c r="AS404" s="141"/>
      <c r="AT404" s="141"/>
      <c r="AU404" s="141"/>
      <c r="AV404" s="141"/>
      <c r="AW404" s="141"/>
      <c r="AX404" s="141"/>
      <c r="AY404" s="141"/>
      <c r="AZ404" s="141"/>
      <c r="BA404" s="141"/>
      <c r="BB404" s="141"/>
      <c r="BC404" s="141"/>
      <c r="BD404" s="141"/>
      <c r="BE404" s="141"/>
      <c r="BF404" s="141"/>
      <c r="BG404" s="141"/>
      <c r="BH404" s="141"/>
      <c r="BI404" s="141"/>
      <c r="BJ404" s="141"/>
      <c r="BK404" s="141"/>
      <c r="BL404" s="141"/>
      <c r="BM404" s="141"/>
      <c r="BN404" s="141"/>
      <c r="BO404" s="141"/>
      <c r="BP404" s="141"/>
      <c r="BQ404" s="141"/>
      <c r="BR404" s="141"/>
      <c r="BS404" s="141"/>
      <c r="BT404" s="141"/>
      <c r="BU404" s="141"/>
      <c r="BV404" s="141"/>
      <c r="BW404" s="141"/>
      <c r="BX404" s="141"/>
      <c r="BY404" s="141"/>
    </row>
    <row r="405" spans="1:77" s="60" customFormat="1" x14ac:dyDescent="0.25">
      <c r="A405" s="141"/>
      <c r="B405" s="141"/>
      <c r="C405" s="141"/>
      <c r="D405" s="141"/>
      <c r="E405" s="141"/>
      <c r="F405" s="161"/>
      <c r="G405" s="161" t="s">
        <v>429</v>
      </c>
      <c r="H405" s="162">
        <v>6</v>
      </c>
      <c r="I405" s="163">
        <v>3669109</v>
      </c>
      <c r="J405" s="141"/>
      <c r="K405" s="141"/>
      <c r="L405" s="141"/>
      <c r="M405" s="141"/>
      <c r="N405" s="141"/>
      <c r="O405" s="141"/>
      <c r="P405" s="141"/>
      <c r="Q405" s="141"/>
      <c r="R405" s="141"/>
      <c r="S405" s="141"/>
      <c r="T405" s="141"/>
      <c r="U405" s="141"/>
      <c r="V405" s="141"/>
      <c r="W405" s="141"/>
      <c r="X405" s="141"/>
      <c r="Y405" s="141"/>
      <c r="Z405" s="141"/>
      <c r="AA405" s="141"/>
      <c r="AB405" s="141"/>
      <c r="AC405" s="141"/>
      <c r="AD405" s="141"/>
      <c r="AE405" s="141"/>
      <c r="AF405" s="141"/>
      <c r="AG405" s="141"/>
      <c r="AH405" s="141"/>
      <c r="AI405" s="141"/>
      <c r="AJ405" s="141"/>
      <c r="AK405" s="141"/>
      <c r="AL405" s="141"/>
      <c r="AM405" s="141"/>
      <c r="AN405" s="141"/>
      <c r="AO405" s="141"/>
      <c r="AP405" s="141"/>
      <c r="AQ405" s="141"/>
      <c r="AR405" s="141"/>
      <c r="AS405" s="141"/>
      <c r="AT405" s="141"/>
      <c r="AU405" s="141"/>
      <c r="AV405" s="141"/>
      <c r="AW405" s="141"/>
      <c r="AX405" s="141"/>
      <c r="AY405" s="141"/>
      <c r="AZ405" s="141"/>
      <c r="BA405" s="141"/>
      <c r="BB405" s="141"/>
      <c r="BC405" s="141"/>
      <c r="BD405" s="141"/>
      <c r="BE405" s="141"/>
      <c r="BF405" s="141"/>
      <c r="BG405" s="141"/>
      <c r="BH405" s="141"/>
      <c r="BI405" s="141"/>
      <c r="BJ405" s="141"/>
      <c r="BK405" s="141"/>
      <c r="BL405" s="141"/>
      <c r="BM405" s="141"/>
      <c r="BN405" s="141"/>
      <c r="BO405" s="141"/>
      <c r="BP405" s="141"/>
      <c r="BQ405" s="141"/>
      <c r="BR405" s="141"/>
      <c r="BS405" s="141"/>
      <c r="BT405" s="141"/>
      <c r="BU405" s="141"/>
      <c r="BV405" s="141"/>
      <c r="BW405" s="141"/>
      <c r="BX405" s="141"/>
      <c r="BY405" s="141"/>
    </row>
    <row r="406" spans="1:77" s="60" customFormat="1" x14ac:dyDescent="0.25">
      <c r="A406" s="141"/>
      <c r="B406" s="141"/>
      <c r="C406" s="141"/>
      <c r="D406" s="141"/>
      <c r="E406" s="141"/>
      <c r="F406" s="161"/>
      <c r="G406" s="161" t="s">
        <v>505</v>
      </c>
      <c r="H406" s="162">
        <v>2</v>
      </c>
      <c r="I406" s="163">
        <v>5174400</v>
      </c>
      <c r="J406" s="141"/>
      <c r="K406" s="141"/>
      <c r="L406" s="141"/>
      <c r="M406" s="141"/>
      <c r="N406" s="141"/>
      <c r="O406" s="141"/>
      <c r="P406" s="141"/>
      <c r="Q406" s="141"/>
      <c r="R406" s="141"/>
      <c r="S406" s="141"/>
      <c r="T406" s="141"/>
      <c r="U406" s="141"/>
      <c r="V406" s="141"/>
      <c r="W406" s="141"/>
      <c r="X406" s="141"/>
      <c r="Y406" s="141"/>
      <c r="Z406" s="141"/>
      <c r="AA406" s="141"/>
      <c r="AB406" s="141"/>
      <c r="AC406" s="141"/>
      <c r="AD406" s="141"/>
      <c r="AE406" s="141"/>
      <c r="AF406" s="141"/>
      <c r="AG406" s="141"/>
      <c r="AH406" s="141"/>
      <c r="AI406" s="141"/>
      <c r="AJ406" s="141"/>
      <c r="AK406" s="141"/>
      <c r="AL406" s="141"/>
      <c r="AM406" s="141"/>
      <c r="AN406" s="141"/>
      <c r="AO406" s="141"/>
      <c r="AP406" s="141"/>
      <c r="AQ406" s="141"/>
      <c r="AR406" s="141"/>
      <c r="AS406" s="141"/>
      <c r="AT406" s="141"/>
      <c r="AU406" s="141"/>
      <c r="AV406" s="141"/>
      <c r="AW406" s="141"/>
      <c r="AX406" s="141"/>
      <c r="AY406" s="141"/>
      <c r="AZ406" s="141"/>
      <c r="BA406" s="141"/>
      <c r="BB406" s="141"/>
      <c r="BC406" s="141"/>
      <c r="BD406" s="141"/>
      <c r="BE406" s="141"/>
      <c r="BF406" s="141"/>
      <c r="BG406" s="141"/>
      <c r="BH406" s="141"/>
      <c r="BI406" s="141"/>
      <c r="BJ406" s="141"/>
      <c r="BK406" s="141"/>
      <c r="BL406" s="141"/>
      <c r="BM406" s="141"/>
      <c r="BN406" s="141"/>
      <c r="BO406" s="141"/>
      <c r="BP406" s="141"/>
      <c r="BQ406" s="141"/>
      <c r="BR406" s="141"/>
      <c r="BS406" s="141"/>
      <c r="BT406" s="141"/>
      <c r="BU406" s="141"/>
      <c r="BV406" s="141"/>
      <c r="BW406" s="141"/>
      <c r="BX406" s="141"/>
      <c r="BY406" s="141"/>
    </row>
    <row r="407" spans="1:77" s="60" customFormat="1" x14ac:dyDescent="0.25">
      <c r="A407" s="141"/>
      <c r="B407" s="141"/>
      <c r="C407" s="141"/>
      <c r="D407" s="141"/>
      <c r="E407" s="141"/>
      <c r="F407" s="161"/>
      <c r="G407" s="161" t="s">
        <v>430</v>
      </c>
      <c r="H407" s="162">
        <v>9</v>
      </c>
      <c r="I407" s="163">
        <v>30791037</v>
      </c>
      <c r="J407" s="141"/>
      <c r="K407" s="141"/>
      <c r="L407" s="141"/>
      <c r="M407" s="141"/>
      <c r="N407" s="141"/>
      <c r="O407" s="141"/>
      <c r="P407" s="141"/>
      <c r="Q407" s="141"/>
      <c r="R407" s="141"/>
      <c r="S407" s="141"/>
      <c r="T407" s="141"/>
      <c r="U407" s="141"/>
      <c r="V407" s="141"/>
      <c r="W407" s="141"/>
      <c r="X407" s="141"/>
      <c r="Y407" s="141"/>
      <c r="Z407" s="141"/>
      <c r="AA407" s="141"/>
      <c r="AB407" s="141"/>
      <c r="AC407" s="141"/>
      <c r="AD407" s="141"/>
      <c r="AE407" s="141"/>
      <c r="AF407" s="141"/>
      <c r="AG407" s="141"/>
      <c r="AH407" s="141"/>
      <c r="AI407" s="141"/>
      <c r="AJ407" s="141"/>
      <c r="AK407" s="141"/>
      <c r="AL407" s="141"/>
      <c r="AM407" s="141"/>
      <c r="AN407" s="141"/>
      <c r="AO407" s="141"/>
      <c r="AP407" s="141"/>
      <c r="AQ407" s="141"/>
      <c r="AR407" s="141"/>
      <c r="AS407" s="141"/>
      <c r="AT407" s="141"/>
      <c r="AU407" s="141"/>
      <c r="AV407" s="141"/>
      <c r="AW407" s="141"/>
      <c r="AX407" s="141"/>
      <c r="AY407" s="141"/>
      <c r="AZ407" s="141"/>
      <c r="BA407" s="141"/>
      <c r="BB407" s="141"/>
      <c r="BC407" s="141"/>
      <c r="BD407" s="141"/>
      <c r="BE407" s="141"/>
      <c r="BF407" s="141"/>
      <c r="BG407" s="141"/>
      <c r="BH407" s="141"/>
      <c r="BI407" s="141"/>
      <c r="BJ407" s="141"/>
      <c r="BK407" s="141"/>
      <c r="BL407" s="141"/>
      <c r="BM407" s="141"/>
      <c r="BN407" s="141"/>
      <c r="BO407" s="141"/>
      <c r="BP407" s="141"/>
      <c r="BQ407" s="141"/>
      <c r="BR407" s="141"/>
      <c r="BS407" s="141"/>
      <c r="BT407" s="141"/>
      <c r="BU407" s="141"/>
      <c r="BV407" s="141"/>
      <c r="BW407" s="141"/>
      <c r="BX407" s="141"/>
      <c r="BY407" s="141"/>
    </row>
    <row r="408" spans="1:77" s="60" customFormat="1" x14ac:dyDescent="0.25">
      <c r="A408" s="141"/>
      <c r="B408" s="141"/>
      <c r="C408" s="141"/>
      <c r="D408" s="141"/>
      <c r="E408" s="141"/>
      <c r="F408" s="161"/>
      <c r="G408" s="161" t="s">
        <v>406</v>
      </c>
      <c r="H408" s="162">
        <v>47</v>
      </c>
      <c r="I408" s="163">
        <v>30704029</v>
      </c>
      <c r="J408" s="141"/>
      <c r="K408" s="141"/>
      <c r="L408" s="141"/>
      <c r="M408" s="141"/>
      <c r="N408" s="141"/>
      <c r="O408" s="141"/>
      <c r="P408" s="141"/>
      <c r="Q408" s="141"/>
      <c r="R408" s="141"/>
      <c r="S408" s="141"/>
      <c r="T408" s="141"/>
      <c r="U408" s="141"/>
      <c r="V408" s="141"/>
      <c r="W408" s="141"/>
      <c r="X408" s="141"/>
      <c r="Y408" s="141"/>
      <c r="Z408" s="141"/>
      <c r="AA408" s="141"/>
      <c r="AB408" s="141"/>
      <c r="AC408" s="141"/>
      <c r="AD408" s="141"/>
      <c r="AE408" s="141"/>
      <c r="AF408" s="141"/>
      <c r="AG408" s="141"/>
      <c r="AH408" s="141"/>
      <c r="AI408" s="141"/>
      <c r="AJ408" s="141"/>
      <c r="AK408" s="141"/>
      <c r="AL408" s="141"/>
      <c r="AM408" s="141"/>
      <c r="AN408" s="141"/>
      <c r="AO408" s="141"/>
      <c r="AP408" s="141"/>
      <c r="AQ408" s="141"/>
      <c r="AR408" s="141"/>
      <c r="AS408" s="141"/>
      <c r="AT408" s="141"/>
      <c r="AU408" s="141"/>
      <c r="AV408" s="141"/>
      <c r="AW408" s="141"/>
      <c r="AX408" s="141"/>
      <c r="AY408" s="141"/>
      <c r="AZ408" s="141"/>
      <c r="BA408" s="141"/>
      <c r="BB408" s="141"/>
      <c r="BC408" s="141"/>
      <c r="BD408" s="141"/>
      <c r="BE408" s="141"/>
      <c r="BF408" s="141"/>
      <c r="BG408" s="141"/>
      <c r="BH408" s="141"/>
      <c r="BI408" s="141"/>
      <c r="BJ408" s="141"/>
      <c r="BK408" s="141"/>
      <c r="BL408" s="141"/>
      <c r="BM408" s="141"/>
      <c r="BN408" s="141"/>
      <c r="BO408" s="141"/>
      <c r="BP408" s="141"/>
      <c r="BQ408" s="141"/>
      <c r="BR408" s="141"/>
      <c r="BS408" s="141"/>
      <c r="BT408" s="141"/>
      <c r="BU408" s="141"/>
      <c r="BV408" s="141"/>
      <c r="BW408" s="141"/>
      <c r="BX408" s="141"/>
      <c r="BY408" s="141"/>
    </row>
    <row r="409" spans="1:77" s="60" customFormat="1" x14ac:dyDescent="0.25">
      <c r="A409" s="141"/>
      <c r="B409" s="141"/>
      <c r="C409" s="141"/>
      <c r="D409" s="141"/>
      <c r="E409" s="141"/>
      <c r="F409" s="161"/>
      <c r="G409" s="161" t="s">
        <v>411</v>
      </c>
      <c r="H409" s="162">
        <v>10</v>
      </c>
      <c r="I409" s="163">
        <v>4076790</v>
      </c>
      <c r="J409" s="141"/>
      <c r="K409" s="141"/>
      <c r="L409" s="141"/>
      <c r="M409" s="141"/>
      <c r="N409" s="141"/>
      <c r="O409" s="141"/>
      <c r="P409" s="141"/>
      <c r="Q409" s="141"/>
      <c r="R409" s="141"/>
      <c r="S409" s="141"/>
      <c r="T409" s="141"/>
      <c r="U409" s="141"/>
      <c r="V409" s="141"/>
      <c r="W409" s="141"/>
      <c r="X409" s="141"/>
      <c r="Y409" s="141"/>
      <c r="Z409" s="141"/>
      <c r="AA409" s="141"/>
      <c r="AB409" s="141"/>
      <c r="AC409" s="141"/>
      <c r="AD409" s="141"/>
      <c r="AE409" s="141"/>
      <c r="AF409" s="141"/>
      <c r="AG409" s="141"/>
      <c r="AH409" s="141"/>
      <c r="AI409" s="141"/>
      <c r="AJ409" s="141"/>
      <c r="AK409" s="141"/>
      <c r="AL409" s="141"/>
      <c r="AM409" s="141"/>
      <c r="AN409" s="141"/>
      <c r="AO409" s="141"/>
      <c r="AP409" s="141"/>
      <c r="AQ409" s="141"/>
      <c r="AR409" s="141"/>
      <c r="AS409" s="141"/>
      <c r="AT409" s="141"/>
      <c r="AU409" s="141"/>
      <c r="AV409" s="141"/>
      <c r="AW409" s="141"/>
      <c r="AX409" s="141"/>
      <c r="AY409" s="141"/>
      <c r="AZ409" s="141"/>
      <c r="BA409" s="141"/>
      <c r="BB409" s="141"/>
      <c r="BC409" s="141"/>
      <c r="BD409" s="141"/>
      <c r="BE409" s="141"/>
      <c r="BF409" s="141"/>
      <c r="BG409" s="141"/>
      <c r="BH409" s="141"/>
      <c r="BI409" s="141"/>
      <c r="BJ409" s="141"/>
      <c r="BK409" s="141"/>
      <c r="BL409" s="141"/>
      <c r="BM409" s="141"/>
      <c r="BN409" s="141"/>
      <c r="BO409" s="141"/>
      <c r="BP409" s="141"/>
      <c r="BQ409" s="141"/>
      <c r="BR409" s="141"/>
      <c r="BS409" s="141"/>
      <c r="BT409" s="141"/>
      <c r="BU409" s="141"/>
      <c r="BV409" s="141"/>
      <c r="BW409" s="141"/>
      <c r="BX409" s="141"/>
      <c r="BY409" s="141"/>
    </row>
    <row r="410" spans="1:77" s="60" customFormat="1" x14ac:dyDescent="0.25">
      <c r="A410" s="141"/>
      <c r="B410" s="141"/>
      <c r="C410" s="141"/>
      <c r="D410" s="141"/>
      <c r="E410" s="141"/>
      <c r="F410" s="161"/>
      <c r="G410" s="161" t="s">
        <v>412</v>
      </c>
      <c r="H410" s="162">
        <v>20</v>
      </c>
      <c r="I410" s="163">
        <v>8153580</v>
      </c>
      <c r="J410" s="141"/>
      <c r="K410" s="141"/>
      <c r="L410" s="141"/>
      <c r="M410" s="141"/>
      <c r="N410" s="141"/>
      <c r="O410" s="141"/>
      <c r="P410" s="141"/>
      <c r="Q410" s="141"/>
      <c r="R410" s="141"/>
      <c r="S410" s="141"/>
      <c r="T410" s="141"/>
      <c r="U410" s="141"/>
      <c r="V410" s="141"/>
      <c r="W410" s="141"/>
      <c r="X410" s="141"/>
      <c r="Y410" s="141"/>
      <c r="Z410" s="141"/>
      <c r="AA410" s="141"/>
      <c r="AB410" s="141"/>
      <c r="AC410" s="141"/>
      <c r="AD410" s="141"/>
      <c r="AE410" s="141"/>
      <c r="AF410" s="141"/>
      <c r="AG410" s="141"/>
      <c r="AH410" s="141"/>
      <c r="AI410" s="141"/>
      <c r="AJ410" s="141"/>
      <c r="AK410" s="141"/>
      <c r="AL410" s="141"/>
      <c r="AM410" s="141"/>
      <c r="AN410" s="141"/>
      <c r="AO410" s="141"/>
      <c r="AP410" s="141"/>
      <c r="AQ410" s="141"/>
      <c r="AR410" s="141"/>
      <c r="AS410" s="141"/>
      <c r="AT410" s="141"/>
      <c r="AU410" s="141"/>
      <c r="AV410" s="141"/>
      <c r="AW410" s="141"/>
      <c r="AX410" s="141"/>
      <c r="AY410" s="141"/>
      <c r="AZ410" s="141"/>
      <c r="BA410" s="141"/>
      <c r="BB410" s="141"/>
      <c r="BC410" s="141"/>
      <c r="BD410" s="141"/>
      <c r="BE410" s="141"/>
      <c r="BF410" s="141"/>
      <c r="BG410" s="141"/>
      <c r="BH410" s="141"/>
      <c r="BI410" s="141"/>
      <c r="BJ410" s="141"/>
      <c r="BK410" s="141"/>
      <c r="BL410" s="141"/>
      <c r="BM410" s="141"/>
      <c r="BN410" s="141"/>
      <c r="BO410" s="141"/>
      <c r="BP410" s="141"/>
      <c r="BQ410" s="141"/>
      <c r="BR410" s="141"/>
      <c r="BS410" s="141"/>
      <c r="BT410" s="141"/>
      <c r="BU410" s="141"/>
      <c r="BV410" s="141"/>
      <c r="BW410" s="141"/>
      <c r="BX410" s="141"/>
      <c r="BY410" s="141"/>
    </row>
    <row r="411" spans="1:77" s="60" customFormat="1" x14ac:dyDescent="0.25">
      <c r="A411" s="141"/>
      <c r="B411" s="141"/>
      <c r="C411" s="141"/>
      <c r="D411" s="141"/>
      <c r="E411" s="141"/>
      <c r="F411" s="161"/>
      <c r="G411" s="161" t="s">
        <v>449</v>
      </c>
      <c r="H411" s="162">
        <v>12</v>
      </c>
      <c r="I411" s="163">
        <v>22176000</v>
      </c>
      <c r="J411" s="141"/>
      <c r="K411" s="141"/>
      <c r="L411" s="141"/>
      <c r="M411" s="141"/>
      <c r="N411" s="141"/>
      <c r="O411" s="141"/>
      <c r="P411" s="141"/>
      <c r="Q411" s="141"/>
      <c r="R411" s="141"/>
      <c r="S411" s="141"/>
      <c r="T411" s="141"/>
      <c r="U411" s="141"/>
      <c r="V411" s="141"/>
      <c r="W411" s="141"/>
      <c r="X411" s="141"/>
      <c r="Y411" s="141"/>
      <c r="Z411" s="141"/>
      <c r="AA411" s="141"/>
      <c r="AB411" s="141"/>
      <c r="AC411" s="141"/>
      <c r="AD411" s="141"/>
      <c r="AE411" s="141"/>
      <c r="AF411" s="141"/>
      <c r="AG411" s="141"/>
      <c r="AH411" s="141"/>
      <c r="AI411" s="141"/>
      <c r="AJ411" s="141"/>
      <c r="AK411" s="141"/>
      <c r="AL411" s="141"/>
      <c r="AM411" s="141"/>
      <c r="AN411" s="141"/>
      <c r="AO411" s="141"/>
      <c r="AP411" s="141"/>
      <c r="AQ411" s="141"/>
      <c r="AR411" s="141"/>
      <c r="AS411" s="141"/>
      <c r="AT411" s="141"/>
      <c r="AU411" s="141"/>
      <c r="AV411" s="141"/>
      <c r="AW411" s="141"/>
      <c r="AX411" s="141"/>
      <c r="AY411" s="141"/>
      <c r="AZ411" s="141"/>
      <c r="BA411" s="141"/>
      <c r="BB411" s="141"/>
      <c r="BC411" s="141"/>
      <c r="BD411" s="141"/>
      <c r="BE411" s="141"/>
      <c r="BF411" s="141"/>
      <c r="BG411" s="141"/>
      <c r="BH411" s="141"/>
      <c r="BI411" s="141"/>
      <c r="BJ411" s="141"/>
      <c r="BK411" s="141"/>
      <c r="BL411" s="141"/>
      <c r="BM411" s="141"/>
      <c r="BN411" s="141"/>
      <c r="BO411" s="141"/>
      <c r="BP411" s="141"/>
      <c r="BQ411" s="141"/>
      <c r="BR411" s="141"/>
      <c r="BS411" s="141"/>
      <c r="BT411" s="141"/>
      <c r="BU411" s="141"/>
      <c r="BV411" s="141"/>
      <c r="BW411" s="141"/>
      <c r="BX411" s="141"/>
      <c r="BY411" s="141"/>
    </row>
    <row r="412" spans="1:77" s="60" customFormat="1" x14ac:dyDescent="0.25">
      <c r="A412" s="141"/>
      <c r="B412" s="141"/>
      <c r="C412" s="141"/>
      <c r="D412" s="141"/>
      <c r="E412" s="141"/>
      <c r="F412" s="161"/>
      <c r="G412" s="161" t="s">
        <v>407</v>
      </c>
      <c r="H412" s="162">
        <v>10</v>
      </c>
      <c r="I412" s="163">
        <v>815360</v>
      </c>
      <c r="J412" s="141"/>
      <c r="K412" s="141"/>
      <c r="L412" s="141"/>
      <c r="M412" s="141"/>
      <c r="N412" s="141"/>
      <c r="O412" s="141"/>
      <c r="P412" s="141"/>
      <c r="Q412" s="141"/>
      <c r="R412" s="141"/>
      <c r="S412" s="141"/>
      <c r="T412" s="141"/>
      <c r="U412" s="141"/>
      <c r="V412" s="141"/>
      <c r="W412" s="141"/>
      <c r="X412" s="141"/>
      <c r="Y412" s="141"/>
      <c r="Z412" s="141"/>
      <c r="AA412" s="141"/>
      <c r="AB412" s="141"/>
      <c r="AC412" s="141"/>
      <c r="AD412" s="141"/>
      <c r="AE412" s="141"/>
      <c r="AF412" s="141"/>
      <c r="AG412" s="141"/>
      <c r="AH412" s="141"/>
      <c r="AI412" s="141"/>
      <c r="AJ412" s="141"/>
      <c r="AK412" s="141"/>
      <c r="AL412" s="141"/>
      <c r="AM412" s="141"/>
      <c r="AN412" s="141"/>
      <c r="AO412" s="141"/>
      <c r="AP412" s="141"/>
      <c r="AQ412" s="141"/>
      <c r="AR412" s="141"/>
      <c r="AS412" s="141"/>
      <c r="AT412" s="141"/>
      <c r="AU412" s="141"/>
      <c r="AV412" s="141"/>
      <c r="AW412" s="141"/>
      <c r="AX412" s="141"/>
      <c r="AY412" s="141"/>
      <c r="AZ412" s="141"/>
      <c r="BA412" s="141"/>
      <c r="BB412" s="141"/>
      <c r="BC412" s="141"/>
      <c r="BD412" s="141"/>
      <c r="BE412" s="141"/>
      <c r="BF412" s="141"/>
      <c r="BG412" s="141"/>
      <c r="BH412" s="141"/>
      <c r="BI412" s="141"/>
      <c r="BJ412" s="141"/>
      <c r="BK412" s="141"/>
      <c r="BL412" s="141"/>
      <c r="BM412" s="141"/>
      <c r="BN412" s="141"/>
      <c r="BO412" s="141"/>
      <c r="BP412" s="141"/>
      <c r="BQ412" s="141"/>
      <c r="BR412" s="141"/>
      <c r="BS412" s="141"/>
      <c r="BT412" s="141"/>
      <c r="BU412" s="141"/>
      <c r="BV412" s="141"/>
      <c r="BW412" s="141"/>
      <c r="BX412" s="141"/>
      <c r="BY412" s="141"/>
    </row>
    <row r="413" spans="1:77" s="60" customFormat="1" x14ac:dyDescent="0.25">
      <c r="A413" s="141"/>
      <c r="B413" s="141"/>
      <c r="C413" s="141"/>
      <c r="D413" s="141"/>
      <c r="E413" s="141"/>
      <c r="F413" s="161"/>
      <c r="G413" s="161" t="s">
        <v>408</v>
      </c>
      <c r="H413" s="162">
        <v>18</v>
      </c>
      <c r="I413" s="163">
        <v>1467648</v>
      </c>
      <c r="J413" s="141"/>
      <c r="K413" s="141"/>
      <c r="L413" s="141"/>
      <c r="M413" s="141"/>
      <c r="N413" s="141"/>
      <c r="O413" s="141"/>
      <c r="P413" s="141"/>
      <c r="Q413" s="141"/>
      <c r="R413" s="141"/>
      <c r="S413" s="141"/>
      <c r="T413" s="141"/>
      <c r="U413" s="141"/>
      <c r="V413" s="141"/>
      <c r="W413" s="141"/>
      <c r="X413" s="141"/>
      <c r="Y413" s="141"/>
      <c r="Z413" s="141"/>
      <c r="AA413" s="141"/>
      <c r="AB413" s="141"/>
      <c r="AC413" s="141"/>
      <c r="AD413" s="141"/>
      <c r="AE413" s="141"/>
      <c r="AF413" s="141"/>
      <c r="AG413" s="141"/>
      <c r="AH413" s="141"/>
      <c r="AI413" s="141"/>
      <c r="AJ413" s="141"/>
      <c r="AK413" s="141"/>
      <c r="AL413" s="141"/>
      <c r="AM413" s="141"/>
      <c r="AN413" s="141"/>
      <c r="AO413" s="141"/>
      <c r="AP413" s="141"/>
      <c r="AQ413" s="141"/>
      <c r="AR413" s="141"/>
      <c r="AS413" s="141"/>
      <c r="AT413" s="141"/>
      <c r="AU413" s="141"/>
      <c r="AV413" s="141"/>
      <c r="AW413" s="141"/>
      <c r="AX413" s="141"/>
      <c r="AY413" s="141"/>
      <c r="AZ413" s="141"/>
      <c r="BA413" s="141"/>
      <c r="BB413" s="141"/>
      <c r="BC413" s="141"/>
      <c r="BD413" s="141"/>
      <c r="BE413" s="141"/>
      <c r="BF413" s="141"/>
      <c r="BG413" s="141"/>
      <c r="BH413" s="141"/>
      <c r="BI413" s="141"/>
      <c r="BJ413" s="141"/>
      <c r="BK413" s="141"/>
      <c r="BL413" s="141"/>
      <c r="BM413" s="141"/>
      <c r="BN413" s="141"/>
      <c r="BO413" s="141"/>
      <c r="BP413" s="141"/>
      <c r="BQ413" s="141"/>
      <c r="BR413" s="141"/>
      <c r="BS413" s="141"/>
      <c r="BT413" s="141"/>
      <c r="BU413" s="141"/>
      <c r="BV413" s="141"/>
      <c r="BW413" s="141"/>
      <c r="BX413" s="141"/>
      <c r="BY413" s="141"/>
    </row>
    <row r="414" spans="1:77" s="60" customFormat="1" x14ac:dyDescent="0.25">
      <c r="A414" s="141"/>
      <c r="B414" s="141"/>
      <c r="C414" s="141"/>
      <c r="D414" s="141"/>
      <c r="E414" s="141"/>
      <c r="F414" s="161"/>
      <c r="G414" s="161" t="s">
        <v>415</v>
      </c>
      <c r="H414" s="162">
        <v>16</v>
      </c>
      <c r="I414" s="163">
        <v>2911998</v>
      </c>
      <c r="J414" s="141"/>
      <c r="K414" s="141"/>
      <c r="L414" s="141"/>
      <c r="M414" s="141"/>
      <c r="N414" s="141"/>
      <c r="O414" s="141"/>
      <c r="P414" s="141"/>
      <c r="Q414" s="141"/>
      <c r="R414" s="141"/>
      <c r="S414" s="141"/>
      <c r="T414" s="141"/>
      <c r="U414" s="141"/>
      <c r="V414" s="141"/>
      <c r="W414" s="141"/>
      <c r="X414" s="141"/>
      <c r="Y414" s="141"/>
      <c r="Z414" s="141"/>
      <c r="AA414" s="141"/>
      <c r="AB414" s="141"/>
      <c r="AC414" s="141"/>
      <c r="AD414" s="141"/>
      <c r="AE414" s="141"/>
      <c r="AF414" s="141"/>
      <c r="AG414" s="141"/>
      <c r="AH414" s="141"/>
      <c r="AI414" s="141"/>
      <c r="AJ414" s="141"/>
      <c r="AK414" s="141"/>
      <c r="AL414" s="141"/>
      <c r="AM414" s="141"/>
      <c r="AN414" s="141"/>
      <c r="AO414" s="141"/>
      <c r="AP414" s="141"/>
      <c r="AQ414" s="141"/>
      <c r="AR414" s="141"/>
      <c r="AS414" s="141"/>
      <c r="AT414" s="141"/>
      <c r="AU414" s="141"/>
      <c r="AV414" s="141"/>
      <c r="AW414" s="141"/>
      <c r="AX414" s="141"/>
      <c r="AY414" s="141"/>
      <c r="AZ414" s="141"/>
      <c r="BA414" s="141"/>
      <c r="BB414" s="141"/>
      <c r="BC414" s="141"/>
      <c r="BD414" s="141"/>
      <c r="BE414" s="141"/>
      <c r="BF414" s="141"/>
      <c r="BG414" s="141"/>
      <c r="BH414" s="141"/>
      <c r="BI414" s="141"/>
      <c r="BJ414" s="141"/>
      <c r="BK414" s="141"/>
      <c r="BL414" s="141"/>
      <c r="BM414" s="141"/>
      <c r="BN414" s="141"/>
      <c r="BO414" s="141"/>
      <c r="BP414" s="141"/>
      <c r="BQ414" s="141"/>
      <c r="BR414" s="141"/>
      <c r="BS414" s="141"/>
      <c r="BT414" s="141"/>
      <c r="BU414" s="141"/>
      <c r="BV414" s="141"/>
      <c r="BW414" s="141"/>
      <c r="BX414" s="141"/>
      <c r="BY414" s="141"/>
    </row>
    <row r="415" spans="1:77" s="60" customFormat="1" x14ac:dyDescent="0.25">
      <c r="A415" s="141"/>
      <c r="B415" s="141"/>
      <c r="C415" s="141"/>
      <c r="D415" s="141"/>
      <c r="E415" s="141"/>
      <c r="F415" s="161"/>
      <c r="G415" s="161" t="s">
        <v>409</v>
      </c>
      <c r="H415" s="162">
        <v>339</v>
      </c>
      <c r="I415" s="163">
        <v>30040170</v>
      </c>
      <c r="J415" s="141"/>
      <c r="K415" s="141"/>
      <c r="L415" s="141"/>
      <c r="M415" s="141"/>
      <c r="N415" s="141"/>
      <c r="O415" s="141"/>
      <c r="P415" s="141"/>
      <c r="Q415" s="141"/>
      <c r="R415" s="141"/>
      <c r="S415" s="141"/>
      <c r="T415" s="141"/>
      <c r="U415" s="141"/>
      <c r="V415" s="141"/>
      <c r="W415" s="141"/>
      <c r="X415" s="141"/>
      <c r="Y415" s="141"/>
      <c r="Z415" s="141"/>
      <c r="AA415" s="141"/>
      <c r="AB415" s="141"/>
      <c r="AC415" s="141"/>
      <c r="AD415" s="141"/>
      <c r="AE415" s="141"/>
      <c r="AF415" s="141"/>
      <c r="AG415" s="141"/>
      <c r="AH415" s="141"/>
      <c r="AI415" s="141"/>
      <c r="AJ415" s="141"/>
      <c r="AK415" s="141"/>
      <c r="AL415" s="141"/>
      <c r="AM415" s="141"/>
      <c r="AN415" s="141"/>
      <c r="AO415" s="141"/>
      <c r="AP415" s="141"/>
      <c r="AQ415" s="141"/>
      <c r="AR415" s="141"/>
      <c r="AS415" s="141"/>
      <c r="AT415" s="141"/>
      <c r="AU415" s="141"/>
      <c r="AV415" s="141"/>
      <c r="AW415" s="141"/>
      <c r="AX415" s="141"/>
      <c r="AY415" s="141"/>
      <c r="AZ415" s="141"/>
      <c r="BA415" s="141"/>
      <c r="BB415" s="141"/>
      <c r="BC415" s="141"/>
      <c r="BD415" s="141"/>
      <c r="BE415" s="141"/>
      <c r="BF415" s="141"/>
      <c r="BG415" s="141"/>
      <c r="BH415" s="141"/>
      <c r="BI415" s="141"/>
      <c r="BJ415" s="141"/>
      <c r="BK415" s="141"/>
      <c r="BL415" s="141"/>
      <c r="BM415" s="141"/>
      <c r="BN415" s="141"/>
      <c r="BO415" s="141"/>
      <c r="BP415" s="141"/>
      <c r="BQ415" s="141"/>
      <c r="BR415" s="141"/>
      <c r="BS415" s="141"/>
      <c r="BT415" s="141"/>
      <c r="BU415" s="141"/>
      <c r="BV415" s="141"/>
      <c r="BW415" s="141"/>
      <c r="BX415" s="141"/>
      <c r="BY415" s="141"/>
    </row>
    <row r="416" spans="1:77" s="60" customFormat="1" x14ac:dyDescent="0.25">
      <c r="A416" s="141"/>
      <c r="B416" s="141"/>
      <c r="C416" s="141"/>
      <c r="D416" s="141"/>
      <c r="E416" s="141"/>
      <c r="F416" s="161"/>
      <c r="G416" s="161" t="s">
        <v>416</v>
      </c>
      <c r="H416" s="162">
        <v>8</v>
      </c>
      <c r="I416" s="163">
        <v>3042182</v>
      </c>
      <c r="J416" s="141"/>
      <c r="K416" s="141"/>
      <c r="L416" s="141"/>
      <c r="M416" s="141"/>
      <c r="N416" s="141"/>
      <c r="O416" s="141"/>
      <c r="P416" s="141"/>
      <c r="Q416" s="141"/>
      <c r="R416" s="141"/>
      <c r="S416" s="141"/>
      <c r="T416" s="141"/>
      <c r="U416" s="141"/>
      <c r="V416" s="141"/>
      <c r="W416" s="141"/>
      <c r="X416" s="141"/>
      <c r="Y416" s="141"/>
      <c r="Z416" s="141"/>
      <c r="AA416" s="141"/>
      <c r="AB416" s="141"/>
      <c r="AC416" s="141"/>
      <c r="AD416" s="141"/>
      <c r="AE416" s="141"/>
      <c r="AF416" s="141"/>
      <c r="AG416" s="141"/>
      <c r="AH416" s="141"/>
      <c r="AI416" s="141"/>
      <c r="AJ416" s="141"/>
      <c r="AK416" s="141"/>
      <c r="AL416" s="141"/>
      <c r="AM416" s="141"/>
      <c r="AN416" s="141"/>
      <c r="AO416" s="141"/>
      <c r="AP416" s="141"/>
      <c r="AQ416" s="141"/>
      <c r="AR416" s="141"/>
      <c r="AS416" s="141"/>
      <c r="AT416" s="141"/>
      <c r="AU416" s="141"/>
      <c r="AV416" s="141"/>
      <c r="AW416" s="141"/>
      <c r="AX416" s="141"/>
      <c r="AY416" s="141"/>
      <c r="AZ416" s="141"/>
      <c r="BA416" s="141"/>
      <c r="BB416" s="141"/>
      <c r="BC416" s="141"/>
      <c r="BD416" s="141"/>
      <c r="BE416" s="141"/>
      <c r="BF416" s="141"/>
      <c r="BG416" s="141"/>
      <c r="BH416" s="141"/>
      <c r="BI416" s="141"/>
      <c r="BJ416" s="141"/>
      <c r="BK416" s="141"/>
      <c r="BL416" s="141"/>
      <c r="BM416" s="141"/>
      <c r="BN416" s="141"/>
      <c r="BO416" s="141"/>
      <c r="BP416" s="141"/>
      <c r="BQ416" s="141"/>
      <c r="BR416" s="141"/>
      <c r="BS416" s="141"/>
      <c r="BT416" s="141"/>
      <c r="BU416" s="141"/>
      <c r="BV416" s="141"/>
      <c r="BW416" s="141"/>
      <c r="BX416" s="141"/>
      <c r="BY416" s="141"/>
    </row>
    <row r="417" spans="1:77" s="60" customFormat="1" x14ac:dyDescent="0.25">
      <c r="A417" s="141"/>
      <c r="B417" s="141"/>
      <c r="C417" s="141"/>
      <c r="D417" s="141"/>
      <c r="E417" s="141"/>
      <c r="F417" s="343" t="s">
        <v>213</v>
      </c>
      <c r="G417" s="343"/>
      <c r="H417" s="344">
        <v>4821</v>
      </c>
      <c r="I417" s="346">
        <v>570152793</v>
      </c>
      <c r="J417" s="141"/>
      <c r="K417" s="141"/>
      <c r="L417" s="141"/>
      <c r="M417" s="141"/>
      <c r="N417" s="141"/>
      <c r="O417" s="141"/>
      <c r="P417" s="141"/>
      <c r="Q417" s="141"/>
      <c r="R417" s="141"/>
      <c r="S417" s="141"/>
      <c r="T417" s="141"/>
      <c r="U417" s="141"/>
      <c r="V417" s="141"/>
      <c r="W417" s="141"/>
      <c r="X417" s="141"/>
      <c r="Y417" s="141"/>
      <c r="Z417" s="141"/>
      <c r="AA417" s="141"/>
      <c r="AB417" s="141"/>
      <c r="AC417" s="141"/>
      <c r="AD417" s="141"/>
      <c r="AE417" s="141"/>
      <c r="AF417" s="141"/>
      <c r="AG417" s="141"/>
      <c r="AH417" s="141"/>
      <c r="AI417" s="141"/>
      <c r="AJ417" s="141"/>
      <c r="AK417" s="141"/>
      <c r="AL417" s="141"/>
      <c r="AM417" s="141"/>
      <c r="AN417" s="141"/>
      <c r="AO417" s="141"/>
      <c r="AP417" s="141"/>
      <c r="AQ417" s="141"/>
      <c r="AR417" s="141"/>
      <c r="AS417" s="141"/>
      <c r="AT417" s="141"/>
      <c r="AU417" s="141"/>
      <c r="AV417" s="141"/>
      <c r="AW417" s="141"/>
      <c r="AX417" s="141"/>
      <c r="AY417" s="141"/>
      <c r="AZ417" s="141"/>
      <c r="BA417" s="141"/>
      <c r="BB417" s="141"/>
      <c r="BC417" s="141"/>
      <c r="BD417" s="141"/>
      <c r="BE417" s="141"/>
      <c r="BF417" s="141"/>
      <c r="BG417" s="141"/>
      <c r="BH417" s="141"/>
      <c r="BI417" s="141"/>
      <c r="BJ417" s="141"/>
      <c r="BK417" s="141"/>
      <c r="BL417" s="141"/>
      <c r="BM417" s="141"/>
      <c r="BN417" s="141"/>
      <c r="BO417" s="141"/>
      <c r="BP417" s="141"/>
      <c r="BQ417" s="141"/>
      <c r="BR417" s="141"/>
      <c r="BS417" s="141"/>
      <c r="BT417" s="141"/>
      <c r="BU417" s="141"/>
      <c r="BV417" s="141"/>
      <c r="BW417" s="141"/>
      <c r="BX417" s="141"/>
      <c r="BY417" s="141"/>
    </row>
    <row r="418" spans="1:77" s="60" customFormat="1" x14ac:dyDescent="0.25">
      <c r="A418" s="141"/>
      <c r="B418" s="141"/>
      <c r="C418" s="141"/>
      <c r="D418" s="141"/>
      <c r="E418" s="141"/>
      <c r="F418" s="161" t="s">
        <v>106</v>
      </c>
      <c r="G418" s="161" t="s">
        <v>400</v>
      </c>
      <c r="H418" s="162">
        <v>1</v>
      </c>
      <c r="I418" s="163">
        <v>694766</v>
      </c>
      <c r="J418" s="141"/>
      <c r="K418" s="141"/>
      <c r="L418" s="141"/>
      <c r="M418" s="141"/>
      <c r="N418" s="141"/>
      <c r="O418" s="141"/>
      <c r="P418" s="141"/>
      <c r="Q418" s="141"/>
      <c r="R418" s="141"/>
      <c r="S418" s="141"/>
      <c r="T418" s="141"/>
      <c r="U418" s="141"/>
      <c r="V418" s="141"/>
      <c r="W418" s="141"/>
      <c r="X418" s="141"/>
      <c r="Y418" s="141"/>
      <c r="Z418" s="141"/>
      <c r="AA418" s="141"/>
      <c r="AB418" s="141"/>
      <c r="AC418" s="141"/>
      <c r="AD418" s="141"/>
      <c r="AE418" s="141"/>
      <c r="AF418" s="141"/>
      <c r="AG418" s="141"/>
      <c r="AH418" s="141"/>
      <c r="AI418" s="141"/>
      <c r="AJ418" s="141"/>
      <c r="AK418" s="141"/>
      <c r="AL418" s="141"/>
      <c r="AM418" s="141"/>
      <c r="AN418" s="141"/>
      <c r="AO418" s="141"/>
      <c r="AP418" s="141"/>
      <c r="AQ418" s="141"/>
      <c r="AR418" s="141"/>
      <c r="AS418" s="141"/>
      <c r="AT418" s="141"/>
      <c r="AU418" s="141"/>
      <c r="AV418" s="141"/>
      <c r="AW418" s="141"/>
      <c r="AX418" s="141"/>
      <c r="AY418" s="141"/>
      <c r="AZ418" s="141"/>
      <c r="BA418" s="141"/>
      <c r="BB418" s="141"/>
      <c r="BC418" s="141"/>
      <c r="BD418" s="141"/>
      <c r="BE418" s="141"/>
      <c r="BF418" s="141"/>
      <c r="BG418" s="141"/>
      <c r="BH418" s="141"/>
      <c r="BI418" s="141"/>
      <c r="BJ418" s="141"/>
      <c r="BK418" s="141"/>
      <c r="BL418" s="141"/>
      <c r="BM418" s="141"/>
      <c r="BN418" s="141"/>
      <c r="BO418" s="141"/>
      <c r="BP418" s="141"/>
      <c r="BQ418" s="141"/>
      <c r="BR418" s="141"/>
      <c r="BS418" s="141"/>
      <c r="BT418" s="141"/>
      <c r="BU418" s="141"/>
      <c r="BV418" s="141"/>
      <c r="BW418" s="141"/>
      <c r="BX418" s="141"/>
      <c r="BY418" s="141"/>
    </row>
    <row r="419" spans="1:77" s="60" customFormat="1" x14ac:dyDescent="0.25">
      <c r="A419" s="141"/>
      <c r="B419" s="141"/>
      <c r="C419" s="141"/>
      <c r="D419" s="141"/>
      <c r="E419" s="141"/>
      <c r="F419" s="161"/>
      <c r="G419" s="161" t="s">
        <v>704</v>
      </c>
      <c r="H419" s="162">
        <v>1</v>
      </c>
      <c r="I419" s="163">
        <v>694766</v>
      </c>
      <c r="J419" s="141"/>
      <c r="K419" s="141"/>
      <c r="L419" s="141"/>
      <c r="M419" s="141"/>
      <c r="N419" s="141"/>
      <c r="O419" s="141"/>
      <c r="P419" s="141"/>
      <c r="Q419" s="141"/>
      <c r="R419" s="141"/>
      <c r="S419" s="141"/>
      <c r="T419" s="141"/>
      <c r="U419" s="141"/>
      <c r="V419" s="141"/>
      <c r="W419" s="141"/>
      <c r="X419" s="141"/>
      <c r="Y419" s="141"/>
      <c r="Z419" s="141"/>
      <c r="AA419" s="141"/>
      <c r="AB419" s="141"/>
      <c r="AC419" s="141"/>
      <c r="AD419" s="141"/>
      <c r="AE419" s="141"/>
      <c r="AF419" s="141"/>
      <c r="AG419" s="141"/>
      <c r="AH419" s="141"/>
      <c r="AI419" s="141"/>
      <c r="AJ419" s="141"/>
      <c r="AK419" s="141"/>
      <c r="AL419" s="141"/>
      <c r="AM419" s="141"/>
      <c r="AN419" s="141"/>
      <c r="AO419" s="141"/>
      <c r="AP419" s="141"/>
      <c r="AQ419" s="141"/>
      <c r="AR419" s="141"/>
      <c r="AS419" s="141"/>
      <c r="AT419" s="141"/>
      <c r="AU419" s="141"/>
      <c r="AV419" s="141"/>
      <c r="AW419" s="141"/>
      <c r="AX419" s="141"/>
      <c r="AY419" s="141"/>
      <c r="AZ419" s="141"/>
      <c r="BA419" s="141"/>
      <c r="BB419" s="141"/>
      <c r="BC419" s="141"/>
      <c r="BD419" s="141"/>
      <c r="BE419" s="141"/>
      <c r="BF419" s="141"/>
      <c r="BG419" s="141"/>
      <c r="BH419" s="141"/>
      <c r="BI419" s="141"/>
      <c r="BJ419" s="141"/>
      <c r="BK419" s="141"/>
      <c r="BL419" s="141"/>
      <c r="BM419" s="141"/>
      <c r="BN419" s="141"/>
      <c r="BO419" s="141"/>
      <c r="BP419" s="141"/>
      <c r="BQ419" s="141"/>
      <c r="BR419" s="141"/>
      <c r="BS419" s="141"/>
      <c r="BT419" s="141"/>
      <c r="BU419" s="141"/>
      <c r="BV419" s="141"/>
      <c r="BW419" s="141"/>
      <c r="BX419" s="141"/>
      <c r="BY419" s="141"/>
    </row>
    <row r="420" spans="1:77" s="60" customFormat="1" x14ac:dyDescent="0.25">
      <c r="A420" s="141"/>
      <c r="B420" s="141"/>
      <c r="C420" s="141"/>
      <c r="D420" s="141"/>
      <c r="E420" s="141"/>
      <c r="F420" s="161"/>
      <c r="G420" s="161" t="s">
        <v>405</v>
      </c>
      <c r="H420" s="162">
        <v>767</v>
      </c>
      <c r="I420" s="163">
        <v>53288859</v>
      </c>
      <c r="J420" s="141"/>
      <c r="K420" s="141"/>
      <c r="L420" s="141"/>
      <c r="M420" s="141"/>
      <c r="N420" s="141"/>
      <c r="O420" s="141"/>
      <c r="P420" s="141"/>
      <c r="Q420" s="141"/>
      <c r="R420" s="141"/>
      <c r="S420" s="141"/>
      <c r="T420" s="141"/>
      <c r="U420" s="141"/>
      <c r="V420" s="141"/>
      <c r="W420" s="141"/>
      <c r="X420" s="141"/>
      <c r="Y420" s="141"/>
      <c r="Z420" s="141"/>
      <c r="AA420" s="141"/>
      <c r="AB420" s="141"/>
      <c r="AC420" s="141"/>
      <c r="AD420" s="141"/>
      <c r="AE420" s="141"/>
      <c r="AF420" s="141"/>
      <c r="AG420" s="141"/>
      <c r="AH420" s="141"/>
      <c r="AI420" s="141"/>
      <c r="AJ420" s="141"/>
      <c r="AK420" s="141"/>
      <c r="AL420" s="141"/>
      <c r="AM420" s="141"/>
      <c r="AN420" s="141"/>
      <c r="AO420" s="141"/>
      <c r="AP420" s="141"/>
      <c r="AQ420" s="141"/>
      <c r="AR420" s="141"/>
      <c r="AS420" s="141"/>
      <c r="AT420" s="141"/>
      <c r="AU420" s="141"/>
      <c r="AV420" s="141"/>
      <c r="AW420" s="141"/>
      <c r="AX420" s="141"/>
      <c r="AY420" s="141"/>
      <c r="AZ420" s="141"/>
      <c r="BA420" s="141"/>
      <c r="BB420" s="141"/>
      <c r="BC420" s="141"/>
      <c r="BD420" s="141"/>
      <c r="BE420" s="141"/>
      <c r="BF420" s="141"/>
      <c r="BG420" s="141"/>
      <c r="BH420" s="141"/>
      <c r="BI420" s="141"/>
      <c r="BJ420" s="141"/>
      <c r="BK420" s="141"/>
      <c r="BL420" s="141"/>
      <c r="BM420" s="141"/>
      <c r="BN420" s="141"/>
      <c r="BO420" s="141"/>
      <c r="BP420" s="141"/>
      <c r="BQ420" s="141"/>
      <c r="BR420" s="141"/>
      <c r="BS420" s="141"/>
      <c r="BT420" s="141"/>
      <c r="BU420" s="141"/>
      <c r="BV420" s="141"/>
      <c r="BW420" s="141"/>
      <c r="BX420" s="141"/>
      <c r="BY420" s="141"/>
    </row>
    <row r="421" spans="1:77" s="60" customFormat="1" x14ac:dyDescent="0.25">
      <c r="A421" s="141"/>
      <c r="B421" s="141"/>
      <c r="C421" s="141"/>
      <c r="D421" s="141"/>
      <c r="E421" s="141"/>
      <c r="F421" s="161"/>
      <c r="G421" s="161" t="s">
        <v>430</v>
      </c>
      <c r="H421" s="162">
        <v>1</v>
      </c>
      <c r="I421" s="163">
        <v>694766</v>
      </c>
      <c r="J421" s="141"/>
      <c r="K421" s="141"/>
      <c r="L421" s="141"/>
      <c r="M421" s="141"/>
      <c r="N421" s="141"/>
      <c r="O421" s="141"/>
      <c r="P421" s="141"/>
      <c r="Q421" s="141"/>
      <c r="R421" s="141"/>
      <c r="S421" s="141"/>
      <c r="T421" s="141"/>
      <c r="U421" s="141"/>
      <c r="V421" s="141"/>
      <c r="W421" s="141"/>
      <c r="X421" s="141"/>
      <c r="Y421" s="141"/>
      <c r="Z421" s="141"/>
      <c r="AA421" s="141"/>
      <c r="AB421" s="141"/>
      <c r="AC421" s="141"/>
      <c r="AD421" s="141"/>
      <c r="AE421" s="141"/>
      <c r="AF421" s="141"/>
      <c r="AG421" s="141"/>
      <c r="AH421" s="141"/>
      <c r="AI421" s="141"/>
      <c r="AJ421" s="141"/>
      <c r="AK421" s="141"/>
      <c r="AL421" s="141"/>
      <c r="AM421" s="141"/>
      <c r="AN421" s="141"/>
      <c r="AO421" s="141"/>
      <c r="AP421" s="141"/>
      <c r="AQ421" s="141"/>
      <c r="AR421" s="141"/>
      <c r="AS421" s="141"/>
      <c r="AT421" s="141"/>
      <c r="AU421" s="141"/>
      <c r="AV421" s="141"/>
      <c r="AW421" s="141"/>
      <c r="AX421" s="141"/>
      <c r="AY421" s="141"/>
      <c r="AZ421" s="141"/>
      <c r="BA421" s="141"/>
      <c r="BB421" s="141"/>
      <c r="BC421" s="141"/>
      <c r="BD421" s="141"/>
      <c r="BE421" s="141"/>
      <c r="BF421" s="141"/>
      <c r="BG421" s="141"/>
      <c r="BH421" s="141"/>
      <c r="BI421" s="141"/>
      <c r="BJ421" s="141"/>
      <c r="BK421" s="141"/>
      <c r="BL421" s="141"/>
      <c r="BM421" s="141"/>
      <c r="BN421" s="141"/>
      <c r="BO421" s="141"/>
      <c r="BP421" s="141"/>
      <c r="BQ421" s="141"/>
      <c r="BR421" s="141"/>
      <c r="BS421" s="141"/>
      <c r="BT421" s="141"/>
      <c r="BU421" s="141"/>
      <c r="BV421" s="141"/>
      <c r="BW421" s="141"/>
      <c r="BX421" s="141"/>
      <c r="BY421" s="141"/>
    </row>
    <row r="422" spans="1:77" s="60" customFormat="1" x14ac:dyDescent="0.25">
      <c r="A422" s="141"/>
      <c r="B422" s="141"/>
      <c r="C422" s="141"/>
      <c r="D422" s="141"/>
      <c r="E422" s="141"/>
      <c r="F422" s="161"/>
      <c r="G422" s="161" t="s">
        <v>412</v>
      </c>
      <c r="H422" s="162">
        <v>6</v>
      </c>
      <c r="I422" s="163">
        <v>4168596</v>
      </c>
      <c r="J422" s="141"/>
      <c r="K422" s="141"/>
      <c r="L422" s="141"/>
      <c r="M422" s="141"/>
      <c r="N422" s="141"/>
      <c r="O422" s="141"/>
      <c r="P422" s="141"/>
      <c r="Q422" s="141"/>
      <c r="R422" s="141"/>
      <c r="S422" s="141"/>
      <c r="T422" s="141"/>
      <c r="U422" s="141"/>
      <c r="V422" s="141"/>
      <c r="W422" s="141"/>
      <c r="X422" s="141"/>
      <c r="Y422" s="141"/>
      <c r="Z422" s="141"/>
      <c r="AA422" s="141"/>
      <c r="AB422" s="141"/>
      <c r="AC422" s="141"/>
      <c r="AD422" s="141"/>
      <c r="AE422" s="141"/>
      <c r="AF422" s="141"/>
      <c r="AG422" s="141"/>
      <c r="AH422" s="141"/>
      <c r="AI422" s="141"/>
      <c r="AJ422" s="141"/>
      <c r="AK422" s="141"/>
      <c r="AL422" s="141"/>
      <c r="AM422" s="141"/>
      <c r="AN422" s="141"/>
      <c r="AO422" s="141"/>
      <c r="AP422" s="141"/>
      <c r="AQ422" s="141"/>
      <c r="AR422" s="141"/>
      <c r="AS422" s="141"/>
      <c r="AT422" s="141"/>
      <c r="AU422" s="141"/>
      <c r="AV422" s="141"/>
      <c r="AW422" s="141"/>
      <c r="AX422" s="141"/>
      <c r="AY422" s="141"/>
      <c r="AZ422" s="141"/>
      <c r="BA422" s="141"/>
      <c r="BB422" s="141"/>
      <c r="BC422" s="141"/>
      <c r="BD422" s="141"/>
      <c r="BE422" s="141"/>
      <c r="BF422" s="141"/>
      <c r="BG422" s="141"/>
      <c r="BH422" s="141"/>
      <c r="BI422" s="141"/>
      <c r="BJ422" s="141"/>
      <c r="BK422" s="141"/>
      <c r="BL422" s="141"/>
      <c r="BM422" s="141"/>
      <c r="BN422" s="141"/>
      <c r="BO422" s="141"/>
      <c r="BP422" s="141"/>
      <c r="BQ422" s="141"/>
      <c r="BR422" s="141"/>
      <c r="BS422" s="141"/>
      <c r="BT422" s="141"/>
      <c r="BU422" s="141"/>
      <c r="BV422" s="141"/>
      <c r="BW422" s="141"/>
      <c r="BX422" s="141"/>
      <c r="BY422" s="141"/>
    </row>
    <row r="423" spans="1:77" s="60" customFormat="1" x14ac:dyDescent="0.25">
      <c r="A423" s="141"/>
      <c r="B423" s="141"/>
      <c r="C423" s="141"/>
      <c r="D423" s="141"/>
      <c r="E423" s="141"/>
      <c r="F423" s="161"/>
      <c r="G423" s="161" t="s">
        <v>407</v>
      </c>
      <c r="H423" s="162">
        <v>2</v>
      </c>
      <c r="I423" s="163">
        <v>277906</v>
      </c>
      <c r="J423" s="141"/>
      <c r="K423" s="141"/>
      <c r="L423" s="141"/>
      <c r="M423" s="141"/>
      <c r="N423" s="141"/>
      <c r="O423" s="141"/>
      <c r="P423" s="141"/>
      <c r="Q423" s="141"/>
      <c r="R423" s="141"/>
      <c r="S423" s="141"/>
      <c r="T423" s="141"/>
      <c r="U423" s="141"/>
      <c r="V423" s="141"/>
      <c r="W423" s="141"/>
      <c r="X423" s="141"/>
      <c r="Y423" s="141"/>
      <c r="Z423" s="141"/>
      <c r="AA423" s="141"/>
      <c r="AB423" s="141"/>
      <c r="AC423" s="141"/>
      <c r="AD423" s="141"/>
      <c r="AE423" s="141"/>
      <c r="AF423" s="141"/>
      <c r="AG423" s="141"/>
      <c r="AH423" s="141"/>
      <c r="AI423" s="141"/>
      <c r="AJ423" s="141"/>
      <c r="AK423" s="141"/>
      <c r="AL423" s="141"/>
      <c r="AM423" s="141"/>
      <c r="AN423" s="141"/>
      <c r="AO423" s="141"/>
      <c r="AP423" s="141"/>
      <c r="AQ423" s="141"/>
      <c r="AR423" s="141"/>
      <c r="AS423" s="141"/>
      <c r="AT423" s="141"/>
      <c r="AU423" s="141"/>
      <c r="AV423" s="141"/>
      <c r="AW423" s="141"/>
      <c r="AX423" s="141"/>
      <c r="AY423" s="141"/>
      <c r="AZ423" s="141"/>
      <c r="BA423" s="141"/>
      <c r="BB423" s="141"/>
      <c r="BC423" s="141"/>
      <c r="BD423" s="141"/>
      <c r="BE423" s="141"/>
      <c r="BF423" s="141"/>
      <c r="BG423" s="141"/>
      <c r="BH423" s="141"/>
      <c r="BI423" s="141"/>
      <c r="BJ423" s="141"/>
      <c r="BK423" s="141"/>
      <c r="BL423" s="141"/>
      <c r="BM423" s="141"/>
      <c r="BN423" s="141"/>
      <c r="BO423" s="141"/>
      <c r="BP423" s="141"/>
      <c r="BQ423" s="141"/>
      <c r="BR423" s="141"/>
      <c r="BS423" s="141"/>
      <c r="BT423" s="141"/>
      <c r="BU423" s="141"/>
      <c r="BV423" s="141"/>
      <c r="BW423" s="141"/>
      <c r="BX423" s="141"/>
      <c r="BY423" s="141"/>
    </row>
    <row r="424" spans="1:77" s="60" customFormat="1" x14ac:dyDescent="0.25">
      <c r="A424" s="141"/>
      <c r="B424" s="141"/>
      <c r="C424" s="141"/>
      <c r="D424" s="141"/>
      <c r="E424" s="141"/>
      <c r="F424" s="161"/>
      <c r="G424" s="161" t="s">
        <v>408</v>
      </c>
      <c r="H424" s="162">
        <v>6</v>
      </c>
      <c r="I424" s="163">
        <v>833718</v>
      </c>
      <c r="J424" s="141"/>
      <c r="K424" s="141"/>
      <c r="L424" s="141"/>
      <c r="M424" s="141"/>
      <c r="N424" s="141"/>
      <c r="O424" s="141"/>
      <c r="P424" s="141"/>
      <c r="Q424" s="141"/>
      <c r="R424" s="141"/>
      <c r="S424" s="141"/>
      <c r="T424" s="141"/>
      <c r="U424" s="141"/>
      <c r="V424" s="141"/>
      <c r="W424" s="141"/>
      <c r="X424" s="141"/>
      <c r="Y424" s="141"/>
      <c r="Z424" s="141"/>
      <c r="AA424" s="141"/>
      <c r="AB424" s="141"/>
      <c r="AC424" s="141"/>
      <c r="AD424" s="141"/>
      <c r="AE424" s="141"/>
      <c r="AF424" s="141"/>
      <c r="AG424" s="141"/>
      <c r="AH424" s="141"/>
      <c r="AI424" s="141"/>
      <c r="AJ424" s="141"/>
      <c r="AK424" s="141"/>
      <c r="AL424" s="141"/>
      <c r="AM424" s="141"/>
      <c r="AN424" s="141"/>
      <c r="AO424" s="141"/>
      <c r="AP424" s="141"/>
      <c r="AQ424" s="141"/>
      <c r="AR424" s="141"/>
      <c r="AS424" s="141"/>
      <c r="AT424" s="141"/>
      <c r="AU424" s="141"/>
      <c r="AV424" s="141"/>
      <c r="AW424" s="141"/>
      <c r="AX424" s="141"/>
      <c r="AY424" s="141"/>
      <c r="AZ424" s="141"/>
      <c r="BA424" s="141"/>
      <c r="BB424" s="141"/>
      <c r="BC424" s="141"/>
      <c r="BD424" s="141"/>
      <c r="BE424" s="141"/>
      <c r="BF424" s="141"/>
      <c r="BG424" s="141"/>
      <c r="BH424" s="141"/>
      <c r="BI424" s="141"/>
      <c r="BJ424" s="141"/>
      <c r="BK424" s="141"/>
      <c r="BL424" s="141"/>
      <c r="BM424" s="141"/>
      <c r="BN424" s="141"/>
      <c r="BO424" s="141"/>
      <c r="BP424" s="141"/>
      <c r="BQ424" s="141"/>
      <c r="BR424" s="141"/>
      <c r="BS424" s="141"/>
      <c r="BT424" s="141"/>
      <c r="BU424" s="141"/>
      <c r="BV424" s="141"/>
      <c r="BW424" s="141"/>
      <c r="BX424" s="141"/>
      <c r="BY424" s="141"/>
    </row>
    <row r="425" spans="1:77" s="60" customFormat="1" x14ac:dyDescent="0.25">
      <c r="A425" s="141"/>
      <c r="B425" s="141"/>
      <c r="C425" s="141"/>
      <c r="D425" s="141"/>
      <c r="E425" s="141"/>
      <c r="F425" s="161"/>
      <c r="G425" s="161" t="s">
        <v>409</v>
      </c>
      <c r="H425" s="162">
        <v>7</v>
      </c>
      <c r="I425" s="163">
        <v>972671</v>
      </c>
      <c r="J425" s="141"/>
      <c r="K425" s="141"/>
      <c r="L425" s="141"/>
      <c r="M425" s="141"/>
      <c r="N425" s="141"/>
      <c r="O425" s="141"/>
      <c r="P425" s="141"/>
      <c r="Q425" s="141"/>
      <c r="R425" s="141"/>
      <c r="S425" s="141"/>
      <c r="T425" s="141"/>
      <c r="U425" s="141"/>
      <c r="V425" s="141"/>
      <c r="W425" s="141"/>
      <c r="X425" s="141"/>
      <c r="Y425" s="141"/>
      <c r="Z425" s="141"/>
      <c r="AA425" s="141"/>
      <c r="AB425" s="141"/>
      <c r="AC425" s="141"/>
      <c r="AD425" s="141"/>
      <c r="AE425" s="141"/>
      <c r="AF425" s="141"/>
      <c r="AG425" s="141"/>
      <c r="AH425" s="141"/>
      <c r="AI425" s="141"/>
      <c r="AJ425" s="141"/>
      <c r="AK425" s="141"/>
      <c r="AL425" s="141"/>
      <c r="AM425" s="141"/>
      <c r="AN425" s="141"/>
      <c r="AO425" s="141"/>
      <c r="AP425" s="141"/>
      <c r="AQ425" s="141"/>
      <c r="AR425" s="141"/>
      <c r="AS425" s="141"/>
      <c r="AT425" s="141"/>
      <c r="AU425" s="141"/>
      <c r="AV425" s="141"/>
      <c r="AW425" s="141"/>
      <c r="AX425" s="141"/>
      <c r="AY425" s="141"/>
      <c r="AZ425" s="141"/>
      <c r="BA425" s="141"/>
      <c r="BB425" s="141"/>
      <c r="BC425" s="141"/>
      <c r="BD425" s="141"/>
      <c r="BE425" s="141"/>
      <c r="BF425" s="141"/>
      <c r="BG425" s="141"/>
      <c r="BH425" s="141"/>
      <c r="BI425" s="141"/>
      <c r="BJ425" s="141"/>
      <c r="BK425" s="141"/>
      <c r="BL425" s="141"/>
      <c r="BM425" s="141"/>
      <c r="BN425" s="141"/>
      <c r="BO425" s="141"/>
      <c r="BP425" s="141"/>
      <c r="BQ425" s="141"/>
      <c r="BR425" s="141"/>
      <c r="BS425" s="141"/>
      <c r="BT425" s="141"/>
      <c r="BU425" s="141"/>
      <c r="BV425" s="141"/>
      <c r="BW425" s="141"/>
      <c r="BX425" s="141"/>
      <c r="BY425" s="141"/>
    </row>
    <row r="426" spans="1:77" s="60" customFormat="1" x14ac:dyDescent="0.25">
      <c r="A426" s="141"/>
      <c r="B426" s="141"/>
      <c r="C426" s="141"/>
      <c r="D426" s="141"/>
      <c r="E426" s="141"/>
      <c r="F426" s="343" t="s">
        <v>215</v>
      </c>
      <c r="G426" s="343"/>
      <c r="H426" s="344">
        <v>791</v>
      </c>
      <c r="I426" s="346">
        <v>61626048</v>
      </c>
      <c r="J426" s="141"/>
      <c r="K426" s="141"/>
      <c r="L426" s="141"/>
      <c r="M426" s="141"/>
      <c r="N426" s="141"/>
      <c r="O426" s="141"/>
      <c r="P426" s="141"/>
      <c r="Q426" s="141"/>
      <c r="R426" s="141"/>
      <c r="S426" s="141"/>
      <c r="T426" s="141"/>
      <c r="U426" s="141"/>
      <c r="V426" s="141"/>
      <c r="W426" s="141"/>
      <c r="X426" s="141"/>
      <c r="Y426" s="141"/>
      <c r="Z426" s="141"/>
      <c r="AA426" s="141"/>
      <c r="AB426" s="141"/>
      <c r="AC426" s="141"/>
      <c r="AD426" s="141"/>
      <c r="AE426" s="141"/>
      <c r="AF426" s="141"/>
      <c r="AG426" s="141"/>
      <c r="AH426" s="141"/>
      <c r="AI426" s="141"/>
      <c r="AJ426" s="141"/>
      <c r="AK426" s="141"/>
      <c r="AL426" s="141"/>
      <c r="AM426" s="141"/>
      <c r="AN426" s="141"/>
      <c r="AO426" s="141"/>
      <c r="AP426" s="141"/>
      <c r="AQ426" s="141"/>
      <c r="AR426" s="141"/>
      <c r="AS426" s="141"/>
      <c r="AT426" s="141"/>
      <c r="AU426" s="141"/>
      <c r="AV426" s="141"/>
      <c r="AW426" s="141"/>
      <c r="AX426" s="141"/>
      <c r="AY426" s="141"/>
      <c r="AZ426" s="141"/>
      <c r="BA426" s="141"/>
      <c r="BB426" s="141"/>
      <c r="BC426" s="141"/>
      <c r="BD426" s="141"/>
      <c r="BE426" s="141"/>
      <c r="BF426" s="141"/>
      <c r="BG426" s="141"/>
      <c r="BH426" s="141"/>
      <c r="BI426" s="141"/>
      <c r="BJ426" s="141"/>
      <c r="BK426" s="141"/>
      <c r="BL426" s="141"/>
      <c r="BM426" s="141"/>
      <c r="BN426" s="141"/>
      <c r="BO426" s="141"/>
      <c r="BP426" s="141"/>
      <c r="BQ426" s="141"/>
      <c r="BR426" s="141"/>
      <c r="BS426" s="141"/>
      <c r="BT426" s="141"/>
      <c r="BU426" s="141"/>
      <c r="BV426" s="141"/>
      <c r="BW426" s="141"/>
      <c r="BX426" s="141"/>
      <c r="BY426" s="141"/>
    </row>
    <row r="427" spans="1:77" s="60" customFormat="1" x14ac:dyDescent="0.25">
      <c r="A427" s="141"/>
      <c r="B427" s="141"/>
      <c r="C427" s="141"/>
      <c r="D427" s="141"/>
      <c r="E427" s="141"/>
      <c r="F427" s="161" t="s">
        <v>174</v>
      </c>
      <c r="G427" s="161"/>
      <c r="H427" s="162">
        <v>11692</v>
      </c>
      <c r="I427" s="163">
        <v>1154678271</v>
      </c>
      <c r="J427" s="141"/>
      <c r="K427" s="141"/>
      <c r="L427" s="141"/>
      <c r="M427" s="141"/>
      <c r="N427" s="141"/>
      <c r="O427" s="141"/>
      <c r="P427" s="141"/>
      <c r="Q427" s="141"/>
      <c r="R427" s="141"/>
      <c r="S427" s="141"/>
      <c r="T427" s="141"/>
      <c r="U427" s="141"/>
      <c r="V427" s="141"/>
      <c r="W427" s="141"/>
      <c r="X427" s="141"/>
      <c r="Y427" s="141"/>
      <c r="Z427" s="141"/>
      <c r="AA427" s="141"/>
      <c r="AB427" s="141"/>
      <c r="AC427" s="141"/>
      <c r="AD427" s="141"/>
      <c r="AE427" s="141"/>
      <c r="AF427" s="141"/>
      <c r="AG427" s="141"/>
      <c r="AH427" s="141"/>
      <c r="AI427" s="141"/>
      <c r="AJ427" s="141"/>
      <c r="AK427" s="141"/>
      <c r="AL427" s="141"/>
      <c r="AM427" s="141"/>
      <c r="AN427" s="141"/>
      <c r="AO427" s="141"/>
      <c r="AP427" s="141"/>
      <c r="AQ427" s="141"/>
      <c r="AR427" s="141"/>
      <c r="AS427" s="141"/>
      <c r="AT427" s="141"/>
      <c r="AU427" s="141"/>
      <c r="AV427" s="141"/>
      <c r="AW427" s="141"/>
      <c r="AX427" s="141"/>
      <c r="AY427" s="141"/>
      <c r="AZ427" s="141"/>
      <c r="BA427" s="141"/>
      <c r="BB427" s="141"/>
      <c r="BC427" s="141"/>
      <c r="BD427" s="141"/>
      <c r="BE427" s="141"/>
      <c r="BF427" s="141"/>
      <c r="BG427" s="141"/>
      <c r="BH427" s="141"/>
      <c r="BI427" s="141"/>
      <c r="BJ427" s="141"/>
      <c r="BK427" s="141"/>
      <c r="BL427" s="141"/>
      <c r="BM427" s="141"/>
      <c r="BN427" s="141"/>
      <c r="BO427" s="141"/>
      <c r="BP427" s="141"/>
      <c r="BQ427" s="141"/>
      <c r="BR427" s="141"/>
      <c r="BS427" s="141"/>
      <c r="BT427" s="141"/>
      <c r="BU427" s="141"/>
      <c r="BV427" s="141"/>
      <c r="BW427" s="141"/>
      <c r="BX427" s="141"/>
      <c r="BY427" s="141"/>
    </row>
    <row r="428" spans="1:77" s="60" customFormat="1" x14ac:dyDescent="0.25">
      <c r="A428" s="141"/>
      <c r="B428" s="141"/>
      <c r="C428" s="141"/>
      <c r="D428" s="141"/>
      <c r="E428" s="141"/>
      <c r="F428" s="171"/>
      <c r="G428" s="171"/>
      <c r="H428" s="172"/>
      <c r="I428" s="176"/>
      <c r="J428" s="141"/>
      <c r="K428" s="141"/>
      <c r="L428" s="141"/>
      <c r="M428" s="141"/>
      <c r="N428" s="141"/>
      <c r="O428" s="141"/>
      <c r="P428" s="141"/>
      <c r="Q428" s="141"/>
      <c r="R428" s="141"/>
      <c r="S428" s="141"/>
      <c r="T428" s="141"/>
      <c r="U428" s="141"/>
      <c r="V428" s="141"/>
      <c r="W428" s="141"/>
      <c r="X428" s="141"/>
      <c r="Y428" s="141"/>
      <c r="Z428" s="141"/>
      <c r="AA428" s="141"/>
      <c r="AB428" s="141"/>
      <c r="AC428" s="141"/>
      <c r="AD428" s="141"/>
      <c r="AE428" s="141"/>
      <c r="AF428" s="141"/>
      <c r="AG428" s="141"/>
      <c r="AH428" s="141"/>
      <c r="AI428" s="141"/>
      <c r="AJ428" s="141"/>
      <c r="AK428" s="141"/>
      <c r="AL428" s="141"/>
      <c r="AM428" s="141"/>
      <c r="AN428" s="141"/>
      <c r="AO428" s="141"/>
      <c r="AP428" s="141"/>
      <c r="AQ428" s="141"/>
      <c r="AR428" s="141"/>
      <c r="AS428" s="141"/>
      <c r="AT428" s="141"/>
      <c r="AU428" s="141"/>
      <c r="AV428" s="141"/>
      <c r="AW428" s="141"/>
      <c r="AX428" s="141"/>
      <c r="AY428" s="141"/>
      <c r="AZ428" s="141"/>
      <c r="BA428" s="141"/>
      <c r="BB428" s="141"/>
      <c r="BC428" s="141"/>
      <c r="BD428" s="141"/>
      <c r="BE428" s="141"/>
      <c r="BF428" s="141"/>
      <c r="BG428" s="141"/>
      <c r="BH428" s="141"/>
      <c r="BI428" s="141"/>
      <c r="BJ428" s="141"/>
      <c r="BK428" s="141"/>
      <c r="BL428" s="141"/>
      <c r="BM428" s="141"/>
      <c r="BN428" s="141"/>
      <c r="BO428" s="141"/>
      <c r="BP428" s="141"/>
      <c r="BQ428" s="141"/>
      <c r="BR428" s="141"/>
      <c r="BS428" s="141"/>
      <c r="BT428" s="141"/>
      <c r="BU428" s="141"/>
      <c r="BV428" s="141"/>
      <c r="BW428" s="141"/>
      <c r="BX428" s="141"/>
      <c r="BY428" s="141"/>
    </row>
    <row r="429" spans="1:77" ht="19.5" customHeight="1" x14ac:dyDescent="0.25">
      <c r="G429" s="426" t="s">
        <v>706</v>
      </c>
      <c r="H429" s="426"/>
      <c r="I429" s="426"/>
      <c r="J429" s="141"/>
    </row>
    <row r="430" spans="1:77" x14ac:dyDescent="0.25">
      <c r="G430"/>
      <c r="H430"/>
      <c r="I430" s="67"/>
      <c r="J430" s="141"/>
    </row>
    <row r="431" spans="1:77" x14ac:dyDescent="0.25">
      <c r="G431" s="146" t="s">
        <v>464</v>
      </c>
      <c r="H431" s="147" t="s">
        <v>466</v>
      </c>
      <c r="I431" s="148" t="s">
        <v>465</v>
      </c>
      <c r="J431" s="141"/>
    </row>
    <row r="432" spans="1:77" x14ac:dyDescent="0.25">
      <c r="G432" s="149" t="s">
        <v>400</v>
      </c>
      <c r="H432" s="150">
        <v>242</v>
      </c>
      <c r="I432" s="151">
        <v>126537117</v>
      </c>
      <c r="J432" s="141"/>
    </row>
    <row r="433" spans="7:10" x14ac:dyDescent="0.25">
      <c r="G433" s="149" t="s">
        <v>401</v>
      </c>
      <c r="H433" s="150">
        <v>120</v>
      </c>
      <c r="I433" s="151">
        <v>67675361</v>
      </c>
      <c r="J433" s="141"/>
    </row>
    <row r="434" spans="7:10" x14ac:dyDescent="0.25">
      <c r="G434" s="149" t="s">
        <v>402</v>
      </c>
      <c r="H434" s="150">
        <v>101</v>
      </c>
      <c r="I434" s="151">
        <v>27491637</v>
      </c>
      <c r="J434" s="141"/>
    </row>
    <row r="435" spans="7:10" x14ac:dyDescent="0.25">
      <c r="G435" s="149" t="s">
        <v>425</v>
      </c>
      <c r="H435" s="150">
        <v>52</v>
      </c>
      <c r="I435" s="151">
        <v>14433221</v>
      </c>
      <c r="J435" s="141"/>
    </row>
    <row r="436" spans="7:10" x14ac:dyDescent="0.25">
      <c r="G436" s="149" t="s">
        <v>403</v>
      </c>
      <c r="H436" s="150">
        <v>16</v>
      </c>
      <c r="I436" s="151">
        <v>11116256</v>
      </c>
      <c r="J436" s="141"/>
    </row>
    <row r="437" spans="7:10" x14ac:dyDescent="0.25">
      <c r="G437" s="149" t="s">
        <v>404</v>
      </c>
      <c r="H437" s="150">
        <v>16</v>
      </c>
      <c r="I437" s="151">
        <v>2795504</v>
      </c>
      <c r="J437" s="141"/>
    </row>
    <row r="438" spans="7:10" x14ac:dyDescent="0.25">
      <c r="G438" s="149" t="s">
        <v>704</v>
      </c>
      <c r="H438" s="150">
        <v>1</v>
      </c>
      <c r="I438" s="151">
        <v>694766</v>
      </c>
      <c r="J438" s="141"/>
    </row>
    <row r="439" spans="7:10" x14ac:dyDescent="0.25">
      <c r="G439" s="149" t="s">
        <v>418</v>
      </c>
      <c r="H439" s="150">
        <v>2</v>
      </c>
      <c r="I439" s="151">
        <v>5591022</v>
      </c>
      <c r="J439" s="141"/>
    </row>
    <row r="440" spans="7:10" x14ac:dyDescent="0.25">
      <c r="G440" s="149" t="s">
        <v>405</v>
      </c>
      <c r="H440" s="150">
        <v>10117</v>
      </c>
      <c r="I440" s="151">
        <v>654441159</v>
      </c>
      <c r="J440" s="141"/>
    </row>
    <row r="441" spans="7:10" x14ac:dyDescent="0.25">
      <c r="G441" s="149" t="s">
        <v>429</v>
      </c>
      <c r="H441" s="150">
        <v>6</v>
      </c>
      <c r="I441" s="151">
        <v>3669109</v>
      </c>
      <c r="J441" s="141"/>
    </row>
    <row r="442" spans="7:10" x14ac:dyDescent="0.25">
      <c r="G442" s="149" t="s">
        <v>505</v>
      </c>
      <c r="H442" s="150">
        <v>2</v>
      </c>
      <c r="I442" s="151">
        <v>5174400</v>
      </c>
      <c r="J442" s="141"/>
    </row>
    <row r="443" spans="7:10" x14ac:dyDescent="0.25">
      <c r="G443" s="149" t="s">
        <v>430</v>
      </c>
      <c r="H443" s="150">
        <v>10</v>
      </c>
      <c r="I443" s="151">
        <v>31485803</v>
      </c>
      <c r="J443" s="141"/>
    </row>
    <row r="444" spans="7:10" x14ac:dyDescent="0.25">
      <c r="G444" s="149" t="s">
        <v>406</v>
      </c>
      <c r="H444" s="150">
        <v>55</v>
      </c>
      <c r="I444" s="151">
        <v>35150533</v>
      </c>
      <c r="J444" s="141"/>
    </row>
    <row r="445" spans="7:10" x14ac:dyDescent="0.25">
      <c r="G445" s="149" t="s">
        <v>411</v>
      </c>
      <c r="H445" s="150">
        <v>11</v>
      </c>
      <c r="I445" s="151">
        <v>4771556</v>
      </c>
      <c r="J445" s="141"/>
    </row>
    <row r="446" spans="7:10" x14ac:dyDescent="0.25">
      <c r="G446" s="149" t="s">
        <v>412</v>
      </c>
      <c r="H446" s="150">
        <v>57</v>
      </c>
      <c r="I446" s="151">
        <v>33859922</v>
      </c>
      <c r="J446" s="141"/>
    </row>
    <row r="447" spans="7:10" x14ac:dyDescent="0.25">
      <c r="G447" s="149" t="s">
        <v>449</v>
      </c>
      <c r="H447" s="150">
        <v>12</v>
      </c>
      <c r="I447" s="151">
        <v>22176000</v>
      </c>
      <c r="J447" s="141"/>
    </row>
    <row r="448" spans="7:10" x14ac:dyDescent="0.25">
      <c r="G448" s="149" t="s">
        <v>407</v>
      </c>
      <c r="H448" s="150">
        <v>57</v>
      </c>
      <c r="I448" s="151">
        <v>7346151</v>
      </c>
      <c r="J448" s="141"/>
    </row>
    <row r="449" spans="7:10" x14ac:dyDescent="0.25">
      <c r="G449" s="149" t="s">
        <v>408</v>
      </c>
      <c r="H449" s="150">
        <v>157</v>
      </c>
      <c r="I449" s="151">
        <v>20782115</v>
      </c>
      <c r="J449" s="141"/>
    </row>
    <row r="450" spans="7:10" x14ac:dyDescent="0.25">
      <c r="G450" s="149" t="s">
        <v>415</v>
      </c>
      <c r="H450" s="150">
        <v>34</v>
      </c>
      <c r="I450" s="151">
        <v>7914306</v>
      </c>
      <c r="J450" s="141"/>
    </row>
    <row r="451" spans="7:10" x14ac:dyDescent="0.25">
      <c r="G451" s="149" t="s">
        <v>409</v>
      </c>
      <c r="H451" s="150">
        <v>616</v>
      </c>
      <c r="I451" s="151">
        <v>68530151</v>
      </c>
      <c r="J451" s="141"/>
    </row>
    <row r="452" spans="7:10" x14ac:dyDescent="0.25">
      <c r="G452" s="149" t="s">
        <v>416</v>
      </c>
      <c r="H452" s="150">
        <v>8</v>
      </c>
      <c r="I452" s="151">
        <v>3042182</v>
      </c>
      <c r="J452" s="141"/>
    </row>
    <row r="453" spans="7:10" x14ac:dyDescent="0.25">
      <c r="G453" s="149" t="s">
        <v>174</v>
      </c>
      <c r="H453" s="150">
        <v>11692</v>
      </c>
      <c r="I453" s="151">
        <v>1154678271</v>
      </c>
      <c r="J453" s="141"/>
    </row>
    <row r="454" spans="7:10" x14ac:dyDescent="0.25">
      <c r="J454" s="141"/>
    </row>
    <row r="455" spans="7:10" x14ac:dyDescent="0.25">
      <c r="J455" s="141"/>
    </row>
    <row r="456" spans="7:10" x14ac:dyDescent="0.25">
      <c r="J456" s="141"/>
    </row>
    <row r="457" spans="7:10" x14ac:dyDescent="0.25">
      <c r="J457" s="141"/>
    </row>
    <row r="458" spans="7:10" x14ac:dyDescent="0.25">
      <c r="J458" s="141"/>
    </row>
    <row r="459" spans="7:10" x14ac:dyDescent="0.25">
      <c r="J459" s="141"/>
    </row>
    <row r="460" spans="7:10" x14ac:dyDescent="0.25">
      <c r="J460" s="141"/>
    </row>
    <row r="461" spans="7:10" x14ac:dyDescent="0.25">
      <c r="J461" s="141"/>
    </row>
    <row r="462" spans="7:10" x14ac:dyDescent="0.25">
      <c r="J462" s="141"/>
    </row>
    <row r="463" spans="7:10" x14ac:dyDescent="0.25">
      <c r="J463" s="141"/>
    </row>
    <row r="464" spans="7:10" x14ac:dyDescent="0.25">
      <c r="J464" s="141"/>
    </row>
    <row r="465" spans="10:10" x14ac:dyDescent="0.25">
      <c r="J465" s="141"/>
    </row>
    <row r="466" spans="10:10" x14ac:dyDescent="0.25">
      <c r="J466" s="141"/>
    </row>
  </sheetData>
  <sheetProtection password="E9C4" sheet="1" objects="1" scenarios="1"/>
  <autoFilter ref="F383:I427"/>
  <mergeCells count="3">
    <mergeCell ref="F2:J2"/>
    <mergeCell ref="F381:H381"/>
    <mergeCell ref="G429:I429"/>
  </mergeCells>
  <pageMargins left="0.62992125984251968" right="0.23622047244094491" top="0.74803149606299213" bottom="0.74803149606299213" header="0.31496062992125984" footer="0.31496062992125984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1" r:id="rId4" name="Button 1">
              <controlPr defaultSize="0" print="0" autoFill="0" autoPict="0" macro="[0]!PROCESOSACOMPAÑAMIENTO2">
                <anchor moveWithCells="1" sizeWithCells="1">
                  <from>
                    <xdr:col>1</xdr:col>
                    <xdr:colOff>76200</xdr:colOff>
                    <xdr:row>10</xdr:row>
                    <xdr:rowOff>66675</xdr:rowOff>
                  </from>
                  <to>
                    <xdr:col>3</xdr:col>
                    <xdr:colOff>685800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1"/>
  <dimension ref="B1:AJ215"/>
  <sheetViews>
    <sheetView zoomScale="80" zoomScaleNormal="80" workbookViewId="0"/>
  </sheetViews>
  <sheetFormatPr baseColWidth="10" defaultRowHeight="15" x14ac:dyDescent="0.25"/>
  <cols>
    <col min="1" max="1" width="4.28515625" style="141" customWidth="1"/>
    <col min="2" max="4" width="11.42578125" style="141" customWidth="1"/>
    <col min="5" max="5" width="4.28515625" style="141" customWidth="1"/>
    <col min="6" max="6" width="18.140625" style="141" customWidth="1"/>
    <col min="7" max="7" width="20.7109375" style="141" customWidth="1"/>
    <col min="8" max="8" width="8.5703125" style="141" bestFit="1" customWidth="1"/>
    <col min="9" max="10" width="7.85546875" style="141" bestFit="1" customWidth="1"/>
    <col min="11" max="11" width="9.5703125" style="141" customWidth="1"/>
    <col min="12" max="19" width="11.42578125" style="141"/>
    <col min="20" max="20" width="11.42578125" style="141" customWidth="1"/>
    <col min="21" max="16384" width="11.42578125" style="141"/>
  </cols>
  <sheetData>
    <row r="1" spans="2:19" ht="15.75" thickBot="1" x14ac:dyDescent="0.3"/>
    <row r="2" spans="2:19" ht="19.5" customHeight="1" thickBot="1" x14ac:dyDescent="0.3">
      <c r="B2" s="97"/>
      <c r="C2" s="74" t="s">
        <v>471</v>
      </c>
      <c r="D2" s="99"/>
      <c r="F2" s="426" t="s">
        <v>370</v>
      </c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</row>
    <row r="3" spans="2:19" x14ac:dyDescent="0.25">
      <c r="B3" s="98"/>
      <c r="C3" s="105"/>
      <c r="D3" s="100"/>
    </row>
    <row r="4" spans="2:19" ht="19.5" customHeight="1" x14ac:dyDescent="0.25">
      <c r="B4" s="98"/>
      <c r="C4" s="105"/>
      <c r="D4" s="100"/>
      <c r="F4" s="164" t="s">
        <v>337</v>
      </c>
      <c r="G4" s="40" t="s">
        <v>338</v>
      </c>
      <c r="H4" s="40" t="s">
        <v>339</v>
      </c>
      <c r="I4" s="40" t="s">
        <v>340</v>
      </c>
      <c r="J4" s="40" t="s">
        <v>341</v>
      </c>
      <c r="L4" s="426" t="s">
        <v>484</v>
      </c>
      <c r="M4" s="426"/>
      <c r="N4" s="426"/>
      <c r="O4" s="426"/>
      <c r="P4" s="426"/>
      <c r="Q4" s="426"/>
      <c r="R4" s="426"/>
      <c r="S4" s="426"/>
    </row>
    <row r="5" spans="2:19" ht="15.75" thickBot="1" x14ac:dyDescent="0.3">
      <c r="B5" s="101"/>
      <c r="C5" s="102"/>
      <c r="D5" s="103"/>
      <c r="F5" s="58" t="s">
        <v>342</v>
      </c>
      <c r="G5" s="57">
        <v>1134</v>
      </c>
      <c r="H5" s="57">
        <v>0</v>
      </c>
      <c r="I5" s="57"/>
      <c r="J5" s="57"/>
    </row>
    <row r="6" spans="2:19" x14ac:dyDescent="0.25">
      <c r="F6" s="58" t="s">
        <v>343</v>
      </c>
      <c r="G6" s="57">
        <v>1615</v>
      </c>
      <c r="H6" s="57">
        <v>0</v>
      </c>
      <c r="I6" s="57"/>
      <c r="J6" s="57"/>
    </row>
    <row r="7" spans="2:19" x14ac:dyDescent="0.25">
      <c r="F7" s="58" t="s">
        <v>344</v>
      </c>
      <c r="G7" s="57">
        <v>1644</v>
      </c>
      <c r="H7" s="57">
        <v>315</v>
      </c>
      <c r="I7" s="65">
        <v>0.27779999999999999</v>
      </c>
      <c r="J7" s="65">
        <v>0.72219999999999995</v>
      </c>
    </row>
    <row r="8" spans="2:19" x14ac:dyDescent="0.25">
      <c r="F8" s="58" t="s">
        <v>345</v>
      </c>
      <c r="G8" s="57">
        <v>1779</v>
      </c>
      <c r="H8" s="57">
        <v>467</v>
      </c>
      <c r="I8" s="65">
        <v>0.28920000000000001</v>
      </c>
      <c r="J8" s="65">
        <v>0.71079999999999999</v>
      </c>
    </row>
    <row r="9" spans="2:19" x14ac:dyDescent="0.25">
      <c r="F9" s="58" t="s">
        <v>346</v>
      </c>
      <c r="G9" s="57">
        <v>1920</v>
      </c>
      <c r="H9" s="57">
        <v>370</v>
      </c>
      <c r="I9" s="65">
        <v>0.22509999999999999</v>
      </c>
      <c r="J9" s="65">
        <v>0.77490000000000003</v>
      </c>
    </row>
    <row r="10" spans="2:19" x14ac:dyDescent="0.25">
      <c r="F10" s="58" t="s">
        <v>347</v>
      </c>
      <c r="G10" s="57">
        <v>2046</v>
      </c>
      <c r="H10" s="57">
        <v>356</v>
      </c>
      <c r="I10" s="65">
        <v>0.2001</v>
      </c>
      <c r="J10" s="65">
        <v>0.79990000000000006</v>
      </c>
    </row>
    <row r="11" spans="2:19" x14ac:dyDescent="0.25">
      <c r="F11" s="58" t="s">
        <v>348</v>
      </c>
      <c r="G11" s="57">
        <v>2093</v>
      </c>
      <c r="H11" s="57">
        <v>378</v>
      </c>
      <c r="I11" s="65">
        <v>0.19689999999999999</v>
      </c>
      <c r="J11" s="65">
        <v>0.80310000000000004</v>
      </c>
    </row>
    <row r="12" spans="2:19" x14ac:dyDescent="0.25">
      <c r="F12" s="58" t="s">
        <v>349</v>
      </c>
      <c r="G12" s="57">
        <v>2318</v>
      </c>
      <c r="H12" s="57">
        <v>429</v>
      </c>
      <c r="I12" s="65">
        <v>0.2097</v>
      </c>
      <c r="J12" s="65">
        <v>0.7903</v>
      </c>
    </row>
    <row r="13" spans="2:19" x14ac:dyDescent="0.25">
      <c r="F13" s="58" t="s">
        <v>350</v>
      </c>
      <c r="G13" s="57">
        <v>2486</v>
      </c>
      <c r="H13" s="57">
        <v>363</v>
      </c>
      <c r="I13" s="65">
        <v>0.1734</v>
      </c>
      <c r="J13" s="65">
        <v>0.8266</v>
      </c>
    </row>
    <row r="14" spans="2:19" x14ac:dyDescent="0.25">
      <c r="F14" s="58" t="s">
        <v>351</v>
      </c>
      <c r="G14" s="57">
        <v>2566</v>
      </c>
      <c r="H14" s="57">
        <v>491</v>
      </c>
      <c r="I14" s="65">
        <v>0.21179999999999999</v>
      </c>
      <c r="J14" s="65">
        <v>0.78820000000000001</v>
      </c>
    </row>
    <row r="15" spans="2:19" x14ac:dyDescent="0.25">
      <c r="F15" s="58" t="s">
        <v>352</v>
      </c>
      <c r="G15" s="57">
        <v>2667</v>
      </c>
      <c r="H15" s="57">
        <v>575</v>
      </c>
      <c r="I15" s="65">
        <v>0.23130000000000001</v>
      </c>
      <c r="J15" s="65">
        <v>0.76870000000000005</v>
      </c>
    </row>
    <row r="16" spans="2:19" x14ac:dyDescent="0.25">
      <c r="F16" s="58" t="s">
        <v>353</v>
      </c>
      <c r="G16" s="57">
        <v>2829</v>
      </c>
      <c r="H16" s="57">
        <v>695</v>
      </c>
      <c r="I16" s="65">
        <v>0.27079999999999999</v>
      </c>
      <c r="J16" s="65">
        <v>0.72919999999999996</v>
      </c>
    </row>
    <row r="17" spans="6:10" x14ac:dyDescent="0.25">
      <c r="F17" s="58" t="s">
        <v>354</v>
      </c>
      <c r="G17" s="57">
        <v>2922</v>
      </c>
      <c r="H17" s="57">
        <v>845</v>
      </c>
      <c r="I17" s="65">
        <v>0.31680000000000003</v>
      </c>
      <c r="J17" s="65">
        <v>0.68320000000000003</v>
      </c>
    </row>
    <row r="18" spans="6:10" x14ac:dyDescent="0.25">
      <c r="F18" s="58" t="s">
        <v>355</v>
      </c>
      <c r="G18" s="57">
        <v>3235</v>
      </c>
      <c r="H18" s="57">
        <v>821</v>
      </c>
      <c r="I18" s="65">
        <v>0.29020000000000001</v>
      </c>
      <c r="J18" s="65">
        <v>0.70979999999999999</v>
      </c>
    </row>
    <row r="19" spans="6:10" x14ac:dyDescent="0.25">
      <c r="F19" s="58" t="s">
        <v>356</v>
      </c>
      <c r="G19" s="57">
        <v>3448</v>
      </c>
      <c r="H19" s="57">
        <v>768</v>
      </c>
      <c r="I19" s="65">
        <v>0.26279999999999998</v>
      </c>
      <c r="J19" s="65">
        <v>0.73719999999999997</v>
      </c>
    </row>
    <row r="20" spans="6:10" x14ac:dyDescent="0.25">
      <c r="F20" s="58" t="s">
        <v>357</v>
      </c>
      <c r="G20" s="57">
        <v>3282</v>
      </c>
      <c r="H20" s="57">
        <v>823</v>
      </c>
      <c r="I20" s="65">
        <v>0.25440000000000002</v>
      </c>
      <c r="J20" s="65">
        <v>0.74560000000000004</v>
      </c>
    </row>
    <row r="21" spans="6:10" x14ac:dyDescent="0.25">
      <c r="F21" s="58" t="s">
        <v>358</v>
      </c>
      <c r="G21" s="57">
        <v>3201</v>
      </c>
      <c r="H21" s="57">
        <v>892</v>
      </c>
      <c r="I21" s="65">
        <v>0.25869999999999999</v>
      </c>
      <c r="J21" s="65">
        <v>0.74129999999999996</v>
      </c>
    </row>
    <row r="22" spans="6:10" x14ac:dyDescent="0.25">
      <c r="F22" s="58" t="s">
        <v>359</v>
      </c>
      <c r="G22" s="57">
        <v>3296</v>
      </c>
      <c r="H22" s="57">
        <v>763</v>
      </c>
      <c r="I22" s="65">
        <v>0.23250000000000001</v>
      </c>
      <c r="J22" s="65">
        <v>0.76749999999999996</v>
      </c>
    </row>
    <row r="23" spans="6:10" x14ac:dyDescent="0.25">
      <c r="F23" s="58" t="s">
        <v>360</v>
      </c>
      <c r="G23" s="57">
        <v>3879</v>
      </c>
      <c r="H23" s="57">
        <v>883</v>
      </c>
      <c r="I23" s="65">
        <v>0.27589999999999998</v>
      </c>
      <c r="J23" s="65">
        <v>0.72409999999999997</v>
      </c>
    </row>
    <row r="24" spans="6:10" x14ac:dyDescent="0.25">
      <c r="F24" s="58" t="s">
        <v>361</v>
      </c>
      <c r="G24" s="57">
        <v>4624</v>
      </c>
      <c r="H24" s="57">
        <v>727</v>
      </c>
      <c r="I24" s="65">
        <v>0.22059999999999999</v>
      </c>
      <c r="J24" s="65">
        <v>0.77939999999999998</v>
      </c>
    </row>
    <row r="25" spans="6:10" x14ac:dyDescent="0.25">
      <c r="F25" s="58" t="s">
        <v>362</v>
      </c>
      <c r="G25" s="57">
        <v>4758</v>
      </c>
      <c r="H25" s="57">
        <v>718</v>
      </c>
      <c r="I25" s="65">
        <v>0.18509999999999999</v>
      </c>
      <c r="J25" s="65">
        <v>0.81489999999999996</v>
      </c>
    </row>
    <row r="26" spans="6:10" x14ac:dyDescent="0.25">
      <c r="F26" s="58" t="s">
        <v>363</v>
      </c>
      <c r="G26" s="57">
        <v>5370</v>
      </c>
      <c r="H26" s="57">
        <v>977</v>
      </c>
      <c r="I26" s="65">
        <v>0.21129999999999999</v>
      </c>
      <c r="J26" s="65">
        <v>0.78869999999999996</v>
      </c>
    </row>
    <row r="27" spans="6:10" x14ac:dyDescent="0.25">
      <c r="F27" s="58" t="s">
        <v>364</v>
      </c>
      <c r="G27" s="57">
        <v>6325</v>
      </c>
      <c r="H27" s="57">
        <v>906</v>
      </c>
      <c r="I27" s="65">
        <v>0.19040000000000001</v>
      </c>
      <c r="J27" s="65">
        <v>0.80959999999999999</v>
      </c>
    </row>
    <row r="28" spans="6:10" x14ac:dyDescent="0.25">
      <c r="F28" s="58" t="s">
        <v>365</v>
      </c>
      <c r="G28" s="57">
        <v>7199</v>
      </c>
      <c r="H28" s="57">
        <v>843</v>
      </c>
      <c r="I28" s="65">
        <v>0.157</v>
      </c>
      <c r="J28" s="65">
        <v>0.84299999999999997</v>
      </c>
    </row>
    <row r="29" spans="6:10" x14ac:dyDescent="0.25">
      <c r="F29" s="58" t="s">
        <v>366</v>
      </c>
      <c r="G29" s="57">
        <v>8274</v>
      </c>
      <c r="H29" s="57">
        <v>999</v>
      </c>
      <c r="I29" s="65">
        <v>0.15790000000000001</v>
      </c>
      <c r="J29" s="65">
        <v>0.84209999999999996</v>
      </c>
    </row>
    <row r="30" spans="6:10" x14ac:dyDescent="0.25">
      <c r="F30" s="58" t="s">
        <v>367</v>
      </c>
      <c r="G30" s="57">
        <v>9070</v>
      </c>
      <c r="H30" s="57">
        <v>1099</v>
      </c>
      <c r="I30" s="65">
        <v>0.1527</v>
      </c>
      <c r="J30" s="65">
        <v>0.84730000000000005</v>
      </c>
    </row>
    <row r="31" spans="6:10" x14ac:dyDescent="0.25">
      <c r="F31" s="58" t="s">
        <v>368</v>
      </c>
      <c r="G31" s="57">
        <v>10243</v>
      </c>
      <c r="H31" s="57">
        <v>1176</v>
      </c>
      <c r="I31" s="65">
        <v>0.1421</v>
      </c>
      <c r="J31" s="65">
        <v>0.8579</v>
      </c>
    </row>
    <row r="32" spans="6:10" x14ac:dyDescent="0.25">
      <c r="F32" s="58" t="s">
        <v>369</v>
      </c>
      <c r="G32" s="57">
        <v>11348</v>
      </c>
      <c r="H32" s="57">
        <v>1092</v>
      </c>
      <c r="I32" s="65">
        <v>0.12039999999999999</v>
      </c>
      <c r="J32" s="65">
        <v>0.87960000000000005</v>
      </c>
    </row>
    <row r="33" spans="6:25" x14ac:dyDescent="0.25">
      <c r="F33" s="58" t="s">
        <v>246</v>
      </c>
      <c r="G33" s="57">
        <v>12000</v>
      </c>
      <c r="H33" s="57">
        <v>1382</v>
      </c>
      <c r="I33" s="65">
        <v>0.13489999999999999</v>
      </c>
      <c r="J33" s="65">
        <v>0.86509999999999998</v>
      </c>
    </row>
    <row r="34" spans="6:25" x14ac:dyDescent="0.25">
      <c r="F34" s="58" t="s">
        <v>218</v>
      </c>
      <c r="G34" s="57">
        <v>13200</v>
      </c>
      <c r="H34" s="57">
        <v>1759</v>
      </c>
      <c r="I34" s="65">
        <v>0.155</v>
      </c>
      <c r="J34" s="65">
        <v>0.84499999999999997</v>
      </c>
    </row>
    <row r="35" spans="6:25" x14ac:dyDescent="0.25">
      <c r="F35" s="58" t="s">
        <v>220</v>
      </c>
      <c r="G35" s="57">
        <v>0</v>
      </c>
      <c r="H35" s="57">
        <v>1343</v>
      </c>
      <c r="I35" s="65">
        <v>0.1119</v>
      </c>
      <c r="J35" s="65">
        <v>0.8881</v>
      </c>
    </row>
    <row r="36" spans="6:25" x14ac:dyDescent="0.25">
      <c r="F36" s="58" t="s">
        <v>221</v>
      </c>
      <c r="G36" s="57">
        <v>0</v>
      </c>
      <c r="H36" s="57">
        <v>1302</v>
      </c>
      <c r="I36" s="65">
        <v>9.8599999999999993E-2</v>
      </c>
      <c r="J36" s="65">
        <v>0.90139999999999998</v>
      </c>
    </row>
    <row r="38" spans="6:25" ht="19.5" customHeight="1" x14ac:dyDescent="0.25">
      <c r="F38" s="489" t="s">
        <v>476</v>
      </c>
      <c r="G38" s="490"/>
      <c r="H38" s="490"/>
      <c r="I38" s="490"/>
      <c r="J38" s="490"/>
      <c r="K38" s="490"/>
      <c r="L38" s="490"/>
      <c r="M38" s="490"/>
      <c r="N38" s="490"/>
      <c r="O38" s="490"/>
      <c r="P38" s="490"/>
      <c r="Q38" s="490"/>
      <c r="R38" s="490"/>
      <c r="S38" s="490"/>
      <c r="T38" s="490"/>
      <c r="U38" s="490"/>
      <c r="V38" s="490"/>
      <c r="W38" s="490"/>
      <c r="X38" s="491"/>
    </row>
    <row r="40" spans="6:25" ht="45" x14ac:dyDescent="0.25">
      <c r="F40" s="201" t="s">
        <v>291</v>
      </c>
      <c r="G40" s="236" t="s">
        <v>506</v>
      </c>
      <c r="H40" s="202" t="s">
        <v>357</v>
      </c>
      <c r="I40" s="202" t="s">
        <v>358</v>
      </c>
      <c r="J40" s="202" t="s">
        <v>359</v>
      </c>
      <c r="K40" s="202" t="s">
        <v>360</v>
      </c>
      <c r="L40" s="202" t="s">
        <v>361</v>
      </c>
      <c r="M40" s="202" t="s">
        <v>362</v>
      </c>
      <c r="N40" s="202" t="s">
        <v>363</v>
      </c>
      <c r="O40" s="202" t="s">
        <v>364</v>
      </c>
      <c r="P40" s="202" t="s">
        <v>365</v>
      </c>
      <c r="Q40" s="202" t="s">
        <v>366</v>
      </c>
      <c r="R40" s="202" t="s">
        <v>367</v>
      </c>
      <c r="S40" s="202" t="s">
        <v>368</v>
      </c>
      <c r="T40" s="237" t="s">
        <v>369</v>
      </c>
      <c r="U40" s="237" t="s">
        <v>246</v>
      </c>
      <c r="V40" s="237" t="s">
        <v>218</v>
      </c>
      <c r="W40" s="202" t="s">
        <v>220</v>
      </c>
      <c r="X40" s="202" t="s">
        <v>221</v>
      </c>
      <c r="Y40" s="200" t="s">
        <v>586</v>
      </c>
    </row>
    <row r="41" spans="6:25" x14ac:dyDescent="0.25">
      <c r="F41" s="238" t="s">
        <v>150</v>
      </c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  <c r="T41" s="238"/>
      <c r="U41" s="238"/>
      <c r="V41" s="238"/>
      <c r="W41" s="238"/>
      <c r="X41" s="238"/>
      <c r="Y41" s="238"/>
    </row>
    <row r="42" spans="6:25" x14ac:dyDescent="0.25">
      <c r="F42" s="434" t="s">
        <v>111</v>
      </c>
      <c r="G42" s="68" t="s">
        <v>508</v>
      </c>
      <c r="H42" s="202">
        <v>66</v>
      </c>
      <c r="I42" s="202">
        <v>59</v>
      </c>
      <c r="J42" s="202">
        <v>73</v>
      </c>
      <c r="K42" s="202">
        <v>60</v>
      </c>
      <c r="L42" s="202">
        <v>104</v>
      </c>
      <c r="M42" s="202">
        <v>86</v>
      </c>
      <c r="N42" s="202">
        <v>124</v>
      </c>
      <c r="O42" s="202">
        <v>112</v>
      </c>
      <c r="P42" s="202">
        <v>156</v>
      </c>
      <c r="Q42" s="202">
        <v>129</v>
      </c>
      <c r="R42" s="202">
        <v>178</v>
      </c>
      <c r="S42" s="202">
        <v>132</v>
      </c>
      <c r="T42" s="202">
        <v>168</v>
      </c>
      <c r="U42" s="202">
        <v>153</v>
      </c>
      <c r="V42" s="202">
        <v>200</v>
      </c>
      <c r="W42" s="202">
        <v>0</v>
      </c>
      <c r="X42" s="202">
        <v>0</v>
      </c>
      <c r="Y42" s="495">
        <f>(X44+X48+X52)/3</f>
        <v>9.006666666666667E-2</v>
      </c>
    </row>
    <row r="43" spans="6:25" x14ac:dyDescent="0.25">
      <c r="F43" s="434"/>
      <c r="G43" s="68" t="s">
        <v>509</v>
      </c>
      <c r="H43" s="202">
        <v>21</v>
      </c>
      <c r="I43" s="202">
        <v>4</v>
      </c>
      <c r="J43" s="202">
        <v>7</v>
      </c>
      <c r="K43" s="202">
        <v>2</v>
      </c>
      <c r="L43" s="202">
        <v>8</v>
      </c>
      <c r="M43" s="202">
        <v>2</v>
      </c>
      <c r="N43" s="202">
        <v>7</v>
      </c>
      <c r="O43" s="202">
        <v>2</v>
      </c>
      <c r="P43" s="202">
        <v>11</v>
      </c>
      <c r="Q43" s="202">
        <v>0</v>
      </c>
      <c r="R43" s="202">
        <v>23</v>
      </c>
      <c r="S43" s="202">
        <v>0</v>
      </c>
      <c r="T43" s="202">
        <v>46</v>
      </c>
      <c r="U43" s="202">
        <v>1</v>
      </c>
      <c r="V43" s="202">
        <v>8</v>
      </c>
      <c r="W43" s="202">
        <v>1</v>
      </c>
      <c r="X43" s="202">
        <v>37</v>
      </c>
      <c r="Y43" s="495"/>
    </row>
    <row r="44" spans="6:25" x14ac:dyDescent="0.25">
      <c r="F44" s="434"/>
      <c r="G44" s="68" t="s">
        <v>507</v>
      </c>
      <c r="H44" s="169">
        <v>0.36209999999999998</v>
      </c>
      <c r="I44" s="169">
        <v>0.125</v>
      </c>
      <c r="J44" s="169">
        <v>0.1061</v>
      </c>
      <c r="K44" s="169">
        <v>3.39E-2</v>
      </c>
      <c r="L44" s="169">
        <v>0.1096</v>
      </c>
      <c r="M44" s="169">
        <v>3.3300000000000003E-2</v>
      </c>
      <c r="N44" s="169">
        <v>6.7299999999999999E-2</v>
      </c>
      <c r="O44" s="169">
        <v>2.3300000000000001E-2</v>
      </c>
      <c r="P44" s="169">
        <v>8.8700000000000001E-2</v>
      </c>
      <c r="Q44" s="202"/>
      <c r="R44" s="169">
        <v>0.1474</v>
      </c>
      <c r="S44" s="202"/>
      <c r="T44" s="169">
        <v>0.25840000000000002</v>
      </c>
      <c r="U44" s="169">
        <v>7.6E-3</v>
      </c>
      <c r="V44" s="169">
        <v>4.7600000000000003E-2</v>
      </c>
      <c r="W44" s="169">
        <v>6.4999999999999997E-3</v>
      </c>
      <c r="X44" s="169">
        <v>0.185</v>
      </c>
      <c r="Y44" s="495"/>
    </row>
    <row r="45" spans="6:25" x14ac:dyDescent="0.25">
      <c r="F45" s="434"/>
      <c r="G45" s="68" t="s">
        <v>510</v>
      </c>
      <c r="H45" s="169">
        <v>0.63790000000000002</v>
      </c>
      <c r="I45" s="169">
        <v>0.875</v>
      </c>
      <c r="J45" s="169">
        <v>0.89390000000000003</v>
      </c>
      <c r="K45" s="169">
        <v>0.96609999999999996</v>
      </c>
      <c r="L45" s="169">
        <v>0.89039999999999997</v>
      </c>
      <c r="M45" s="169">
        <v>0.9667</v>
      </c>
      <c r="N45" s="169">
        <v>0.93269999999999997</v>
      </c>
      <c r="O45" s="169">
        <v>0.97670000000000001</v>
      </c>
      <c r="P45" s="169">
        <v>0.9113</v>
      </c>
      <c r="Q45" s="202"/>
      <c r="R45" s="169">
        <v>0.85260000000000002</v>
      </c>
      <c r="S45" s="202"/>
      <c r="T45" s="169">
        <v>0.74160000000000004</v>
      </c>
      <c r="U45" s="169">
        <v>0.99239999999999995</v>
      </c>
      <c r="V45" s="169">
        <v>0.95240000000000002</v>
      </c>
      <c r="W45" s="169">
        <v>0.99350000000000005</v>
      </c>
      <c r="X45" s="169">
        <v>0.81499999999999995</v>
      </c>
      <c r="Y45" s="495"/>
    </row>
    <row r="46" spans="6:25" x14ac:dyDescent="0.25">
      <c r="F46" s="494" t="s">
        <v>371</v>
      </c>
      <c r="G46" s="68" t="s">
        <v>508</v>
      </c>
      <c r="H46" s="202">
        <v>12</v>
      </c>
      <c r="I46" s="202">
        <v>25</v>
      </c>
      <c r="J46" s="202">
        <v>18</v>
      </c>
      <c r="K46" s="202">
        <v>47</v>
      </c>
      <c r="L46" s="202">
        <v>37</v>
      </c>
      <c r="M46" s="202">
        <v>59</v>
      </c>
      <c r="N46" s="202">
        <v>49</v>
      </c>
      <c r="O46" s="202">
        <v>95</v>
      </c>
      <c r="P46" s="202">
        <v>73</v>
      </c>
      <c r="Q46" s="202">
        <v>116</v>
      </c>
      <c r="R46" s="202">
        <v>104</v>
      </c>
      <c r="S46" s="202">
        <v>140</v>
      </c>
      <c r="T46" s="202">
        <v>123</v>
      </c>
      <c r="U46" s="202">
        <v>101</v>
      </c>
      <c r="V46" s="202">
        <v>141</v>
      </c>
      <c r="W46" s="202">
        <v>0</v>
      </c>
      <c r="X46" s="202">
        <v>0</v>
      </c>
      <c r="Y46" s="495"/>
    </row>
    <row r="47" spans="6:25" x14ac:dyDescent="0.25">
      <c r="F47" s="494"/>
      <c r="G47" s="68" t="s">
        <v>509</v>
      </c>
      <c r="H47" s="202">
        <v>0</v>
      </c>
      <c r="I47" s="202">
        <v>4</v>
      </c>
      <c r="J47" s="202">
        <v>3</v>
      </c>
      <c r="K47" s="202">
        <v>7</v>
      </c>
      <c r="L47" s="202">
        <v>2</v>
      </c>
      <c r="M47" s="202">
        <v>9</v>
      </c>
      <c r="N47" s="202">
        <v>1</v>
      </c>
      <c r="O47" s="202">
        <v>7</v>
      </c>
      <c r="P47" s="202">
        <v>3</v>
      </c>
      <c r="Q47" s="202">
        <v>18</v>
      </c>
      <c r="R47" s="202">
        <v>4</v>
      </c>
      <c r="S47" s="202">
        <v>11</v>
      </c>
      <c r="T47" s="202">
        <v>3</v>
      </c>
      <c r="U47" s="202">
        <v>16</v>
      </c>
      <c r="V47" s="202">
        <v>23</v>
      </c>
      <c r="W47" s="202">
        <v>3</v>
      </c>
      <c r="X47" s="202">
        <v>3</v>
      </c>
      <c r="Y47" s="495"/>
    </row>
    <row r="48" spans="6:25" x14ac:dyDescent="0.25">
      <c r="F48" s="494"/>
      <c r="G48" s="68" t="s">
        <v>507</v>
      </c>
      <c r="H48" s="169">
        <v>0</v>
      </c>
      <c r="I48" s="169">
        <v>0.25</v>
      </c>
      <c r="J48" s="169">
        <v>0.25</v>
      </c>
      <c r="K48" s="169">
        <v>0.28000000000000003</v>
      </c>
      <c r="L48" s="169">
        <v>0.1111</v>
      </c>
      <c r="M48" s="169">
        <v>0.1915</v>
      </c>
      <c r="N48" s="169">
        <v>2.7E-2</v>
      </c>
      <c r="O48" s="169">
        <v>0.1186</v>
      </c>
      <c r="P48" s="169">
        <v>6.1199999999999997E-2</v>
      </c>
      <c r="Q48" s="169">
        <v>0.1895</v>
      </c>
      <c r="R48" s="169">
        <v>5.4800000000000001E-2</v>
      </c>
      <c r="S48" s="169">
        <v>9.4799999999999995E-2</v>
      </c>
      <c r="T48" s="169">
        <v>2.8799999999999999E-2</v>
      </c>
      <c r="U48" s="169">
        <v>0.1143</v>
      </c>
      <c r="V48" s="169">
        <v>0.187</v>
      </c>
      <c r="W48" s="169">
        <v>2.9700000000000001E-2</v>
      </c>
      <c r="X48" s="169">
        <v>2.1299999999999999E-2</v>
      </c>
      <c r="Y48" s="495"/>
    </row>
    <row r="49" spans="6:25" x14ac:dyDescent="0.25">
      <c r="F49" s="494"/>
      <c r="G49" s="68" t="s">
        <v>510</v>
      </c>
      <c r="H49" s="169">
        <v>0</v>
      </c>
      <c r="I49" s="169">
        <v>0.75</v>
      </c>
      <c r="J49" s="169">
        <v>0.75</v>
      </c>
      <c r="K49" s="169">
        <v>0.72</v>
      </c>
      <c r="L49" s="169">
        <v>0.88890000000000002</v>
      </c>
      <c r="M49" s="169">
        <v>0.8085</v>
      </c>
      <c r="N49" s="169">
        <v>0.97299999999999998</v>
      </c>
      <c r="O49" s="169">
        <v>0.88139999999999996</v>
      </c>
      <c r="P49" s="169">
        <v>0.93879999999999997</v>
      </c>
      <c r="Q49" s="169">
        <v>0.8105</v>
      </c>
      <c r="R49" s="169">
        <v>0.94520000000000004</v>
      </c>
      <c r="S49" s="169">
        <v>0.9052</v>
      </c>
      <c r="T49" s="169">
        <v>0.97119999999999995</v>
      </c>
      <c r="U49" s="169">
        <v>0.88570000000000004</v>
      </c>
      <c r="V49" s="169">
        <v>0.81299999999999994</v>
      </c>
      <c r="W49" s="169">
        <v>0.97030000000000005</v>
      </c>
      <c r="X49" s="169">
        <v>0.97870000000000001</v>
      </c>
      <c r="Y49" s="495"/>
    </row>
    <row r="50" spans="6:25" x14ac:dyDescent="0.25">
      <c r="F50" s="434" t="s">
        <v>117</v>
      </c>
      <c r="G50" s="68" t="s">
        <v>508</v>
      </c>
      <c r="H50" s="202">
        <v>65</v>
      </c>
      <c r="I50" s="202">
        <v>70</v>
      </c>
      <c r="J50" s="202">
        <v>100</v>
      </c>
      <c r="K50" s="202">
        <v>195</v>
      </c>
      <c r="L50" s="202">
        <v>279</v>
      </c>
      <c r="M50" s="202">
        <v>283</v>
      </c>
      <c r="N50" s="202">
        <v>295</v>
      </c>
      <c r="O50" s="202">
        <v>407</v>
      </c>
      <c r="P50" s="202">
        <v>572</v>
      </c>
      <c r="Q50" s="202">
        <v>745</v>
      </c>
      <c r="R50" s="202">
        <v>850</v>
      </c>
      <c r="S50" s="202">
        <v>1070</v>
      </c>
      <c r="T50" s="202">
        <v>1331</v>
      </c>
      <c r="U50" s="202">
        <v>1556</v>
      </c>
      <c r="V50" s="202">
        <v>1659</v>
      </c>
      <c r="W50" s="202">
        <v>0</v>
      </c>
      <c r="X50" s="202">
        <v>0</v>
      </c>
      <c r="Y50" s="495"/>
    </row>
    <row r="51" spans="6:25" x14ac:dyDescent="0.25">
      <c r="F51" s="434"/>
      <c r="G51" s="68" t="s">
        <v>509</v>
      </c>
      <c r="H51" s="202">
        <v>29</v>
      </c>
      <c r="I51" s="202">
        <v>61</v>
      </c>
      <c r="J51" s="202">
        <v>19</v>
      </c>
      <c r="K51" s="202">
        <v>21</v>
      </c>
      <c r="L51" s="202">
        <v>30</v>
      </c>
      <c r="M51" s="202">
        <v>41</v>
      </c>
      <c r="N51" s="202">
        <v>62</v>
      </c>
      <c r="O51" s="202">
        <v>48</v>
      </c>
      <c r="P51" s="202">
        <v>49</v>
      </c>
      <c r="Q51" s="202">
        <v>54</v>
      </c>
      <c r="R51" s="202">
        <v>76</v>
      </c>
      <c r="S51" s="202">
        <v>80</v>
      </c>
      <c r="T51" s="202">
        <v>76</v>
      </c>
      <c r="U51" s="202">
        <v>79</v>
      </c>
      <c r="V51" s="202">
        <v>196</v>
      </c>
      <c r="W51" s="202">
        <v>242</v>
      </c>
      <c r="X51" s="202">
        <v>106</v>
      </c>
      <c r="Y51" s="495"/>
    </row>
    <row r="52" spans="6:25" x14ac:dyDescent="0.25">
      <c r="F52" s="434"/>
      <c r="G52" s="68" t="s">
        <v>507</v>
      </c>
      <c r="H52" s="169">
        <v>0.28160000000000002</v>
      </c>
      <c r="I52" s="169">
        <v>0.55959999999999999</v>
      </c>
      <c r="J52" s="169">
        <v>0.2923</v>
      </c>
      <c r="K52" s="169">
        <v>0.3</v>
      </c>
      <c r="L52" s="169">
        <v>0.3</v>
      </c>
      <c r="M52" s="169">
        <v>0.21029999999999999</v>
      </c>
      <c r="N52" s="169">
        <v>0.22220000000000001</v>
      </c>
      <c r="O52" s="169">
        <v>0.1696</v>
      </c>
      <c r="P52" s="169">
        <v>0.1661</v>
      </c>
      <c r="Q52" s="169">
        <v>0.13270000000000001</v>
      </c>
      <c r="R52" s="169">
        <v>0.13289999999999999</v>
      </c>
      <c r="S52" s="169">
        <v>0.1074</v>
      </c>
      <c r="T52" s="169">
        <v>8.9399999999999993E-2</v>
      </c>
      <c r="U52" s="169">
        <v>7.3800000000000004E-2</v>
      </c>
      <c r="V52" s="169">
        <v>0.14729999999999999</v>
      </c>
      <c r="W52" s="169">
        <v>0.1555</v>
      </c>
      <c r="X52" s="169">
        <v>6.3899999999999998E-2</v>
      </c>
      <c r="Y52" s="495"/>
    </row>
    <row r="53" spans="6:25" x14ac:dyDescent="0.25">
      <c r="F53" s="434"/>
      <c r="G53" s="68" t="s">
        <v>510</v>
      </c>
      <c r="H53" s="169">
        <v>0.71840000000000004</v>
      </c>
      <c r="I53" s="169">
        <v>0.44040000000000001</v>
      </c>
      <c r="J53" s="169">
        <v>0.7077</v>
      </c>
      <c r="K53" s="169">
        <v>0.7</v>
      </c>
      <c r="L53" s="169">
        <v>0.7</v>
      </c>
      <c r="M53" s="169">
        <v>0.78969999999999996</v>
      </c>
      <c r="N53" s="169">
        <v>0.77780000000000005</v>
      </c>
      <c r="O53" s="169">
        <v>0.83040000000000003</v>
      </c>
      <c r="P53" s="169">
        <v>0.83389999999999997</v>
      </c>
      <c r="Q53" s="169">
        <v>0.86729999999999996</v>
      </c>
      <c r="R53" s="169">
        <v>0.86709999999999998</v>
      </c>
      <c r="S53" s="169">
        <v>0.89259999999999995</v>
      </c>
      <c r="T53" s="169">
        <v>0.91059999999999997</v>
      </c>
      <c r="U53" s="169">
        <v>0.92620000000000002</v>
      </c>
      <c r="V53" s="169">
        <v>0.85270000000000001</v>
      </c>
      <c r="W53" s="169">
        <v>0.84450000000000003</v>
      </c>
      <c r="X53" s="169">
        <v>0.93610000000000004</v>
      </c>
      <c r="Y53" s="495"/>
    </row>
    <row r="54" spans="6:25" x14ac:dyDescent="0.25">
      <c r="F54" s="238" t="s">
        <v>372</v>
      </c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8"/>
      <c r="X54" s="28"/>
      <c r="Y54" s="238"/>
    </row>
    <row r="55" spans="6:25" x14ac:dyDescent="0.25">
      <c r="F55" s="494" t="s">
        <v>92</v>
      </c>
      <c r="G55" s="68" t="s">
        <v>508</v>
      </c>
      <c r="H55" s="202">
        <v>118</v>
      </c>
      <c r="I55" s="202">
        <v>109</v>
      </c>
      <c r="J55" s="202">
        <v>120</v>
      </c>
      <c r="K55" s="202">
        <v>114</v>
      </c>
      <c r="L55" s="202">
        <v>134</v>
      </c>
      <c r="M55" s="202">
        <v>150</v>
      </c>
      <c r="N55" s="202">
        <v>165</v>
      </c>
      <c r="O55" s="202">
        <v>170</v>
      </c>
      <c r="P55" s="202">
        <v>192</v>
      </c>
      <c r="Q55" s="202">
        <v>195</v>
      </c>
      <c r="R55" s="202">
        <v>223</v>
      </c>
      <c r="S55" s="202">
        <v>215</v>
      </c>
      <c r="T55" s="202">
        <v>223</v>
      </c>
      <c r="U55" s="202">
        <v>216</v>
      </c>
      <c r="V55" s="202">
        <v>222</v>
      </c>
      <c r="W55" s="202">
        <v>0</v>
      </c>
      <c r="X55" s="202">
        <v>0</v>
      </c>
      <c r="Y55" s="495">
        <f>(X69+X65+X61+X57)/4</f>
        <v>0.126</v>
      </c>
    </row>
    <row r="56" spans="6:25" x14ac:dyDescent="0.25">
      <c r="F56" s="494"/>
      <c r="G56" s="68" t="s">
        <v>509</v>
      </c>
      <c r="H56" s="202">
        <v>36</v>
      </c>
      <c r="I56" s="202">
        <v>26</v>
      </c>
      <c r="J56" s="202">
        <v>34</v>
      </c>
      <c r="K56" s="202">
        <v>13</v>
      </c>
      <c r="L56" s="202">
        <v>28</v>
      </c>
      <c r="M56" s="202">
        <v>17</v>
      </c>
      <c r="N56" s="202">
        <v>10</v>
      </c>
      <c r="O56" s="202">
        <v>20</v>
      </c>
      <c r="P56" s="202">
        <v>20</v>
      </c>
      <c r="Q56" s="202">
        <v>21</v>
      </c>
      <c r="R56" s="202">
        <v>13</v>
      </c>
      <c r="S56" s="202">
        <v>19</v>
      </c>
      <c r="T56" s="202">
        <v>35</v>
      </c>
      <c r="U56" s="202">
        <v>30</v>
      </c>
      <c r="V56" s="202">
        <v>31</v>
      </c>
      <c r="W56" s="202">
        <v>36</v>
      </c>
      <c r="X56" s="202">
        <v>20</v>
      </c>
      <c r="Y56" s="495"/>
    </row>
    <row r="57" spans="6:25" x14ac:dyDescent="0.25">
      <c r="F57" s="494"/>
      <c r="G57" s="68" t="s">
        <v>507</v>
      </c>
      <c r="H57" s="169">
        <v>0.29749999999999999</v>
      </c>
      <c r="I57" s="169">
        <v>0.2321</v>
      </c>
      <c r="J57" s="169">
        <v>0.28810000000000002</v>
      </c>
      <c r="K57" s="169">
        <v>0.1193</v>
      </c>
      <c r="L57" s="169">
        <v>0.23330000000000001</v>
      </c>
      <c r="M57" s="169">
        <v>0.14910000000000001</v>
      </c>
      <c r="N57" s="169">
        <v>7.46E-2</v>
      </c>
      <c r="O57" s="169">
        <v>0.1333</v>
      </c>
      <c r="P57" s="169">
        <v>0.1212</v>
      </c>
      <c r="Q57" s="169">
        <v>0.1235</v>
      </c>
      <c r="R57" s="169">
        <v>6.7699999999999996E-2</v>
      </c>
      <c r="S57" s="169">
        <v>9.74E-2</v>
      </c>
      <c r="T57" s="169">
        <v>0.157</v>
      </c>
      <c r="U57" s="169">
        <v>0.13950000000000001</v>
      </c>
      <c r="V57" s="169">
        <v>0.13900000000000001</v>
      </c>
      <c r="W57" s="169">
        <v>0.16669999999999999</v>
      </c>
      <c r="X57" s="169">
        <v>9.01E-2</v>
      </c>
      <c r="Y57" s="495"/>
    </row>
    <row r="58" spans="6:25" x14ac:dyDescent="0.25">
      <c r="F58" s="494"/>
      <c r="G58" s="68" t="s">
        <v>510</v>
      </c>
      <c r="H58" s="169">
        <v>0.70250000000000001</v>
      </c>
      <c r="I58" s="169">
        <v>0.76790000000000003</v>
      </c>
      <c r="J58" s="169">
        <v>0.71189999999999998</v>
      </c>
      <c r="K58" s="169">
        <v>0.88070000000000004</v>
      </c>
      <c r="L58" s="169">
        <v>0.76670000000000005</v>
      </c>
      <c r="M58" s="169">
        <v>0.85089999999999999</v>
      </c>
      <c r="N58" s="169">
        <v>0.9254</v>
      </c>
      <c r="O58" s="169">
        <v>0.86670000000000003</v>
      </c>
      <c r="P58" s="169">
        <v>0.87880000000000003</v>
      </c>
      <c r="Q58" s="169">
        <v>0.87649999999999995</v>
      </c>
      <c r="R58" s="169">
        <v>0.93230000000000002</v>
      </c>
      <c r="S58" s="169">
        <v>0.90259999999999996</v>
      </c>
      <c r="T58" s="169">
        <v>0.84299999999999997</v>
      </c>
      <c r="U58" s="169">
        <v>0.86050000000000004</v>
      </c>
      <c r="V58" s="169">
        <v>0.86099999999999999</v>
      </c>
      <c r="W58" s="169">
        <v>0.83330000000000004</v>
      </c>
      <c r="X58" s="169">
        <v>0.90990000000000004</v>
      </c>
      <c r="Y58" s="495"/>
    </row>
    <row r="59" spans="6:25" ht="15" customHeight="1" x14ac:dyDescent="0.25">
      <c r="F59" s="434" t="s">
        <v>373</v>
      </c>
      <c r="G59" s="68" t="s">
        <v>508</v>
      </c>
      <c r="H59" s="202">
        <v>209</v>
      </c>
      <c r="I59" s="202">
        <v>159</v>
      </c>
      <c r="J59" s="202">
        <v>191</v>
      </c>
      <c r="K59" s="202">
        <v>180</v>
      </c>
      <c r="L59" s="202">
        <v>234</v>
      </c>
      <c r="M59" s="202">
        <v>231</v>
      </c>
      <c r="N59" s="202">
        <v>219</v>
      </c>
      <c r="O59" s="202">
        <v>199</v>
      </c>
      <c r="P59" s="202">
        <v>196</v>
      </c>
      <c r="Q59" s="202">
        <v>166</v>
      </c>
      <c r="R59" s="202">
        <v>175</v>
      </c>
      <c r="S59" s="202">
        <v>155</v>
      </c>
      <c r="T59" s="202">
        <v>195</v>
      </c>
      <c r="U59" s="202">
        <v>170</v>
      </c>
      <c r="V59" s="202">
        <v>132</v>
      </c>
      <c r="W59" s="202">
        <v>0</v>
      </c>
      <c r="X59" s="202">
        <v>0</v>
      </c>
      <c r="Y59" s="495"/>
    </row>
    <row r="60" spans="6:25" x14ac:dyDescent="0.25">
      <c r="F60" s="434"/>
      <c r="G60" s="68" t="s">
        <v>509</v>
      </c>
      <c r="H60" s="202">
        <v>67</v>
      </c>
      <c r="I60" s="202">
        <v>96</v>
      </c>
      <c r="J60" s="202">
        <v>71</v>
      </c>
      <c r="K60" s="202">
        <v>37</v>
      </c>
      <c r="L60" s="202">
        <v>61</v>
      </c>
      <c r="M60" s="202">
        <v>38</v>
      </c>
      <c r="N60" s="202">
        <v>83</v>
      </c>
      <c r="O60" s="202">
        <v>72</v>
      </c>
      <c r="P60" s="202">
        <v>67</v>
      </c>
      <c r="Q60" s="202">
        <v>57</v>
      </c>
      <c r="R60" s="202">
        <v>61</v>
      </c>
      <c r="S60" s="202">
        <v>43</v>
      </c>
      <c r="T60" s="202">
        <v>43</v>
      </c>
      <c r="U60" s="202">
        <v>26</v>
      </c>
      <c r="V60" s="202">
        <v>55</v>
      </c>
      <c r="W60" s="202">
        <v>42</v>
      </c>
      <c r="X60" s="202">
        <v>22</v>
      </c>
      <c r="Y60" s="495"/>
    </row>
    <row r="61" spans="6:25" x14ac:dyDescent="0.25">
      <c r="F61" s="434"/>
      <c r="G61" s="68" t="s">
        <v>507</v>
      </c>
      <c r="H61" s="169">
        <v>0.316</v>
      </c>
      <c r="I61" s="169">
        <v>0.3871</v>
      </c>
      <c r="J61" s="169">
        <v>0.3397</v>
      </c>
      <c r="K61" s="169">
        <v>0.23269999999999999</v>
      </c>
      <c r="L61" s="169">
        <v>0.31940000000000002</v>
      </c>
      <c r="M61" s="169">
        <v>0.21110000000000001</v>
      </c>
      <c r="N61" s="169">
        <v>0.35470000000000002</v>
      </c>
      <c r="O61" s="169">
        <v>0.31169999999999998</v>
      </c>
      <c r="P61" s="169">
        <v>0.30590000000000001</v>
      </c>
      <c r="Q61" s="169">
        <v>0.28639999999999999</v>
      </c>
      <c r="R61" s="169">
        <v>0.31119999999999998</v>
      </c>
      <c r="S61" s="169">
        <v>0.25900000000000001</v>
      </c>
      <c r="T61" s="169">
        <v>0.2457</v>
      </c>
      <c r="U61" s="169">
        <v>0.16769999999999999</v>
      </c>
      <c r="V61" s="169">
        <v>0.28210000000000002</v>
      </c>
      <c r="W61" s="169">
        <v>0.24709999999999999</v>
      </c>
      <c r="X61" s="169">
        <v>0.16669999999999999</v>
      </c>
      <c r="Y61" s="495"/>
    </row>
    <row r="62" spans="6:25" x14ac:dyDescent="0.25">
      <c r="F62" s="434"/>
      <c r="G62" s="68" t="s">
        <v>510</v>
      </c>
      <c r="H62" s="169">
        <v>0.68400000000000005</v>
      </c>
      <c r="I62" s="169">
        <v>0.6129</v>
      </c>
      <c r="J62" s="169">
        <v>0.6603</v>
      </c>
      <c r="K62" s="169">
        <v>0.76729999999999998</v>
      </c>
      <c r="L62" s="169">
        <v>0.68059999999999998</v>
      </c>
      <c r="M62" s="169">
        <v>0.78890000000000005</v>
      </c>
      <c r="N62" s="169">
        <v>0.64529999999999998</v>
      </c>
      <c r="O62" s="169">
        <v>0.68830000000000002</v>
      </c>
      <c r="P62" s="169">
        <v>0.69410000000000005</v>
      </c>
      <c r="Q62" s="169">
        <v>0.71360000000000001</v>
      </c>
      <c r="R62" s="169">
        <v>0.68879999999999997</v>
      </c>
      <c r="S62" s="169">
        <v>0.74099999999999999</v>
      </c>
      <c r="T62" s="169">
        <v>0.75429999999999997</v>
      </c>
      <c r="U62" s="169">
        <v>0.83230000000000004</v>
      </c>
      <c r="V62" s="169">
        <v>0.71789999999999998</v>
      </c>
      <c r="W62" s="169">
        <v>0.75290000000000001</v>
      </c>
      <c r="X62" s="169">
        <v>0.83330000000000004</v>
      </c>
      <c r="Y62" s="495"/>
    </row>
    <row r="63" spans="6:25" x14ac:dyDescent="0.25">
      <c r="F63" s="494" t="s">
        <v>90</v>
      </c>
      <c r="G63" s="68" t="s">
        <v>508</v>
      </c>
      <c r="H63" s="202">
        <v>81</v>
      </c>
      <c r="I63" s="202">
        <v>86</v>
      </c>
      <c r="J63" s="202">
        <v>90</v>
      </c>
      <c r="K63" s="202">
        <v>100</v>
      </c>
      <c r="L63" s="202">
        <v>131</v>
      </c>
      <c r="M63" s="202">
        <v>155</v>
      </c>
      <c r="N63" s="202">
        <v>184</v>
      </c>
      <c r="O63" s="202">
        <v>197</v>
      </c>
      <c r="P63" s="202">
        <v>232</v>
      </c>
      <c r="Q63" s="202">
        <v>231</v>
      </c>
      <c r="R63" s="202">
        <v>262</v>
      </c>
      <c r="S63" s="202">
        <v>283</v>
      </c>
      <c r="T63" s="202">
        <v>321</v>
      </c>
      <c r="U63" s="202">
        <v>346</v>
      </c>
      <c r="V63" s="202">
        <v>372</v>
      </c>
      <c r="W63" s="202">
        <v>0</v>
      </c>
      <c r="X63" s="202">
        <v>0</v>
      </c>
      <c r="Y63" s="495"/>
    </row>
    <row r="64" spans="6:25" x14ac:dyDescent="0.25">
      <c r="F64" s="494"/>
      <c r="G64" s="68" t="s">
        <v>509</v>
      </c>
      <c r="H64" s="202">
        <v>16</v>
      </c>
      <c r="I64" s="202">
        <v>26</v>
      </c>
      <c r="J64" s="202">
        <v>21</v>
      </c>
      <c r="K64" s="202">
        <v>18</v>
      </c>
      <c r="L64" s="202">
        <v>23</v>
      </c>
      <c r="M64" s="202">
        <v>20</v>
      </c>
      <c r="N64" s="202">
        <v>15</v>
      </c>
      <c r="O64" s="202">
        <v>25</v>
      </c>
      <c r="P64" s="202">
        <v>37</v>
      </c>
      <c r="Q64" s="202">
        <v>31</v>
      </c>
      <c r="R64" s="202">
        <v>45</v>
      </c>
      <c r="S64" s="202">
        <v>22</v>
      </c>
      <c r="T64" s="202">
        <v>33</v>
      </c>
      <c r="U64" s="202">
        <v>39</v>
      </c>
      <c r="V64" s="202">
        <v>40</v>
      </c>
      <c r="W64" s="202">
        <v>47</v>
      </c>
      <c r="X64" s="202">
        <v>41</v>
      </c>
      <c r="Y64" s="495"/>
    </row>
    <row r="65" spans="6:25" x14ac:dyDescent="0.25">
      <c r="F65" s="494"/>
      <c r="G65" s="68" t="s">
        <v>507</v>
      </c>
      <c r="H65" s="169">
        <v>0.28570000000000001</v>
      </c>
      <c r="I65" s="169">
        <v>0.3377</v>
      </c>
      <c r="J65" s="169">
        <v>0.25929999999999997</v>
      </c>
      <c r="K65" s="169">
        <v>0.20930000000000001</v>
      </c>
      <c r="L65" s="169">
        <v>0.25559999999999999</v>
      </c>
      <c r="M65" s="169">
        <v>0.2</v>
      </c>
      <c r="N65" s="169">
        <v>0.1145</v>
      </c>
      <c r="O65" s="169">
        <v>0.1613</v>
      </c>
      <c r="P65" s="169">
        <v>0.2011</v>
      </c>
      <c r="Q65" s="169">
        <v>0.15740000000000001</v>
      </c>
      <c r="R65" s="169">
        <v>0.19400000000000001</v>
      </c>
      <c r="S65" s="169">
        <v>9.5200000000000007E-2</v>
      </c>
      <c r="T65" s="169">
        <v>0.126</v>
      </c>
      <c r="U65" s="169">
        <v>0.13780000000000001</v>
      </c>
      <c r="V65" s="169">
        <v>0.1246</v>
      </c>
      <c r="W65" s="169">
        <v>0.1358</v>
      </c>
      <c r="X65" s="169">
        <v>0.11020000000000001</v>
      </c>
      <c r="Y65" s="495"/>
    </row>
    <row r="66" spans="6:25" x14ac:dyDescent="0.25">
      <c r="F66" s="494"/>
      <c r="G66" s="68" t="s">
        <v>510</v>
      </c>
      <c r="H66" s="169">
        <v>0.71430000000000005</v>
      </c>
      <c r="I66" s="169">
        <v>0.6623</v>
      </c>
      <c r="J66" s="169">
        <v>0.74070000000000003</v>
      </c>
      <c r="K66" s="169">
        <v>0.79069999999999996</v>
      </c>
      <c r="L66" s="169">
        <v>0.74439999999999995</v>
      </c>
      <c r="M66" s="169">
        <v>0.8</v>
      </c>
      <c r="N66" s="169">
        <v>0.88549999999999995</v>
      </c>
      <c r="O66" s="169">
        <v>0.8387</v>
      </c>
      <c r="P66" s="169">
        <v>0.79890000000000005</v>
      </c>
      <c r="Q66" s="169">
        <v>0.84260000000000002</v>
      </c>
      <c r="R66" s="169">
        <v>0.80600000000000005</v>
      </c>
      <c r="S66" s="169">
        <v>0.90480000000000005</v>
      </c>
      <c r="T66" s="169">
        <v>0.874</v>
      </c>
      <c r="U66" s="169">
        <v>0.86219999999999997</v>
      </c>
      <c r="V66" s="169">
        <v>0.87539999999999996</v>
      </c>
      <c r="W66" s="169">
        <v>0.86419999999999997</v>
      </c>
      <c r="X66" s="169">
        <v>0.88980000000000004</v>
      </c>
      <c r="Y66" s="495"/>
    </row>
    <row r="67" spans="6:25" x14ac:dyDescent="0.25">
      <c r="F67" s="434" t="s">
        <v>88</v>
      </c>
      <c r="G67" s="68" t="s">
        <v>508</v>
      </c>
      <c r="H67" s="202">
        <v>19</v>
      </c>
      <c r="I67" s="202">
        <v>23</v>
      </c>
      <c r="J67" s="202">
        <v>33</v>
      </c>
      <c r="K67" s="202">
        <v>34</v>
      </c>
      <c r="L67" s="202">
        <v>46</v>
      </c>
      <c r="M67" s="202">
        <v>29</v>
      </c>
      <c r="N67" s="202">
        <v>40</v>
      </c>
      <c r="O67" s="202">
        <v>40</v>
      </c>
      <c r="P67" s="202">
        <v>61</v>
      </c>
      <c r="Q67" s="202">
        <v>41</v>
      </c>
      <c r="R67" s="202">
        <v>65</v>
      </c>
      <c r="S67" s="202">
        <v>54</v>
      </c>
      <c r="T67" s="202">
        <v>64</v>
      </c>
      <c r="U67" s="202">
        <v>56</v>
      </c>
      <c r="V67" s="202">
        <v>73</v>
      </c>
      <c r="W67" s="202">
        <v>0</v>
      </c>
      <c r="X67" s="202">
        <v>0</v>
      </c>
      <c r="Y67" s="495"/>
    </row>
    <row r="68" spans="6:25" x14ac:dyDescent="0.25">
      <c r="F68" s="434"/>
      <c r="G68" s="68" t="s">
        <v>509</v>
      </c>
      <c r="H68" s="202">
        <v>0</v>
      </c>
      <c r="I68" s="202">
        <v>0</v>
      </c>
      <c r="J68" s="202">
        <v>5</v>
      </c>
      <c r="K68" s="202">
        <v>3</v>
      </c>
      <c r="L68" s="202">
        <v>11</v>
      </c>
      <c r="M68" s="202">
        <v>8</v>
      </c>
      <c r="N68" s="202">
        <v>14</v>
      </c>
      <c r="O68" s="202">
        <v>6</v>
      </c>
      <c r="P68" s="202">
        <v>5</v>
      </c>
      <c r="Q68" s="202">
        <v>2</v>
      </c>
      <c r="R68" s="202">
        <v>21</v>
      </c>
      <c r="S68" s="202">
        <v>1</v>
      </c>
      <c r="T68" s="202">
        <v>10</v>
      </c>
      <c r="U68" s="202">
        <v>11</v>
      </c>
      <c r="V68" s="202">
        <v>7</v>
      </c>
      <c r="W68" s="202">
        <v>7</v>
      </c>
      <c r="X68" s="202">
        <v>10</v>
      </c>
      <c r="Y68" s="495"/>
    </row>
    <row r="69" spans="6:25" x14ac:dyDescent="0.25">
      <c r="F69" s="434"/>
      <c r="G69" s="68" t="s">
        <v>507</v>
      </c>
      <c r="H69" s="169">
        <v>0</v>
      </c>
      <c r="I69" s="169">
        <v>0</v>
      </c>
      <c r="J69" s="169">
        <v>0.26319999999999999</v>
      </c>
      <c r="K69" s="169">
        <v>0.13039999999999999</v>
      </c>
      <c r="L69" s="169">
        <v>0.33329999999999999</v>
      </c>
      <c r="M69" s="169">
        <v>0.23530000000000001</v>
      </c>
      <c r="N69" s="169">
        <v>0.30430000000000001</v>
      </c>
      <c r="O69" s="169">
        <v>0.2069</v>
      </c>
      <c r="P69" s="169">
        <v>0.125</v>
      </c>
      <c r="Q69" s="169">
        <v>0.05</v>
      </c>
      <c r="R69" s="169">
        <v>0.34429999999999999</v>
      </c>
      <c r="S69" s="169">
        <v>2.4400000000000002E-2</v>
      </c>
      <c r="T69" s="169">
        <v>0.15379999999999999</v>
      </c>
      <c r="U69" s="169">
        <v>0.20369999999999999</v>
      </c>
      <c r="V69" s="169">
        <v>0.1094</v>
      </c>
      <c r="W69" s="169">
        <v>0.125</v>
      </c>
      <c r="X69" s="169">
        <v>0.13700000000000001</v>
      </c>
      <c r="Y69" s="495"/>
    </row>
    <row r="70" spans="6:25" x14ac:dyDescent="0.25">
      <c r="F70" s="434"/>
      <c r="G70" s="68" t="s">
        <v>510</v>
      </c>
      <c r="H70" s="169">
        <v>0</v>
      </c>
      <c r="I70" s="169">
        <v>0</v>
      </c>
      <c r="J70" s="169">
        <v>0.73680000000000001</v>
      </c>
      <c r="K70" s="169">
        <v>0.86960000000000004</v>
      </c>
      <c r="L70" s="169">
        <v>0.66669999999999996</v>
      </c>
      <c r="M70" s="169">
        <v>0.76470000000000005</v>
      </c>
      <c r="N70" s="169">
        <v>0.69569999999999999</v>
      </c>
      <c r="O70" s="169">
        <v>0.79310000000000003</v>
      </c>
      <c r="P70" s="169">
        <v>0.875</v>
      </c>
      <c r="Q70" s="169">
        <v>0.95</v>
      </c>
      <c r="R70" s="169">
        <v>0.65569999999999995</v>
      </c>
      <c r="S70" s="169">
        <v>0.97560000000000002</v>
      </c>
      <c r="T70" s="169">
        <v>0.84619999999999995</v>
      </c>
      <c r="U70" s="169">
        <v>0.79630000000000001</v>
      </c>
      <c r="V70" s="169">
        <v>0.89059999999999995</v>
      </c>
      <c r="W70" s="169">
        <v>0.875</v>
      </c>
      <c r="X70" s="169">
        <v>0.86299999999999999</v>
      </c>
      <c r="Y70" s="495"/>
    </row>
    <row r="71" spans="6:25" x14ac:dyDescent="0.25">
      <c r="F71" s="238" t="s">
        <v>374</v>
      </c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  <c r="T71" s="238"/>
      <c r="U71" s="238"/>
      <c r="V71" s="238"/>
      <c r="W71" s="238"/>
      <c r="X71" s="28"/>
      <c r="Y71" s="238"/>
    </row>
    <row r="72" spans="6:25" ht="15" customHeight="1" x14ac:dyDescent="0.25">
      <c r="F72" s="494" t="s">
        <v>375</v>
      </c>
      <c r="G72" s="68" t="s">
        <v>508</v>
      </c>
      <c r="H72" s="199">
        <v>243</v>
      </c>
      <c r="I72" s="199">
        <v>291</v>
      </c>
      <c r="J72" s="199">
        <v>402</v>
      </c>
      <c r="K72" s="199">
        <v>543</v>
      </c>
      <c r="L72" s="199">
        <v>617</v>
      </c>
      <c r="M72" s="199">
        <v>640</v>
      </c>
      <c r="N72" s="199">
        <v>665</v>
      </c>
      <c r="O72" s="199">
        <v>840</v>
      </c>
      <c r="P72" s="199">
        <v>938</v>
      </c>
      <c r="Q72" s="199">
        <v>1104</v>
      </c>
      <c r="R72" s="199">
        <v>1171</v>
      </c>
      <c r="S72" s="199">
        <v>1321</v>
      </c>
      <c r="T72" s="199">
        <v>1464</v>
      </c>
      <c r="U72" s="199">
        <v>1533</v>
      </c>
      <c r="V72" s="199">
        <v>1590</v>
      </c>
      <c r="W72" s="199">
        <v>0</v>
      </c>
      <c r="X72" s="199">
        <v>0</v>
      </c>
      <c r="Y72" s="495">
        <f>(X90+X86+X82+X78+X74)/4</f>
        <v>0.13625000000000001</v>
      </c>
    </row>
    <row r="73" spans="6:25" x14ac:dyDescent="0.25">
      <c r="F73" s="494"/>
      <c r="G73" s="68" t="s">
        <v>509</v>
      </c>
      <c r="H73" s="199">
        <v>95</v>
      </c>
      <c r="I73" s="199">
        <v>95</v>
      </c>
      <c r="J73" s="199">
        <v>74</v>
      </c>
      <c r="K73" s="199">
        <v>74</v>
      </c>
      <c r="L73" s="199">
        <v>121</v>
      </c>
      <c r="M73" s="199">
        <v>108</v>
      </c>
      <c r="N73" s="199">
        <v>141</v>
      </c>
      <c r="O73" s="199">
        <v>138</v>
      </c>
      <c r="P73" s="199">
        <v>131</v>
      </c>
      <c r="Q73" s="199">
        <v>160</v>
      </c>
      <c r="R73" s="199">
        <v>120</v>
      </c>
      <c r="S73" s="199">
        <v>139</v>
      </c>
      <c r="T73" s="199">
        <v>103</v>
      </c>
      <c r="U73" s="199">
        <v>149</v>
      </c>
      <c r="V73" s="199">
        <v>262</v>
      </c>
      <c r="W73" s="199">
        <v>151</v>
      </c>
      <c r="X73" s="199">
        <v>130</v>
      </c>
      <c r="Y73" s="495"/>
    </row>
    <row r="74" spans="6:25" x14ac:dyDescent="0.25">
      <c r="F74" s="494"/>
      <c r="G74" s="68" t="s">
        <v>507</v>
      </c>
      <c r="H74" s="65">
        <v>0.31769999999999998</v>
      </c>
      <c r="I74" s="65">
        <v>0.30740000000000001</v>
      </c>
      <c r="J74" s="65">
        <v>0.30449999999999999</v>
      </c>
      <c r="K74" s="65">
        <v>0.25430000000000003</v>
      </c>
      <c r="L74" s="65">
        <v>0.30099999999999999</v>
      </c>
      <c r="M74" s="65">
        <v>0.19889999999999999</v>
      </c>
      <c r="N74" s="65">
        <v>0.22850000000000001</v>
      </c>
      <c r="O74" s="65">
        <v>0.21560000000000001</v>
      </c>
      <c r="P74" s="65">
        <v>0.19700000000000001</v>
      </c>
      <c r="Q74" s="65">
        <v>0.1905</v>
      </c>
      <c r="R74" s="65">
        <v>0.12790000000000001</v>
      </c>
      <c r="S74" s="65">
        <v>0.12590000000000001</v>
      </c>
      <c r="T74" s="65">
        <v>8.7999999999999995E-2</v>
      </c>
      <c r="U74" s="65">
        <v>0.1128</v>
      </c>
      <c r="V74" s="65">
        <v>0.17899999999999999</v>
      </c>
      <c r="W74" s="65">
        <v>9.8500000000000004E-2</v>
      </c>
      <c r="X74" s="65">
        <v>8.1799999999999998E-2</v>
      </c>
      <c r="Y74" s="495"/>
    </row>
    <row r="75" spans="6:25" x14ac:dyDescent="0.25">
      <c r="F75" s="494"/>
      <c r="G75" s="68" t="s">
        <v>510</v>
      </c>
      <c r="H75" s="65">
        <v>0.68230000000000002</v>
      </c>
      <c r="I75" s="65">
        <v>0.69259999999999999</v>
      </c>
      <c r="J75" s="65">
        <v>0.69550000000000001</v>
      </c>
      <c r="K75" s="65">
        <v>0.74570000000000003</v>
      </c>
      <c r="L75" s="65">
        <v>0.69899999999999995</v>
      </c>
      <c r="M75" s="65">
        <v>0.80110000000000003</v>
      </c>
      <c r="N75" s="65">
        <v>0.77149999999999996</v>
      </c>
      <c r="O75" s="65">
        <v>0.78439999999999999</v>
      </c>
      <c r="P75" s="65">
        <v>0.80300000000000005</v>
      </c>
      <c r="Q75" s="65">
        <v>0.8095</v>
      </c>
      <c r="R75" s="65">
        <v>0.87209999999999999</v>
      </c>
      <c r="S75" s="65">
        <v>0.87409999999999999</v>
      </c>
      <c r="T75" s="65">
        <v>0.91200000000000003</v>
      </c>
      <c r="U75" s="65">
        <v>0.88719999999999999</v>
      </c>
      <c r="V75" s="65">
        <v>0.82099999999999995</v>
      </c>
      <c r="W75" s="65">
        <v>0.90149999999999997</v>
      </c>
      <c r="X75" s="65">
        <v>0.91820000000000002</v>
      </c>
      <c r="Y75" s="495"/>
    </row>
    <row r="76" spans="6:25" x14ac:dyDescent="0.25">
      <c r="F76" s="434" t="s">
        <v>376</v>
      </c>
      <c r="G76" s="68" t="s">
        <v>508</v>
      </c>
      <c r="H76" s="202">
        <v>280</v>
      </c>
      <c r="I76" s="202">
        <v>294</v>
      </c>
      <c r="J76" s="202">
        <v>342</v>
      </c>
      <c r="K76" s="202">
        <v>400</v>
      </c>
      <c r="L76" s="202">
        <v>435</v>
      </c>
      <c r="M76" s="202">
        <v>454</v>
      </c>
      <c r="N76" s="202">
        <v>483</v>
      </c>
      <c r="O76" s="202">
        <v>557</v>
      </c>
      <c r="P76" s="202">
        <v>620</v>
      </c>
      <c r="Q76" s="202">
        <v>641</v>
      </c>
      <c r="R76" s="202">
        <v>630</v>
      </c>
      <c r="S76" s="202">
        <v>661</v>
      </c>
      <c r="T76" s="202">
        <v>612</v>
      </c>
      <c r="U76" s="202">
        <v>615</v>
      </c>
      <c r="V76" s="202">
        <v>661</v>
      </c>
      <c r="W76" s="202">
        <v>0</v>
      </c>
      <c r="X76" s="202">
        <v>0</v>
      </c>
      <c r="Y76" s="495"/>
    </row>
    <row r="77" spans="6:25" x14ac:dyDescent="0.25">
      <c r="F77" s="434"/>
      <c r="G77" s="68" t="s">
        <v>509</v>
      </c>
      <c r="H77" s="202">
        <v>95</v>
      </c>
      <c r="I77" s="202">
        <v>75</v>
      </c>
      <c r="J77" s="202">
        <v>49</v>
      </c>
      <c r="K77" s="202">
        <v>42</v>
      </c>
      <c r="L77" s="202">
        <v>39</v>
      </c>
      <c r="M77" s="202">
        <v>43</v>
      </c>
      <c r="N77" s="202">
        <v>39</v>
      </c>
      <c r="O77" s="202">
        <v>52</v>
      </c>
      <c r="P77" s="202">
        <v>44</v>
      </c>
      <c r="Q77" s="202">
        <v>61</v>
      </c>
      <c r="R77" s="202">
        <v>59</v>
      </c>
      <c r="S77" s="202">
        <v>79</v>
      </c>
      <c r="T77" s="202">
        <v>63</v>
      </c>
      <c r="U77" s="202">
        <v>123</v>
      </c>
      <c r="V77" s="202">
        <v>95</v>
      </c>
      <c r="W77" s="202">
        <v>52</v>
      </c>
      <c r="X77" s="202">
        <v>53</v>
      </c>
      <c r="Y77" s="495"/>
    </row>
    <row r="78" spans="6:25" x14ac:dyDescent="0.25">
      <c r="F78" s="434"/>
      <c r="G78" s="68" t="s">
        <v>507</v>
      </c>
      <c r="H78" s="169">
        <v>0.3125</v>
      </c>
      <c r="I78" s="169">
        <v>0.25600000000000001</v>
      </c>
      <c r="J78" s="169">
        <v>0.17499999999999999</v>
      </c>
      <c r="K78" s="169">
        <v>0.1429</v>
      </c>
      <c r="L78" s="169">
        <v>0.114</v>
      </c>
      <c r="M78" s="169">
        <v>0.1075</v>
      </c>
      <c r="N78" s="169">
        <v>8.9700000000000002E-2</v>
      </c>
      <c r="O78" s="169">
        <v>0.1145</v>
      </c>
      <c r="P78" s="169">
        <v>9.11E-2</v>
      </c>
      <c r="Q78" s="169">
        <v>0.1095</v>
      </c>
      <c r="R78" s="169">
        <v>9.5200000000000007E-2</v>
      </c>
      <c r="S78" s="169">
        <v>0.1232</v>
      </c>
      <c r="T78" s="169">
        <v>0.1</v>
      </c>
      <c r="U78" s="169">
        <v>0.18609999999999999</v>
      </c>
      <c r="V78" s="169">
        <v>0.1552</v>
      </c>
      <c r="W78" s="169">
        <v>8.4599999999999995E-2</v>
      </c>
      <c r="X78" s="169">
        <v>8.0199999999999994E-2</v>
      </c>
      <c r="Y78" s="495"/>
    </row>
    <row r="79" spans="6:25" x14ac:dyDescent="0.25">
      <c r="F79" s="434"/>
      <c r="G79" s="68" t="s">
        <v>510</v>
      </c>
      <c r="H79" s="169">
        <v>0.6875</v>
      </c>
      <c r="I79" s="169">
        <v>0.74399999999999999</v>
      </c>
      <c r="J79" s="169">
        <v>0.82499999999999996</v>
      </c>
      <c r="K79" s="169">
        <v>0.85709999999999997</v>
      </c>
      <c r="L79" s="169">
        <v>0.88600000000000001</v>
      </c>
      <c r="M79" s="169">
        <v>0.89249999999999996</v>
      </c>
      <c r="N79" s="169">
        <v>0.9103</v>
      </c>
      <c r="O79" s="169">
        <v>0.88549999999999995</v>
      </c>
      <c r="P79" s="169">
        <v>0.90890000000000004</v>
      </c>
      <c r="Q79" s="169">
        <v>0.89049999999999996</v>
      </c>
      <c r="R79" s="169">
        <v>0.90480000000000005</v>
      </c>
      <c r="S79" s="169">
        <v>0.87680000000000002</v>
      </c>
      <c r="T79" s="169">
        <v>0.9</v>
      </c>
      <c r="U79" s="169">
        <v>0.81389999999999996</v>
      </c>
      <c r="V79" s="169">
        <v>0.8448</v>
      </c>
      <c r="W79" s="169">
        <v>0.91539999999999999</v>
      </c>
      <c r="X79" s="169">
        <v>0.91979999999999995</v>
      </c>
      <c r="Y79" s="495"/>
    </row>
    <row r="80" spans="6:25" x14ac:dyDescent="0.25">
      <c r="F80" s="494" t="s">
        <v>82</v>
      </c>
      <c r="G80" s="68" t="s">
        <v>508</v>
      </c>
      <c r="H80" s="202">
        <v>0</v>
      </c>
      <c r="I80" s="202">
        <v>0</v>
      </c>
      <c r="J80" s="202">
        <v>0</v>
      </c>
      <c r="K80" s="202">
        <v>0</v>
      </c>
      <c r="L80" s="202">
        <v>0</v>
      </c>
      <c r="M80" s="202">
        <v>0</v>
      </c>
      <c r="N80" s="202">
        <v>0</v>
      </c>
      <c r="O80" s="202">
        <v>0</v>
      </c>
      <c r="P80" s="202">
        <v>0</v>
      </c>
      <c r="Q80" s="202">
        <v>45</v>
      </c>
      <c r="R80" s="202">
        <v>82</v>
      </c>
      <c r="S80" s="202">
        <v>117</v>
      </c>
      <c r="T80" s="202">
        <v>148</v>
      </c>
      <c r="U80" s="202">
        <v>176</v>
      </c>
      <c r="V80" s="202">
        <v>211</v>
      </c>
      <c r="W80" s="202">
        <v>0</v>
      </c>
      <c r="X80" s="202">
        <v>0</v>
      </c>
      <c r="Y80" s="495"/>
    </row>
    <row r="81" spans="6:25" x14ac:dyDescent="0.25">
      <c r="F81" s="494"/>
      <c r="G81" s="68" t="s">
        <v>509</v>
      </c>
      <c r="H81" s="199">
        <v>0</v>
      </c>
      <c r="I81" s="199">
        <v>0</v>
      </c>
      <c r="J81" s="199">
        <v>0</v>
      </c>
      <c r="K81" s="199">
        <v>0</v>
      </c>
      <c r="L81" s="199">
        <v>0</v>
      </c>
      <c r="M81" s="199">
        <v>0</v>
      </c>
      <c r="N81" s="199">
        <v>0</v>
      </c>
      <c r="O81" s="199">
        <v>0</v>
      </c>
      <c r="P81" s="199">
        <v>0</v>
      </c>
      <c r="Q81" s="202">
        <v>0</v>
      </c>
      <c r="R81" s="202">
        <v>0</v>
      </c>
      <c r="S81" s="202">
        <v>6</v>
      </c>
      <c r="T81" s="202">
        <v>8</v>
      </c>
      <c r="U81" s="202">
        <v>13</v>
      </c>
      <c r="V81" s="202">
        <v>9</v>
      </c>
      <c r="W81" s="202">
        <v>15</v>
      </c>
      <c r="X81" s="202">
        <v>14</v>
      </c>
      <c r="Y81" s="495"/>
    </row>
    <row r="82" spans="6:25" x14ac:dyDescent="0.25">
      <c r="F82" s="494"/>
      <c r="G82" s="68" t="s">
        <v>507</v>
      </c>
      <c r="H82" s="169">
        <v>0</v>
      </c>
      <c r="I82" s="169">
        <v>0</v>
      </c>
      <c r="J82" s="169">
        <v>0</v>
      </c>
      <c r="K82" s="169">
        <v>0</v>
      </c>
      <c r="L82" s="169">
        <v>0</v>
      </c>
      <c r="M82" s="169">
        <v>0</v>
      </c>
      <c r="N82" s="169">
        <v>0</v>
      </c>
      <c r="O82" s="169">
        <v>0</v>
      </c>
      <c r="P82" s="169">
        <v>0</v>
      </c>
      <c r="Q82" s="169">
        <v>0</v>
      </c>
      <c r="R82" s="169">
        <v>0</v>
      </c>
      <c r="S82" s="169">
        <v>0.1333</v>
      </c>
      <c r="T82" s="169">
        <v>9.7600000000000006E-2</v>
      </c>
      <c r="U82" s="169">
        <v>0.1111</v>
      </c>
      <c r="V82" s="169">
        <v>6.08E-2</v>
      </c>
      <c r="W82" s="169">
        <v>8.5199999999999998E-2</v>
      </c>
      <c r="X82" s="169">
        <v>6.6400000000000001E-2</v>
      </c>
      <c r="Y82" s="495"/>
    </row>
    <row r="83" spans="6:25" x14ac:dyDescent="0.25">
      <c r="F83" s="494"/>
      <c r="G83" s="68" t="s">
        <v>510</v>
      </c>
      <c r="H83" s="169">
        <v>0</v>
      </c>
      <c r="I83" s="169">
        <v>0</v>
      </c>
      <c r="J83" s="169">
        <v>0</v>
      </c>
      <c r="K83" s="169">
        <v>0</v>
      </c>
      <c r="L83" s="169">
        <v>0</v>
      </c>
      <c r="M83" s="169">
        <v>0</v>
      </c>
      <c r="N83" s="169">
        <v>0</v>
      </c>
      <c r="O83" s="169">
        <v>0</v>
      </c>
      <c r="P83" s="169">
        <v>0</v>
      </c>
      <c r="Q83" s="169">
        <v>0</v>
      </c>
      <c r="R83" s="169">
        <v>0</v>
      </c>
      <c r="S83" s="169">
        <v>0.86670000000000003</v>
      </c>
      <c r="T83" s="169">
        <v>0.90239999999999998</v>
      </c>
      <c r="U83" s="169">
        <v>0.88890000000000002</v>
      </c>
      <c r="V83" s="169">
        <v>0.93920000000000003</v>
      </c>
      <c r="W83" s="169">
        <v>0.91479999999999995</v>
      </c>
      <c r="X83" s="169">
        <v>0.93359999999999999</v>
      </c>
      <c r="Y83" s="495"/>
    </row>
    <row r="84" spans="6:25" x14ac:dyDescent="0.25">
      <c r="F84" s="434" t="s">
        <v>79</v>
      </c>
      <c r="G84" s="68" t="s">
        <v>508</v>
      </c>
      <c r="H84" s="202">
        <v>0</v>
      </c>
      <c r="I84" s="202">
        <v>0</v>
      </c>
      <c r="J84" s="202">
        <v>0</v>
      </c>
      <c r="K84" s="202">
        <v>0</v>
      </c>
      <c r="L84" s="202">
        <v>0</v>
      </c>
      <c r="M84" s="202">
        <v>0</v>
      </c>
      <c r="N84" s="202">
        <v>158</v>
      </c>
      <c r="O84" s="202">
        <v>152</v>
      </c>
      <c r="P84" s="202">
        <v>170</v>
      </c>
      <c r="Q84" s="202">
        <v>443</v>
      </c>
      <c r="R84" s="202">
        <v>465</v>
      </c>
      <c r="S84" s="202">
        <v>612</v>
      </c>
      <c r="T84" s="202">
        <v>760</v>
      </c>
      <c r="U84" s="202">
        <v>932</v>
      </c>
      <c r="V84" s="202">
        <v>1159</v>
      </c>
      <c r="W84" s="202">
        <v>0</v>
      </c>
      <c r="X84" s="202">
        <v>0</v>
      </c>
      <c r="Y84" s="495"/>
    </row>
    <row r="85" spans="6:25" x14ac:dyDescent="0.25">
      <c r="F85" s="434"/>
      <c r="G85" s="68" t="s">
        <v>509</v>
      </c>
      <c r="H85" s="199">
        <v>0</v>
      </c>
      <c r="I85" s="199">
        <v>0</v>
      </c>
      <c r="J85" s="199">
        <v>0</v>
      </c>
      <c r="K85" s="199">
        <v>0</v>
      </c>
      <c r="L85" s="199">
        <v>0</v>
      </c>
      <c r="M85" s="199">
        <v>0</v>
      </c>
      <c r="N85" s="202">
        <v>0</v>
      </c>
      <c r="O85" s="202">
        <v>0</v>
      </c>
      <c r="P85" s="202">
        <v>10</v>
      </c>
      <c r="Q85" s="202">
        <v>2</v>
      </c>
      <c r="R85" s="202">
        <v>7</v>
      </c>
      <c r="S85" s="202">
        <v>176</v>
      </c>
      <c r="T85" s="202">
        <v>61</v>
      </c>
      <c r="U85" s="202">
        <v>83</v>
      </c>
      <c r="V85" s="202">
        <v>147</v>
      </c>
      <c r="W85" s="202">
        <v>96</v>
      </c>
      <c r="X85" s="202">
        <v>125</v>
      </c>
      <c r="Y85" s="495"/>
    </row>
    <row r="86" spans="6:25" x14ac:dyDescent="0.25">
      <c r="F86" s="434"/>
      <c r="G86" s="68" t="s">
        <v>507</v>
      </c>
      <c r="H86" s="169">
        <v>0</v>
      </c>
      <c r="I86" s="169">
        <v>0</v>
      </c>
      <c r="J86" s="169">
        <v>0</v>
      </c>
      <c r="K86" s="169">
        <v>0</v>
      </c>
      <c r="L86" s="169">
        <v>0</v>
      </c>
      <c r="M86" s="169">
        <v>0</v>
      </c>
      <c r="N86" s="169">
        <v>0</v>
      </c>
      <c r="O86" s="169">
        <v>0</v>
      </c>
      <c r="P86" s="169">
        <v>6.3299999999999995E-2</v>
      </c>
      <c r="Q86" s="169">
        <v>1.32E-2</v>
      </c>
      <c r="R86" s="169">
        <v>4.1200000000000001E-2</v>
      </c>
      <c r="S86" s="169">
        <v>0.39729999999999999</v>
      </c>
      <c r="T86" s="169">
        <v>0.13120000000000001</v>
      </c>
      <c r="U86" s="169">
        <v>0.1356</v>
      </c>
      <c r="V86" s="169">
        <v>0.19339999999999999</v>
      </c>
      <c r="W86" s="169">
        <v>0.10299999999999999</v>
      </c>
      <c r="X86" s="169">
        <v>0.1079</v>
      </c>
      <c r="Y86" s="495"/>
    </row>
    <row r="87" spans="6:25" x14ac:dyDescent="0.25">
      <c r="F87" s="434"/>
      <c r="G87" s="68" t="s">
        <v>510</v>
      </c>
      <c r="H87" s="169">
        <v>0</v>
      </c>
      <c r="I87" s="169">
        <v>0</v>
      </c>
      <c r="J87" s="169">
        <v>0</v>
      </c>
      <c r="K87" s="169">
        <v>0</v>
      </c>
      <c r="L87" s="169">
        <v>0</v>
      </c>
      <c r="M87" s="169">
        <v>0</v>
      </c>
      <c r="N87" s="169">
        <v>0</v>
      </c>
      <c r="O87" s="169">
        <v>0</v>
      </c>
      <c r="P87" s="169">
        <v>0.93669999999999998</v>
      </c>
      <c r="Q87" s="169">
        <v>0.98680000000000001</v>
      </c>
      <c r="R87" s="169">
        <v>0.95879999999999999</v>
      </c>
      <c r="S87" s="169">
        <v>0.60270000000000001</v>
      </c>
      <c r="T87" s="169">
        <v>0.86880000000000002</v>
      </c>
      <c r="U87" s="169">
        <v>0.86439999999999995</v>
      </c>
      <c r="V87" s="169">
        <v>0.80659999999999998</v>
      </c>
      <c r="W87" s="169">
        <v>0.89700000000000002</v>
      </c>
      <c r="X87" s="169">
        <v>0.8921</v>
      </c>
      <c r="Y87" s="495"/>
    </row>
    <row r="88" spans="6:25" x14ac:dyDescent="0.25">
      <c r="F88" s="494" t="s">
        <v>377</v>
      </c>
      <c r="G88" s="68" t="s">
        <v>508</v>
      </c>
      <c r="H88" s="202">
        <v>0</v>
      </c>
      <c r="I88" s="202">
        <v>0</v>
      </c>
      <c r="J88" s="202">
        <v>0</v>
      </c>
      <c r="K88" s="202">
        <v>121</v>
      </c>
      <c r="L88" s="202">
        <v>183</v>
      </c>
      <c r="M88" s="202">
        <v>230</v>
      </c>
      <c r="N88" s="202">
        <v>285</v>
      </c>
      <c r="O88" s="202">
        <v>390</v>
      </c>
      <c r="P88" s="202">
        <v>421</v>
      </c>
      <c r="Q88" s="202">
        <v>339</v>
      </c>
      <c r="R88" s="202">
        <v>293</v>
      </c>
      <c r="S88" s="202">
        <v>295</v>
      </c>
      <c r="T88" s="202">
        <v>281</v>
      </c>
      <c r="U88" s="202">
        <v>145</v>
      </c>
      <c r="V88" s="202">
        <v>115</v>
      </c>
      <c r="W88" s="202">
        <v>0</v>
      </c>
      <c r="X88" s="202">
        <v>0</v>
      </c>
      <c r="Y88" s="495"/>
    </row>
    <row r="89" spans="6:25" x14ac:dyDescent="0.25">
      <c r="F89" s="494"/>
      <c r="G89" s="68" t="s">
        <v>509</v>
      </c>
      <c r="H89" s="202">
        <v>0</v>
      </c>
      <c r="I89" s="202">
        <v>0</v>
      </c>
      <c r="J89" s="202">
        <v>0</v>
      </c>
      <c r="K89" s="202">
        <v>0</v>
      </c>
      <c r="L89" s="202">
        <v>0</v>
      </c>
      <c r="M89" s="202">
        <v>35</v>
      </c>
      <c r="N89" s="202">
        <v>55</v>
      </c>
      <c r="O89" s="202">
        <v>71</v>
      </c>
      <c r="P89" s="202">
        <v>66</v>
      </c>
      <c r="Q89" s="202">
        <v>72</v>
      </c>
      <c r="R89" s="202">
        <v>102</v>
      </c>
      <c r="S89" s="202">
        <v>47</v>
      </c>
      <c r="T89" s="202">
        <v>35</v>
      </c>
      <c r="U89" s="202">
        <v>73</v>
      </c>
      <c r="V89" s="202">
        <v>137</v>
      </c>
      <c r="W89" s="202">
        <v>39</v>
      </c>
      <c r="X89" s="202">
        <v>24</v>
      </c>
      <c r="Y89" s="495"/>
    </row>
    <row r="90" spans="6:25" x14ac:dyDescent="0.25">
      <c r="F90" s="494"/>
      <c r="G90" s="68" t="s">
        <v>507</v>
      </c>
      <c r="H90" s="169">
        <v>0</v>
      </c>
      <c r="I90" s="169">
        <v>0</v>
      </c>
      <c r="J90" s="169">
        <v>0</v>
      </c>
      <c r="K90" s="169">
        <v>0</v>
      </c>
      <c r="L90" s="169">
        <v>0</v>
      </c>
      <c r="M90" s="169">
        <v>0.2893</v>
      </c>
      <c r="N90" s="169">
        <v>0.30049999999999999</v>
      </c>
      <c r="O90" s="169">
        <v>0.30869999999999997</v>
      </c>
      <c r="P90" s="169">
        <v>0.2316</v>
      </c>
      <c r="Q90" s="169">
        <v>0.18459999999999999</v>
      </c>
      <c r="R90" s="169">
        <v>0.24229999999999999</v>
      </c>
      <c r="S90" s="169">
        <v>0.1386</v>
      </c>
      <c r="T90" s="169">
        <v>0.1195</v>
      </c>
      <c r="U90" s="169">
        <v>0.2475</v>
      </c>
      <c r="V90" s="169">
        <v>0.48749999999999999</v>
      </c>
      <c r="W90" s="169">
        <v>0.26900000000000002</v>
      </c>
      <c r="X90" s="169">
        <v>0.2087</v>
      </c>
      <c r="Y90" s="495"/>
    </row>
    <row r="91" spans="6:25" x14ac:dyDescent="0.25">
      <c r="F91" s="494"/>
      <c r="G91" s="68" t="s">
        <v>510</v>
      </c>
      <c r="H91" s="169">
        <v>0</v>
      </c>
      <c r="I91" s="169">
        <v>0</v>
      </c>
      <c r="J91" s="169">
        <v>0</v>
      </c>
      <c r="K91" s="169">
        <v>0</v>
      </c>
      <c r="L91" s="169">
        <v>0</v>
      </c>
      <c r="M91" s="169">
        <v>0.7107</v>
      </c>
      <c r="N91" s="169">
        <v>0.69950000000000001</v>
      </c>
      <c r="O91" s="169">
        <v>0.69130000000000003</v>
      </c>
      <c r="P91" s="169">
        <v>0.76839999999999997</v>
      </c>
      <c r="Q91" s="169">
        <v>0.81540000000000001</v>
      </c>
      <c r="R91" s="169">
        <v>0.75770000000000004</v>
      </c>
      <c r="S91" s="169">
        <v>0.86140000000000005</v>
      </c>
      <c r="T91" s="169">
        <v>0.88049999999999995</v>
      </c>
      <c r="U91" s="169">
        <v>0.75249999999999995</v>
      </c>
      <c r="V91" s="169">
        <v>0.51249999999999996</v>
      </c>
      <c r="W91" s="169">
        <v>0.73099999999999998</v>
      </c>
      <c r="X91" s="169">
        <v>0.7913</v>
      </c>
      <c r="Y91" s="495"/>
    </row>
    <row r="92" spans="6:25" x14ac:dyDescent="0.25">
      <c r="F92" s="238" t="s">
        <v>44</v>
      </c>
      <c r="G92" s="238"/>
      <c r="H92" s="238"/>
      <c r="I92" s="238"/>
      <c r="J92" s="238"/>
      <c r="K92" s="238"/>
      <c r="L92" s="238"/>
      <c r="M92" s="238"/>
      <c r="N92" s="238"/>
      <c r="O92" s="238"/>
      <c r="P92" s="238"/>
      <c r="Q92" s="238"/>
      <c r="R92" s="238"/>
      <c r="S92" s="238"/>
      <c r="T92" s="238"/>
      <c r="U92" s="238"/>
      <c r="V92" s="238"/>
      <c r="W92" s="238"/>
      <c r="X92" s="28"/>
      <c r="Y92" s="238"/>
    </row>
    <row r="93" spans="6:25" ht="15" customHeight="1" x14ac:dyDescent="0.25">
      <c r="F93" s="434" t="s">
        <v>378</v>
      </c>
      <c r="G93" s="68" t="s">
        <v>508</v>
      </c>
      <c r="H93" s="202">
        <v>33</v>
      </c>
      <c r="I93" s="202">
        <v>13</v>
      </c>
      <c r="J93" s="202">
        <v>20</v>
      </c>
      <c r="K93" s="202">
        <v>26</v>
      </c>
      <c r="L93" s="202">
        <v>35</v>
      </c>
      <c r="M93" s="202">
        <v>32</v>
      </c>
      <c r="N93" s="202">
        <v>34</v>
      </c>
      <c r="O93" s="202">
        <v>43</v>
      </c>
      <c r="P93" s="202">
        <v>63</v>
      </c>
      <c r="Q93" s="202">
        <v>68</v>
      </c>
      <c r="R93" s="202">
        <v>105</v>
      </c>
      <c r="S93" s="202">
        <v>127</v>
      </c>
      <c r="T93" s="202">
        <v>158</v>
      </c>
      <c r="U93" s="202">
        <v>180</v>
      </c>
      <c r="V93" s="202">
        <v>205</v>
      </c>
      <c r="W93" s="202">
        <v>0</v>
      </c>
      <c r="X93" s="202">
        <v>0</v>
      </c>
      <c r="Y93" s="495">
        <f>(X111+X107+X103+X99+X95)/5</f>
        <v>0.14274000000000001</v>
      </c>
    </row>
    <row r="94" spans="6:25" x14ac:dyDescent="0.25">
      <c r="F94" s="434"/>
      <c r="G94" s="68" t="s">
        <v>509</v>
      </c>
      <c r="H94" s="202">
        <v>9</v>
      </c>
      <c r="I94" s="202">
        <v>27</v>
      </c>
      <c r="J94" s="202">
        <v>19</v>
      </c>
      <c r="K94" s="202">
        <v>2</v>
      </c>
      <c r="L94" s="202">
        <v>9</v>
      </c>
      <c r="M94" s="202">
        <v>13</v>
      </c>
      <c r="N94" s="202">
        <v>23</v>
      </c>
      <c r="O94" s="202">
        <v>9</v>
      </c>
      <c r="P94" s="202">
        <v>7</v>
      </c>
      <c r="Q94" s="202">
        <v>11</v>
      </c>
      <c r="R94" s="202">
        <v>26</v>
      </c>
      <c r="S94" s="202">
        <v>14</v>
      </c>
      <c r="T94" s="202">
        <v>17</v>
      </c>
      <c r="U94" s="202">
        <v>19</v>
      </c>
      <c r="V94" s="202">
        <v>20</v>
      </c>
      <c r="W94" s="202">
        <v>23</v>
      </c>
      <c r="X94" s="202">
        <v>29</v>
      </c>
      <c r="Y94" s="495"/>
    </row>
    <row r="95" spans="6:25" x14ac:dyDescent="0.25">
      <c r="F95" s="434"/>
      <c r="G95" s="68" t="s">
        <v>507</v>
      </c>
      <c r="H95" s="169">
        <v>0.2</v>
      </c>
      <c r="I95" s="169">
        <v>0.64290000000000003</v>
      </c>
      <c r="J95" s="169">
        <v>0.57579999999999998</v>
      </c>
      <c r="K95" s="169">
        <v>0.15379999999999999</v>
      </c>
      <c r="L95" s="169">
        <v>0.45</v>
      </c>
      <c r="M95" s="169">
        <v>0.5</v>
      </c>
      <c r="N95" s="169">
        <v>0.65710000000000002</v>
      </c>
      <c r="O95" s="169">
        <v>0.28120000000000001</v>
      </c>
      <c r="P95" s="169">
        <v>0.2059</v>
      </c>
      <c r="Q95" s="169">
        <v>0.25580000000000003</v>
      </c>
      <c r="R95" s="169">
        <v>0.41270000000000001</v>
      </c>
      <c r="S95" s="169">
        <v>0.2059</v>
      </c>
      <c r="T95" s="169">
        <v>0.16189999999999999</v>
      </c>
      <c r="U95" s="169">
        <v>0.14960000000000001</v>
      </c>
      <c r="V95" s="169">
        <v>0.12659999999999999</v>
      </c>
      <c r="W95" s="169">
        <v>0.1278</v>
      </c>
      <c r="X95" s="169">
        <v>0.14149999999999999</v>
      </c>
      <c r="Y95" s="495"/>
    </row>
    <row r="96" spans="6:25" x14ac:dyDescent="0.25">
      <c r="F96" s="434"/>
      <c r="G96" s="68" t="s">
        <v>510</v>
      </c>
      <c r="H96" s="169">
        <v>0.8</v>
      </c>
      <c r="I96" s="169">
        <v>0.35709999999999997</v>
      </c>
      <c r="J96" s="169">
        <v>0.42420000000000002</v>
      </c>
      <c r="K96" s="169">
        <v>0.84619999999999995</v>
      </c>
      <c r="L96" s="169">
        <v>0.55000000000000004</v>
      </c>
      <c r="M96" s="169">
        <v>0.5</v>
      </c>
      <c r="N96" s="169">
        <v>0.34289999999999998</v>
      </c>
      <c r="O96" s="169">
        <v>0.71879999999999999</v>
      </c>
      <c r="P96" s="169">
        <v>0.79410000000000003</v>
      </c>
      <c r="Q96" s="169">
        <v>0.74419999999999997</v>
      </c>
      <c r="R96" s="169">
        <v>0.58730000000000004</v>
      </c>
      <c r="S96" s="169">
        <v>0.79410000000000003</v>
      </c>
      <c r="T96" s="169">
        <v>0.83809999999999996</v>
      </c>
      <c r="U96" s="169">
        <v>0.85040000000000004</v>
      </c>
      <c r="V96" s="169">
        <v>0.87339999999999995</v>
      </c>
      <c r="W96" s="169">
        <v>0.87219999999999998</v>
      </c>
      <c r="X96" s="169">
        <v>0.85850000000000004</v>
      </c>
      <c r="Y96" s="495"/>
    </row>
    <row r="97" spans="6:25" ht="15" customHeight="1" x14ac:dyDescent="0.25">
      <c r="F97" s="494" t="s">
        <v>379</v>
      </c>
      <c r="G97" s="68" t="s">
        <v>508</v>
      </c>
      <c r="H97" s="202">
        <v>69</v>
      </c>
      <c r="I97" s="202">
        <v>54</v>
      </c>
      <c r="J97" s="202">
        <v>62</v>
      </c>
      <c r="K97" s="202">
        <v>59</v>
      </c>
      <c r="L97" s="202">
        <v>93</v>
      </c>
      <c r="M97" s="202">
        <v>73</v>
      </c>
      <c r="N97" s="202">
        <v>92</v>
      </c>
      <c r="O97" s="202">
        <v>89</v>
      </c>
      <c r="P97" s="202">
        <v>99</v>
      </c>
      <c r="Q97" s="202">
        <v>102</v>
      </c>
      <c r="R97" s="202">
        <v>121</v>
      </c>
      <c r="S97" s="202">
        <v>155</v>
      </c>
      <c r="T97" s="202">
        <v>182</v>
      </c>
      <c r="U97" s="202">
        <v>204</v>
      </c>
      <c r="V97" s="202">
        <v>242</v>
      </c>
      <c r="W97" s="202">
        <v>0</v>
      </c>
      <c r="X97" s="202">
        <v>0</v>
      </c>
      <c r="Y97" s="495"/>
    </row>
    <row r="98" spans="6:25" x14ac:dyDescent="0.25">
      <c r="F98" s="494"/>
      <c r="G98" s="68" t="s">
        <v>509</v>
      </c>
      <c r="H98" s="202">
        <v>29</v>
      </c>
      <c r="I98" s="202">
        <v>29</v>
      </c>
      <c r="J98" s="202">
        <v>27</v>
      </c>
      <c r="K98" s="202">
        <v>10</v>
      </c>
      <c r="L98" s="202">
        <v>22</v>
      </c>
      <c r="M98" s="202">
        <v>21</v>
      </c>
      <c r="N98" s="202">
        <v>36</v>
      </c>
      <c r="O98" s="202">
        <v>19</v>
      </c>
      <c r="P98" s="202">
        <v>23</v>
      </c>
      <c r="Q98" s="202">
        <v>18</v>
      </c>
      <c r="R98" s="202">
        <v>21</v>
      </c>
      <c r="S98" s="202">
        <v>21</v>
      </c>
      <c r="T98" s="202">
        <v>23</v>
      </c>
      <c r="U98" s="202">
        <v>43</v>
      </c>
      <c r="V98" s="202">
        <v>45</v>
      </c>
      <c r="W98" s="202">
        <v>30</v>
      </c>
      <c r="X98" s="202">
        <v>38</v>
      </c>
      <c r="Y98" s="495"/>
    </row>
    <row r="99" spans="6:25" x14ac:dyDescent="0.25">
      <c r="F99" s="494"/>
      <c r="G99" s="68" t="s">
        <v>507</v>
      </c>
      <c r="H99" s="169">
        <v>0.31519999999999998</v>
      </c>
      <c r="I99" s="169">
        <v>0.32219999999999999</v>
      </c>
      <c r="J99" s="169">
        <v>0.39129999999999998</v>
      </c>
      <c r="K99" s="169">
        <v>0.1852</v>
      </c>
      <c r="L99" s="169">
        <v>0.3548</v>
      </c>
      <c r="M99" s="169">
        <v>0.35589999999999999</v>
      </c>
      <c r="N99" s="169">
        <v>0.3871</v>
      </c>
      <c r="O99" s="169">
        <v>0.26029999999999998</v>
      </c>
      <c r="P99" s="169">
        <v>0.25</v>
      </c>
      <c r="Q99" s="169">
        <v>0.20219999999999999</v>
      </c>
      <c r="R99" s="169">
        <v>0.21210000000000001</v>
      </c>
      <c r="S99" s="169">
        <v>0.2059</v>
      </c>
      <c r="T99" s="169">
        <v>0.19009999999999999</v>
      </c>
      <c r="U99" s="169">
        <v>0.27739999999999998</v>
      </c>
      <c r="V99" s="169">
        <v>0.24729999999999999</v>
      </c>
      <c r="W99" s="169">
        <v>0.14710000000000001</v>
      </c>
      <c r="X99" s="169">
        <v>0.157</v>
      </c>
      <c r="Y99" s="495"/>
    </row>
    <row r="100" spans="6:25" x14ac:dyDescent="0.25">
      <c r="F100" s="494"/>
      <c r="G100" s="68" t="s">
        <v>510</v>
      </c>
      <c r="H100" s="169">
        <v>0.68479999999999996</v>
      </c>
      <c r="I100" s="169">
        <v>0.67779999999999996</v>
      </c>
      <c r="J100" s="169">
        <v>0.60870000000000002</v>
      </c>
      <c r="K100" s="169">
        <v>0.81479999999999997</v>
      </c>
      <c r="L100" s="169">
        <v>0.6452</v>
      </c>
      <c r="M100" s="169">
        <v>0.64410000000000001</v>
      </c>
      <c r="N100" s="169">
        <v>0.6129</v>
      </c>
      <c r="O100" s="169">
        <v>0.73970000000000002</v>
      </c>
      <c r="P100" s="169">
        <v>0.75</v>
      </c>
      <c r="Q100" s="169">
        <v>0.79779999999999995</v>
      </c>
      <c r="R100" s="169">
        <v>0.78790000000000004</v>
      </c>
      <c r="S100" s="169">
        <v>0.79410000000000003</v>
      </c>
      <c r="T100" s="169">
        <v>0.80989999999999995</v>
      </c>
      <c r="U100" s="169">
        <v>0.72260000000000002</v>
      </c>
      <c r="V100" s="169">
        <v>0.75270000000000004</v>
      </c>
      <c r="W100" s="169">
        <v>0.85289999999999999</v>
      </c>
      <c r="X100" s="169">
        <v>0.84299999999999997</v>
      </c>
      <c r="Y100" s="495"/>
    </row>
    <row r="101" spans="6:25" x14ac:dyDescent="0.25">
      <c r="F101" s="434" t="s">
        <v>380</v>
      </c>
      <c r="G101" s="68" t="s">
        <v>508</v>
      </c>
      <c r="H101" s="202">
        <v>172</v>
      </c>
      <c r="I101" s="202">
        <v>153</v>
      </c>
      <c r="J101" s="202">
        <v>157</v>
      </c>
      <c r="K101" s="202">
        <v>139</v>
      </c>
      <c r="L101" s="202">
        <v>162</v>
      </c>
      <c r="M101" s="202">
        <v>165</v>
      </c>
      <c r="N101" s="202">
        <v>185</v>
      </c>
      <c r="O101" s="202">
        <v>234</v>
      </c>
      <c r="P101" s="202">
        <v>255</v>
      </c>
      <c r="Q101" s="202">
        <v>278</v>
      </c>
      <c r="R101" s="202">
        <v>312</v>
      </c>
      <c r="S101" s="202">
        <v>349</v>
      </c>
      <c r="T101" s="202">
        <v>387</v>
      </c>
      <c r="U101" s="202">
        <v>415</v>
      </c>
      <c r="V101" s="202">
        <v>441</v>
      </c>
      <c r="W101" s="202">
        <v>0</v>
      </c>
      <c r="X101" s="202">
        <v>0</v>
      </c>
      <c r="Y101" s="495"/>
    </row>
    <row r="102" spans="6:25" x14ac:dyDescent="0.25">
      <c r="F102" s="434"/>
      <c r="G102" s="68" t="s">
        <v>509</v>
      </c>
      <c r="H102" s="202">
        <v>37</v>
      </c>
      <c r="I102" s="202">
        <v>40</v>
      </c>
      <c r="J102" s="202">
        <v>37</v>
      </c>
      <c r="K102" s="202">
        <v>28</v>
      </c>
      <c r="L102" s="202">
        <v>36</v>
      </c>
      <c r="M102" s="202">
        <v>21</v>
      </c>
      <c r="N102" s="202">
        <v>36</v>
      </c>
      <c r="O102" s="202">
        <v>21</v>
      </c>
      <c r="P102" s="202">
        <v>13</v>
      </c>
      <c r="Q102" s="202">
        <v>28</v>
      </c>
      <c r="R102" s="202">
        <v>39</v>
      </c>
      <c r="S102" s="202">
        <v>32</v>
      </c>
      <c r="T102" s="202">
        <v>20</v>
      </c>
      <c r="U102" s="202">
        <v>24</v>
      </c>
      <c r="V102" s="202">
        <v>29</v>
      </c>
      <c r="W102" s="202">
        <v>29</v>
      </c>
      <c r="X102" s="202">
        <v>42</v>
      </c>
      <c r="Y102" s="495"/>
    </row>
    <row r="103" spans="6:25" x14ac:dyDescent="0.25">
      <c r="F103" s="434"/>
      <c r="G103" s="68" t="s">
        <v>507</v>
      </c>
      <c r="H103" s="169">
        <v>0.22289999999999999</v>
      </c>
      <c r="I103" s="169">
        <v>0.2094</v>
      </c>
      <c r="J103" s="169">
        <v>0.21510000000000001</v>
      </c>
      <c r="K103" s="169">
        <v>0.183</v>
      </c>
      <c r="L103" s="169">
        <v>0.2293</v>
      </c>
      <c r="M103" s="169">
        <v>0.15110000000000001</v>
      </c>
      <c r="N103" s="169">
        <v>0.22220000000000001</v>
      </c>
      <c r="O103" s="169">
        <v>0.1273</v>
      </c>
      <c r="P103" s="169">
        <v>7.0300000000000001E-2</v>
      </c>
      <c r="Q103" s="169">
        <v>0.1197</v>
      </c>
      <c r="R103" s="169">
        <v>0.15290000000000001</v>
      </c>
      <c r="S103" s="169">
        <v>0.11509999999999999</v>
      </c>
      <c r="T103" s="169">
        <v>6.4100000000000004E-2</v>
      </c>
      <c r="U103" s="169">
        <v>6.88E-2</v>
      </c>
      <c r="V103" s="169">
        <v>7.4899999999999994E-2</v>
      </c>
      <c r="W103" s="169">
        <v>6.9900000000000004E-2</v>
      </c>
      <c r="X103" s="169">
        <v>9.5200000000000007E-2</v>
      </c>
      <c r="Y103" s="495"/>
    </row>
    <row r="104" spans="6:25" x14ac:dyDescent="0.25">
      <c r="F104" s="434"/>
      <c r="G104" s="68" t="s">
        <v>510</v>
      </c>
      <c r="H104" s="169">
        <v>0.77710000000000001</v>
      </c>
      <c r="I104" s="169">
        <v>0.79059999999999997</v>
      </c>
      <c r="J104" s="169">
        <v>0.78490000000000004</v>
      </c>
      <c r="K104" s="169">
        <v>0.81699999999999995</v>
      </c>
      <c r="L104" s="169">
        <v>0.77070000000000005</v>
      </c>
      <c r="M104" s="169">
        <v>0.84889999999999999</v>
      </c>
      <c r="N104" s="169">
        <v>0.77780000000000005</v>
      </c>
      <c r="O104" s="169">
        <v>0.87270000000000003</v>
      </c>
      <c r="P104" s="169">
        <v>0.92969999999999997</v>
      </c>
      <c r="Q104" s="169">
        <v>0.88029999999999997</v>
      </c>
      <c r="R104" s="169">
        <v>0.84709999999999996</v>
      </c>
      <c r="S104" s="169">
        <v>0.88490000000000002</v>
      </c>
      <c r="T104" s="169">
        <v>0.93589999999999995</v>
      </c>
      <c r="U104" s="169">
        <v>0.93120000000000003</v>
      </c>
      <c r="V104" s="169">
        <v>0.92510000000000003</v>
      </c>
      <c r="W104" s="169">
        <v>0.93010000000000004</v>
      </c>
      <c r="X104" s="169">
        <v>0.90480000000000005</v>
      </c>
      <c r="Y104" s="495"/>
    </row>
    <row r="105" spans="6:25" ht="15" customHeight="1" x14ac:dyDescent="0.25">
      <c r="F105" s="494" t="s">
        <v>381</v>
      </c>
      <c r="G105" s="68" t="s">
        <v>508</v>
      </c>
      <c r="H105" s="202">
        <v>328</v>
      </c>
      <c r="I105" s="202">
        <v>343</v>
      </c>
      <c r="J105" s="202">
        <v>363</v>
      </c>
      <c r="K105" s="202">
        <v>405</v>
      </c>
      <c r="L105" s="202">
        <v>470</v>
      </c>
      <c r="M105" s="202">
        <v>484</v>
      </c>
      <c r="N105" s="202">
        <v>499</v>
      </c>
      <c r="O105" s="202">
        <v>549</v>
      </c>
      <c r="P105" s="202">
        <v>560</v>
      </c>
      <c r="Q105" s="202">
        <v>584</v>
      </c>
      <c r="R105" s="202">
        <v>630</v>
      </c>
      <c r="S105" s="202">
        <v>631</v>
      </c>
      <c r="T105" s="202">
        <v>615</v>
      </c>
      <c r="U105" s="202">
        <v>634</v>
      </c>
      <c r="V105" s="202">
        <v>648</v>
      </c>
      <c r="W105" s="202">
        <v>0</v>
      </c>
      <c r="X105" s="202">
        <v>0</v>
      </c>
      <c r="Y105" s="495"/>
    </row>
    <row r="106" spans="6:25" x14ac:dyDescent="0.25">
      <c r="F106" s="494"/>
      <c r="G106" s="68" t="s">
        <v>509</v>
      </c>
      <c r="H106" s="202">
        <v>81</v>
      </c>
      <c r="I106" s="202">
        <v>70</v>
      </c>
      <c r="J106" s="202">
        <v>55</v>
      </c>
      <c r="K106" s="202">
        <v>65</v>
      </c>
      <c r="L106" s="202">
        <v>68</v>
      </c>
      <c r="M106" s="202">
        <v>68</v>
      </c>
      <c r="N106" s="202">
        <v>100</v>
      </c>
      <c r="O106" s="202">
        <v>115</v>
      </c>
      <c r="P106" s="202">
        <v>95</v>
      </c>
      <c r="Q106" s="202">
        <v>114</v>
      </c>
      <c r="R106" s="202">
        <v>106</v>
      </c>
      <c r="S106" s="202">
        <v>104</v>
      </c>
      <c r="T106" s="202">
        <v>130</v>
      </c>
      <c r="U106" s="202">
        <v>147</v>
      </c>
      <c r="V106" s="202">
        <v>111</v>
      </c>
      <c r="W106" s="202">
        <v>118</v>
      </c>
      <c r="X106" s="202">
        <v>130</v>
      </c>
      <c r="Y106" s="495"/>
    </row>
    <row r="107" spans="6:25" x14ac:dyDescent="0.25">
      <c r="F107" s="494"/>
      <c r="G107" s="68" t="s">
        <v>507</v>
      </c>
      <c r="H107" s="169">
        <v>0.29780000000000001</v>
      </c>
      <c r="I107" s="169">
        <v>0.2288</v>
      </c>
      <c r="J107" s="169">
        <v>0.16769999999999999</v>
      </c>
      <c r="K107" s="169">
        <v>0.1895</v>
      </c>
      <c r="L107" s="169">
        <v>0.18729999999999999</v>
      </c>
      <c r="M107" s="169">
        <v>0.16789999999999999</v>
      </c>
      <c r="N107" s="169">
        <v>0.21279999999999999</v>
      </c>
      <c r="O107" s="169">
        <v>0.23760000000000001</v>
      </c>
      <c r="P107" s="169">
        <v>0.19040000000000001</v>
      </c>
      <c r="Q107" s="169">
        <v>0.2077</v>
      </c>
      <c r="R107" s="169">
        <v>0.1893</v>
      </c>
      <c r="S107" s="169">
        <v>0.17810000000000001</v>
      </c>
      <c r="T107" s="169">
        <v>0.20630000000000001</v>
      </c>
      <c r="U107" s="169">
        <v>0.23300000000000001</v>
      </c>
      <c r="V107" s="169">
        <v>0.18049999999999999</v>
      </c>
      <c r="W107" s="169">
        <v>0.18609999999999999</v>
      </c>
      <c r="X107" s="169">
        <v>0.2006</v>
      </c>
      <c r="Y107" s="495"/>
    </row>
    <row r="108" spans="6:25" x14ac:dyDescent="0.25">
      <c r="F108" s="494"/>
      <c r="G108" s="68" t="s">
        <v>510</v>
      </c>
      <c r="H108" s="169">
        <v>0.70220000000000005</v>
      </c>
      <c r="I108" s="169">
        <v>0.7712</v>
      </c>
      <c r="J108" s="169">
        <v>0.83230000000000004</v>
      </c>
      <c r="K108" s="169">
        <v>0.8105</v>
      </c>
      <c r="L108" s="169">
        <v>0.81269999999999998</v>
      </c>
      <c r="M108" s="169">
        <v>0.83209999999999995</v>
      </c>
      <c r="N108" s="169">
        <v>0.78720000000000001</v>
      </c>
      <c r="O108" s="169">
        <v>0.76239999999999997</v>
      </c>
      <c r="P108" s="169">
        <v>0.80959999999999999</v>
      </c>
      <c r="Q108" s="169">
        <v>0.7923</v>
      </c>
      <c r="R108" s="169">
        <v>0.81069999999999998</v>
      </c>
      <c r="S108" s="169">
        <v>0.82189999999999996</v>
      </c>
      <c r="T108" s="169">
        <v>0.79369999999999996</v>
      </c>
      <c r="U108" s="169">
        <v>0.76700000000000002</v>
      </c>
      <c r="V108" s="169">
        <v>0.81950000000000001</v>
      </c>
      <c r="W108" s="169">
        <v>0.81389999999999996</v>
      </c>
      <c r="X108" s="169">
        <v>0.7994</v>
      </c>
      <c r="Y108" s="495"/>
    </row>
    <row r="109" spans="6:25" ht="15" customHeight="1" x14ac:dyDescent="0.25">
      <c r="F109" s="434" t="s">
        <v>382</v>
      </c>
      <c r="G109" s="68" t="s">
        <v>508</v>
      </c>
      <c r="H109" s="202">
        <v>221</v>
      </c>
      <c r="I109" s="202">
        <v>212</v>
      </c>
      <c r="J109" s="202">
        <v>222</v>
      </c>
      <c r="K109" s="202">
        <v>227</v>
      </c>
      <c r="L109" s="202">
        <v>240</v>
      </c>
      <c r="M109" s="202">
        <v>262</v>
      </c>
      <c r="N109" s="202">
        <v>286</v>
      </c>
      <c r="O109" s="202">
        <v>300</v>
      </c>
      <c r="P109" s="202">
        <v>304</v>
      </c>
      <c r="Q109" s="202">
        <v>316</v>
      </c>
      <c r="R109" s="202">
        <v>343</v>
      </c>
      <c r="S109" s="202">
        <v>369</v>
      </c>
      <c r="T109" s="202">
        <v>374</v>
      </c>
      <c r="U109" s="202">
        <v>386</v>
      </c>
      <c r="V109" s="202">
        <v>402</v>
      </c>
      <c r="W109" s="202">
        <v>0</v>
      </c>
      <c r="X109" s="202">
        <v>0</v>
      </c>
      <c r="Y109" s="495"/>
    </row>
    <row r="110" spans="6:25" x14ac:dyDescent="0.25">
      <c r="F110" s="434"/>
      <c r="G110" s="68" t="s">
        <v>509</v>
      </c>
      <c r="H110" s="202">
        <v>33</v>
      </c>
      <c r="I110" s="202">
        <v>32</v>
      </c>
      <c r="J110" s="202">
        <v>42</v>
      </c>
      <c r="K110" s="202">
        <v>30</v>
      </c>
      <c r="L110" s="202">
        <v>36</v>
      </c>
      <c r="M110" s="202">
        <v>43</v>
      </c>
      <c r="N110" s="202">
        <v>26</v>
      </c>
      <c r="O110" s="202">
        <v>45</v>
      </c>
      <c r="P110" s="202">
        <v>44</v>
      </c>
      <c r="Q110" s="202">
        <v>61</v>
      </c>
      <c r="R110" s="202">
        <v>44</v>
      </c>
      <c r="S110" s="202">
        <v>41</v>
      </c>
      <c r="T110" s="202">
        <v>44</v>
      </c>
      <c r="U110" s="202">
        <v>60</v>
      </c>
      <c r="V110" s="202">
        <v>47</v>
      </c>
      <c r="W110" s="202">
        <v>50</v>
      </c>
      <c r="X110" s="202">
        <v>48</v>
      </c>
      <c r="Y110" s="495"/>
    </row>
    <row r="111" spans="6:25" x14ac:dyDescent="0.25">
      <c r="F111" s="434"/>
      <c r="G111" s="68" t="s">
        <v>507</v>
      </c>
      <c r="H111" s="169">
        <v>0.16750000000000001</v>
      </c>
      <c r="I111" s="169">
        <v>0.14549999999999999</v>
      </c>
      <c r="J111" s="169">
        <v>0.19</v>
      </c>
      <c r="K111" s="169">
        <v>0.14149999999999999</v>
      </c>
      <c r="L111" s="169">
        <v>0.16220000000000001</v>
      </c>
      <c r="M111" s="169">
        <v>0.18940000000000001</v>
      </c>
      <c r="N111" s="169">
        <v>0.10829999999999999</v>
      </c>
      <c r="O111" s="169">
        <v>0.17180000000000001</v>
      </c>
      <c r="P111" s="169">
        <v>0.15379999999999999</v>
      </c>
      <c r="Q111" s="169">
        <v>0.20330000000000001</v>
      </c>
      <c r="R111" s="169">
        <v>0.1447</v>
      </c>
      <c r="S111" s="169">
        <v>0.12970000000000001</v>
      </c>
      <c r="T111" s="169">
        <v>0.1283</v>
      </c>
      <c r="U111" s="169">
        <v>0.16259999999999999</v>
      </c>
      <c r="V111" s="169">
        <v>0.12570000000000001</v>
      </c>
      <c r="W111" s="169">
        <v>0.1295</v>
      </c>
      <c r="X111" s="169">
        <v>0.11940000000000001</v>
      </c>
      <c r="Y111" s="495"/>
    </row>
    <row r="112" spans="6:25" x14ac:dyDescent="0.25">
      <c r="F112" s="434"/>
      <c r="G112" s="68" t="s">
        <v>510</v>
      </c>
      <c r="H112" s="169">
        <v>0.83250000000000002</v>
      </c>
      <c r="I112" s="169">
        <v>0.85450000000000004</v>
      </c>
      <c r="J112" s="169">
        <v>0.81</v>
      </c>
      <c r="K112" s="169">
        <v>0.85850000000000004</v>
      </c>
      <c r="L112" s="169">
        <v>0.83779999999999999</v>
      </c>
      <c r="M112" s="169">
        <v>0.81059999999999999</v>
      </c>
      <c r="N112" s="169">
        <v>0.89170000000000005</v>
      </c>
      <c r="O112" s="169">
        <v>0.82820000000000005</v>
      </c>
      <c r="P112" s="169">
        <v>0.84619999999999995</v>
      </c>
      <c r="Q112" s="169">
        <v>0.79669999999999996</v>
      </c>
      <c r="R112" s="169">
        <v>0.85529999999999995</v>
      </c>
      <c r="S112" s="169">
        <v>0.87029999999999996</v>
      </c>
      <c r="T112" s="169">
        <v>0.87170000000000003</v>
      </c>
      <c r="U112" s="169">
        <v>0.83740000000000003</v>
      </c>
      <c r="V112" s="169">
        <v>0.87429999999999997</v>
      </c>
      <c r="W112" s="169">
        <v>0.87050000000000005</v>
      </c>
      <c r="X112" s="169">
        <v>0.88060000000000005</v>
      </c>
      <c r="Y112" s="495"/>
    </row>
    <row r="113" spans="6:25" x14ac:dyDescent="0.25">
      <c r="F113" s="238" t="s">
        <v>120</v>
      </c>
      <c r="G113" s="238"/>
      <c r="H113" s="238"/>
      <c r="I113" s="238"/>
      <c r="J113" s="238"/>
      <c r="K113" s="238"/>
      <c r="L113" s="238"/>
      <c r="M113" s="238"/>
      <c r="N113" s="238"/>
      <c r="O113" s="238"/>
      <c r="P113" s="238"/>
      <c r="Q113" s="238"/>
      <c r="R113" s="238"/>
      <c r="S113" s="238"/>
      <c r="T113" s="238"/>
      <c r="U113" s="238"/>
      <c r="V113" s="238"/>
      <c r="W113" s="238"/>
      <c r="X113" s="28"/>
      <c r="Y113" s="238"/>
    </row>
    <row r="114" spans="6:25" ht="15" customHeight="1" x14ac:dyDescent="0.25">
      <c r="F114" s="494" t="s">
        <v>383</v>
      </c>
      <c r="G114" s="68" t="s">
        <v>508</v>
      </c>
      <c r="H114" s="202">
        <v>38</v>
      </c>
      <c r="I114" s="202">
        <v>27</v>
      </c>
      <c r="J114" s="202">
        <v>33</v>
      </c>
      <c r="K114" s="202">
        <v>35</v>
      </c>
      <c r="L114" s="202">
        <v>42</v>
      </c>
      <c r="M114" s="202">
        <v>31</v>
      </c>
      <c r="N114" s="202">
        <v>34</v>
      </c>
      <c r="O114" s="202">
        <v>39</v>
      </c>
      <c r="P114" s="202">
        <v>31</v>
      </c>
      <c r="Q114" s="202">
        <v>39</v>
      </c>
      <c r="R114" s="202">
        <v>29</v>
      </c>
      <c r="S114" s="202">
        <v>40</v>
      </c>
      <c r="T114" s="202">
        <v>28</v>
      </c>
      <c r="U114" s="202">
        <v>14</v>
      </c>
      <c r="V114" s="202">
        <v>12</v>
      </c>
      <c r="W114" s="202">
        <v>0</v>
      </c>
      <c r="X114" s="202">
        <v>0</v>
      </c>
      <c r="Y114" s="495">
        <f>(X124+X120+X116)/3</f>
        <v>0.12696666666666664</v>
      </c>
    </row>
    <row r="115" spans="6:25" x14ac:dyDescent="0.25">
      <c r="F115" s="494"/>
      <c r="G115" s="68" t="s">
        <v>509</v>
      </c>
      <c r="H115" s="202">
        <v>16</v>
      </c>
      <c r="I115" s="202">
        <v>11</v>
      </c>
      <c r="J115" s="202">
        <v>12</v>
      </c>
      <c r="K115" s="202">
        <v>7</v>
      </c>
      <c r="L115" s="202">
        <v>6</v>
      </c>
      <c r="M115" s="202">
        <v>8</v>
      </c>
      <c r="N115" s="202">
        <v>12</v>
      </c>
      <c r="O115" s="202">
        <v>9</v>
      </c>
      <c r="P115" s="202">
        <v>12</v>
      </c>
      <c r="Q115" s="202">
        <v>11</v>
      </c>
      <c r="R115" s="202">
        <v>8</v>
      </c>
      <c r="S115" s="202">
        <v>9</v>
      </c>
      <c r="T115" s="202">
        <v>11</v>
      </c>
      <c r="U115" s="202">
        <v>11</v>
      </c>
      <c r="V115" s="202">
        <v>15</v>
      </c>
      <c r="W115" s="202">
        <v>2</v>
      </c>
      <c r="X115" s="202">
        <v>1</v>
      </c>
      <c r="Y115" s="495"/>
    </row>
    <row r="116" spans="6:25" x14ac:dyDescent="0.25">
      <c r="F116" s="494"/>
      <c r="G116" s="68" t="s">
        <v>507</v>
      </c>
      <c r="H116" s="169">
        <v>0.34039999999999998</v>
      </c>
      <c r="I116" s="169">
        <v>0.26190000000000002</v>
      </c>
      <c r="J116" s="169">
        <v>0.31580000000000003</v>
      </c>
      <c r="K116" s="169">
        <v>0.25929999999999997</v>
      </c>
      <c r="L116" s="169">
        <v>0.18179999999999999</v>
      </c>
      <c r="M116" s="169">
        <v>0.2286</v>
      </c>
      <c r="N116" s="169">
        <v>0.28570000000000001</v>
      </c>
      <c r="O116" s="169">
        <v>0.2903</v>
      </c>
      <c r="P116" s="169">
        <v>0.35289999999999999</v>
      </c>
      <c r="Q116" s="169">
        <v>0.28210000000000002</v>
      </c>
      <c r="R116" s="169">
        <v>0.2581</v>
      </c>
      <c r="S116" s="169">
        <v>0.23080000000000001</v>
      </c>
      <c r="T116" s="169">
        <v>0.37930000000000003</v>
      </c>
      <c r="U116" s="169">
        <v>0.27500000000000002</v>
      </c>
      <c r="V116" s="169">
        <v>0.53569999999999995</v>
      </c>
      <c r="W116" s="169">
        <v>0.1429</v>
      </c>
      <c r="X116" s="169">
        <v>8.3299999999999999E-2</v>
      </c>
      <c r="Y116" s="495"/>
    </row>
    <row r="117" spans="6:25" x14ac:dyDescent="0.25">
      <c r="F117" s="494"/>
      <c r="G117" s="68" t="s">
        <v>510</v>
      </c>
      <c r="H117" s="169">
        <v>0.65959999999999996</v>
      </c>
      <c r="I117" s="169">
        <v>0.73809999999999998</v>
      </c>
      <c r="J117" s="169">
        <v>0.68420000000000003</v>
      </c>
      <c r="K117" s="169">
        <v>0.74070000000000003</v>
      </c>
      <c r="L117" s="169">
        <v>0.81820000000000004</v>
      </c>
      <c r="M117" s="169">
        <v>0.77139999999999997</v>
      </c>
      <c r="N117" s="169">
        <v>0.71430000000000005</v>
      </c>
      <c r="O117" s="169">
        <v>0.7097</v>
      </c>
      <c r="P117" s="169">
        <v>0.64710000000000001</v>
      </c>
      <c r="Q117" s="169">
        <v>0.71789999999999998</v>
      </c>
      <c r="R117" s="169">
        <v>0.7419</v>
      </c>
      <c r="S117" s="169">
        <v>0.76919999999999999</v>
      </c>
      <c r="T117" s="169">
        <v>0.62070000000000003</v>
      </c>
      <c r="U117" s="169">
        <v>0.72499999999999998</v>
      </c>
      <c r="V117" s="169">
        <v>0.46429999999999999</v>
      </c>
      <c r="W117" s="169">
        <v>0.85709999999999997</v>
      </c>
      <c r="X117" s="169">
        <v>0.91669999999999996</v>
      </c>
      <c r="Y117" s="495"/>
    </row>
    <row r="118" spans="6:25" ht="15" customHeight="1" x14ac:dyDescent="0.25">
      <c r="F118" s="434" t="s">
        <v>384</v>
      </c>
      <c r="G118" s="68" t="s">
        <v>508</v>
      </c>
      <c r="H118" s="202">
        <v>52</v>
      </c>
      <c r="I118" s="202">
        <v>43</v>
      </c>
      <c r="J118" s="202">
        <v>37</v>
      </c>
      <c r="K118" s="202">
        <v>29</v>
      </c>
      <c r="L118" s="202">
        <v>42</v>
      </c>
      <c r="M118" s="202">
        <v>41</v>
      </c>
      <c r="N118" s="202">
        <v>49</v>
      </c>
      <c r="O118" s="202">
        <v>54</v>
      </c>
      <c r="P118" s="202">
        <v>62</v>
      </c>
      <c r="Q118" s="202">
        <v>46</v>
      </c>
      <c r="R118" s="202">
        <v>44</v>
      </c>
      <c r="S118" s="202">
        <v>33</v>
      </c>
      <c r="T118" s="202">
        <v>46</v>
      </c>
      <c r="U118" s="202">
        <v>26</v>
      </c>
      <c r="V118" s="202">
        <v>49</v>
      </c>
      <c r="W118" s="202">
        <v>0</v>
      </c>
      <c r="X118" s="202">
        <v>0</v>
      </c>
      <c r="Y118" s="495"/>
    </row>
    <row r="119" spans="6:25" x14ac:dyDescent="0.25">
      <c r="F119" s="434"/>
      <c r="G119" s="68" t="s">
        <v>509</v>
      </c>
      <c r="H119" s="202">
        <v>12</v>
      </c>
      <c r="I119" s="202">
        <v>23</v>
      </c>
      <c r="J119" s="202">
        <v>14</v>
      </c>
      <c r="K119" s="202">
        <v>12</v>
      </c>
      <c r="L119" s="202">
        <v>16</v>
      </c>
      <c r="M119" s="202">
        <v>13</v>
      </c>
      <c r="N119" s="202">
        <v>13</v>
      </c>
      <c r="O119" s="202">
        <v>12</v>
      </c>
      <c r="P119" s="202">
        <v>20</v>
      </c>
      <c r="Q119" s="202">
        <v>11</v>
      </c>
      <c r="R119" s="202">
        <v>13</v>
      </c>
      <c r="S119" s="202">
        <v>18</v>
      </c>
      <c r="T119" s="202">
        <v>11</v>
      </c>
      <c r="U119" s="202">
        <v>10</v>
      </c>
      <c r="V119" s="202">
        <v>21</v>
      </c>
      <c r="W119" s="202">
        <v>7</v>
      </c>
      <c r="X119" s="202">
        <v>11</v>
      </c>
      <c r="Y119" s="495"/>
    </row>
    <row r="120" spans="6:25" x14ac:dyDescent="0.25">
      <c r="F120" s="434"/>
      <c r="G120" s="68" t="s">
        <v>507</v>
      </c>
      <c r="H120" s="169">
        <v>0.18459999999999999</v>
      </c>
      <c r="I120" s="169">
        <v>0.34849999999999998</v>
      </c>
      <c r="J120" s="169">
        <v>0.26919999999999999</v>
      </c>
      <c r="K120" s="169">
        <v>0.27910000000000001</v>
      </c>
      <c r="L120" s="169">
        <v>0.43240000000000001</v>
      </c>
      <c r="M120" s="169">
        <v>0.44829999999999998</v>
      </c>
      <c r="N120" s="169">
        <v>0.3095</v>
      </c>
      <c r="O120" s="169">
        <v>0.29270000000000002</v>
      </c>
      <c r="P120" s="169">
        <v>0.40820000000000001</v>
      </c>
      <c r="Q120" s="169">
        <v>0.20369999999999999</v>
      </c>
      <c r="R120" s="169">
        <v>0.2097</v>
      </c>
      <c r="S120" s="169">
        <v>0.39129999999999998</v>
      </c>
      <c r="T120" s="169">
        <v>0.25</v>
      </c>
      <c r="U120" s="169">
        <v>0.30299999999999999</v>
      </c>
      <c r="V120" s="169">
        <v>0.45650000000000002</v>
      </c>
      <c r="W120" s="169">
        <v>0.26919999999999999</v>
      </c>
      <c r="X120" s="169">
        <v>0.22450000000000001</v>
      </c>
      <c r="Y120" s="495"/>
    </row>
    <row r="121" spans="6:25" x14ac:dyDescent="0.25">
      <c r="F121" s="434"/>
      <c r="G121" s="68" t="s">
        <v>510</v>
      </c>
      <c r="H121" s="169">
        <v>0.81540000000000001</v>
      </c>
      <c r="I121" s="169">
        <v>0.65149999999999997</v>
      </c>
      <c r="J121" s="169">
        <v>0.73080000000000001</v>
      </c>
      <c r="K121" s="169">
        <v>0.72089999999999999</v>
      </c>
      <c r="L121" s="169">
        <v>0.56759999999999999</v>
      </c>
      <c r="M121" s="169">
        <v>0.55169999999999997</v>
      </c>
      <c r="N121" s="169">
        <v>0.6905</v>
      </c>
      <c r="O121" s="169">
        <v>0.70730000000000004</v>
      </c>
      <c r="P121" s="169">
        <v>0.59179999999999999</v>
      </c>
      <c r="Q121" s="169">
        <v>0.79630000000000001</v>
      </c>
      <c r="R121" s="169">
        <v>0.7903</v>
      </c>
      <c r="S121" s="169">
        <v>0.60870000000000002</v>
      </c>
      <c r="T121" s="169">
        <v>0.75</v>
      </c>
      <c r="U121" s="169">
        <v>0.69699999999999995</v>
      </c>
      <c r="V121" s="169">
        <v>0.54349999999999998</v>
      </c>
      <c r="W121" s="169">
        <v>0.73080000000000001</v>
      </c>
      <c r="X121" s="169">
        <v>0.77549999999999997</v>
      </c>
      <c r="Y121" s="495"/>
    </row>
    <row r="122" spans="6:25" ht="15" customHeight="1" x14ac:dyDescent="0.25">
      <c r="F122" s="494" t="s">
        <v>385</v>
      </c>
      <c r="G122" s="68" t="s">
        <v>508</v>
      </c>
      <c r="H122" s="202">
        <v>0</v>
      </c>
      <c r="I122" s="202">
        <v>0</v>
      </c>
      <c r="J122" s="202">
        <v>24</v>
      </c>
      <c r="K122" s="202">
        <v>39</v>
      </c>
      <c r="L122" s="202">
        <v>47</v>
      </c>
      <c r="M122" s="202">
        <v>62</v>
      </c>
      <c r="N122" s="202">
        <v>83</v>
      </c>
      <c r="O122" s="202">
        <v>109</v>
      </c>
      <c r="P122" s="202">
        <v>132</v>
      </c>
      <c r="Q122" s="202">
        <v>158</v>
      </c>
      <c r="R122" s="202">
        <v>179</v>
      </c>
      <c r="S122" s="202">
        <v>193</v>
      </c>
      <c r="T122" s="202">
        <v>205</v>
      </c>
      <c r="U122" s="202">
        <v>235</v>
      </c>
      <c r="V122" s="202">
        <v>260</v>
      </c>
      <c r="W122" s="202">
        <v>0</v>
      </c>
      <c r="X122" s="202">
        <v>0</v>
      </c>
      <c r="Y122" s="495"/>
    </row>
    <row r="123" spans="6:25" x14ac:dyDescent="0.25">
      <c r="F123" s="494"/>
      <c r="G123" s="68" t="s">
        <v>509</v>
      </c>
      <c r="H123" s="202">
        <v>0</v>
      </c>
      <c r="I123" s="202">
        <v>0</v>
      </c>
      <c r="J123" s="202">
        <v>0</v>
      </c>
      <c r="K123" s="202">
        <v>0</v>
      </c>
      <c r="L123" s="202">
        <v>6</v>
      </c>
      <c r="M123" s="202">
        <v>11</v>
      </c>
      <c r="N123" s="202">
        <v>8</v>
      </c>
      <c r="O123" s="202">
        <v>12</v>
      </c>
      <c r="P123" s="202">
        <v>12</v>
      </c>
      <c r="Q123" s="202">
        <v>13</v>
      </c>
      <c r="R123" s="202">
        <v>16</v>
      </c>
      <c r="S123" s="202">
        <v>23</v>
      </c>
      <c r="T123" s="202">
        <v>21</v>
      </c>
      <c r="U123" s="202">
        <v>29</v>
      </c>
      <c r="V123" s="202">
        <v>15</v>
      </c>
      <c r="W123" s="202">
        <v>25</v>
      </c>
      <c r="X123" s="202">
        <v>19</v>
      </c>
      <c r="Y123" s="495"/>
    </row>
    <row r="124" spans="6:25" x14ac:dyDescent="0.25">
      <c r="F124" s="494"/>
      <c r="G124" s="68" t="s">
        <v>507</v>
      </c>
      <c r="H124" s="202"/>
      <c r="I124" s="202"/>
      <c r="J124" s="202"/>
      <c r="K124" s="202"/>
      <c r="L124" s="169">
        <v>0.25</v>
      </c>
      <c r="M124" s="169">
        <v>0.28210000000000002</v>
      </c>
      <c r="N124" s="169">
        <v>0.17019999999999999</v>
      </c>
      <c r="O124" s="169">
        <v>0.19350000000000001</v>
      </c>
      <c r="P124" s="169">
        <v>0.14460000000000001</v>
      </c>
      <c r="Q124" s="169">
        <v>0.1193</v>
      </c>
      <c r="R124" s="169">
        <v>0.1212</v>
      </c>
      <c r="S124" s="169">
        <v>0.14560000000000001</v>
      </c>
      <c r="T124" s="169">
        <v>0.1173</v>
      </c>
      <c r="U124" s="169">
        <v>0.15029999999999999</v>
      </c>
      <c r="V124" s="169">
        <v>7.3200000000000001E-2</v>
      </c>
      <c r="W124" s="169">
        <v>0.10639999999999999</v>
      </c>
      <c r="X124" s="169">
        <v>7.3099999999999998E-2</v>
      </c>
      <c r="Y124" s="495"/>
    </row>
    <row r="125" spans="6:25" x14ac:dyDescent="0.25">
      <c r="F125" s="494"/>
      <c r="G125" s="68" t="s">
        <v>510</v>
      </c>
      <c r="H125" s="202"/>
      <c r="I125" s="202"/>
      <c r="J125" s="202"/>
      <c r="K125" s="202"/>
      <c r="L125" s="169">
        <v>0.75</v>
      </c>
      <c r="M125" s="169">
        <v>0.71789999999999998</v>
      </c>
      <c r="N125" s="169">
        <v>0.82979999999999998</v>
      </c>
      <c r="O125" s="169">
        <v>0.80649999999999999</v>
      </c>
      <c r="P125" s="169">
        <v>0.85540000000000005</v>
      </c>
      <c r="Q125" s="169">
        <v>0.88070000000000004</v>
      </c>
      <c r="R125" s="169">
        <v>0.87880000000000003</v>
      </c>
      <c r="S125" s="169">
        <v>0.85440000000000005</v>
      </c>
      <c r="T125" s="169">
        <v>0.88270000000000004</v>
      </c>
      <c r="U125" s="169">
        <v>0.84970000000000001</v>
      </c>
      <c r="V125" s="169">
        <v>0.92679999999999996</v>
      </c>
      <c r="W125" s="169">
        <v>0.89359999999999995</v>
      </c>
      <c r="X125" s="169">
        <v>0.92689999999999995</v>
      </c>
      <c r="Y125" s="495"/>
    </row>
    <row r="126" spans="6:25" x14ac:dyDescent="0.25">
      <c r="F126" s="238" t="s">
        <v>386</v>
      </c>
      <c r="G126" s="238"/>
      <c r="H126" s="238"/>
      <c r="I126" s="238"/>
      <c r="J126" s="238"/>
      <c r="K126" s="238"/>
      <c r="L126" s="238"/>
      <c r="M126" s="238"/>
      <c r="N126" s="238"/>
      <c r="O126" s="238"/>
      <c r="P126" s="238"/>
      <c r="Q126" s="238"/>
      <c r="R126" s="238"/>
      <c r="S126" s="238"/>
      <c r="T126" s="238"/>
      <c r="U126" s="238"/>
      <c r="V126" s="238"/>
      <c r="W126" s="238"/>
      <c r="X126" s="28"/>
      <c r="Y126" s="238"/>
    </row>
    <row r="127" spans="6:25" x14ac:dyDescent="0.25">
      <c r="F127" s="434" t="s">
        <v>387</v>
      </c>
      <c r="G127" s="68" t="s">
        <v>508</v>
      </c>
      <c r="H127" s="202">
        <v>49</v>
      </c>
      <c r="I127" s="202">
        <v>32</v>
      </c>
      <c r="J127" s="202">
        <v>26</v>
      </c>
      <c r="K127" s="202">
        <v>22</v>
      </c>
      <c r="L127" s="202">
        <v>19</v>
      </c>
      <c r="M127" s="202">
        <v>13</v>
      </c>
      <c r="N127" s="202">
        <v>13</v>
      </c>
      <c r="O127" s="202">
        <v>10</v>
      </c>
      <c r="P127" s="202">
        <v>7</v>
      </c>
      <c r="Q127" s="202">
        <v>5</v>
      </c>
      <c r="R127" s="202">
        <v>5</v>
      </c>
      <c r="S127" s="202">
        <v>5</v>
      </c>
      <c r="T127" s="202">
        <v>1</v>
      </c>
      <c r="U127" s="202">
        <v>1</v>
      </c>
      <c r="V127" s="202">
        <v>0</v>
      </c>
      <c r="W127" s="202">
        <v>0</v>
      </c>
      <c r="X127" s="202">
        <v>0</v>
      </c>
      <c r="Y127" s="495">
        <f>(X145+X141+X137+X133)/4</f>
        <v>0.10675000000000001</v>
      </c>
    </row>
    <row r="128" spans="6:25" x14ac:dyDescent="0.25">
      <c r="F128" s="434"/>
      <c r="G128" s="68" t="s">
        <v>509</v>
      </c>
      <c r="H128" s="202">
        <v>25</v>
      </c>
      <c r="I128" s="202">
        <v>23</v>
      </c>
      <c r="J128" s="202">
        <v>15</v>
      </c>
      <c r="K128" s="202">
        <v>9</v>
      </c>
      <c r="L128" s="202">
        <v>2</v>
      </c>
      <c r="M128" s="202">
        <v>5</v>
      </c>
      <c r="N128" s="202">
        <v>3</v>
      </c>
      <c r="O128" s="202">
        <v>1</v>
      </c>
      <c r="P128" s="202">
        <v>4</v>
      </c>
      <c r="Q128" s="202">
        <v>2</v>
      </c>
      <c r="R128" s="202">
        <v>2</v>
      </c>
      <c r="S128" s="202">
        <v>0</v>
      </c>
      <c r="T128" s="202">
        <v>0</v>
      </c>
      <c r="U128" s="202">
        <v>5</v>
      </c>
      <c r="V128" s="202">
        <v>0</v>
      </c>
      <c r="W128" s="202">
        <v>1</v>
      </c>
      <c r="X128" s="202">
        <v>0</v>
      </c>
      <c r="Y128" s="495"/>
    </row>
    <row r="129" spans="6:25" x14ac:dyDescent="0.25">
      <c r="F129" s="434"/>
      <c r="G129" s="68" t="s">
        <v>507</v>
      </c>
      <c r="H129" s="169">
        <v>0.36230000000000001</v>
      </c>
      <c r="I129" s="169">
        <v>0.38329999999999997</v>
      </c>
      <c r="J129" s="169">
        <v>0.30609999999999998</v>
      </c>
      <c r="K129" s="169">
        <v>0.28120000000000001</v>
      </c>
      <c r="L129" s="169">
        <v>7.6899999999999996E-2</v>
      </c>
      <c r="M129" s="169">
        <v>0.2273</v>
      </c>
      <c r="N129" s="169">
        <v>0.15790000000000001</v>
      </c>
      <c r="O129" s="169">
        <v>7.6899999999999996E-2</v>
      </c>
      <c r="P129" s="169">
        <v>0.30769999999999997</v>
      </c>
      <c r="Q129" s="169">
        <v>0.2</v>
      </c>
      <c r="R129" s="169">
        <v>0.28570000000000001</v>
      </c>
      <c r="S129" s="169">
        <v>0</v>
      </c>
      <c r="T129" s="169">
        <v>0</v>
      </c>
      <c r="U129" s="169">
        <v>1</v>
      </c>
      <c r="V129" s="169">
        <v>0</v>
      </c>
      <c r="W129" s="169">
        <v>1</v>
      </c>
      <c r="X129" s="202"/>
      <c r="Y129" s="495"/>
    </row>
    <row r="130" spans="6:25" x14ac:dyDescent="0.25">
      <c r="F130" s="434"/>
      <c r="G130" s="68" t="s">
        <v>510</v>
      </c>
      <c r="H130" s="169">
        <v>0.63770000000000004</v>
      </c>
      <c r="I130" s="169">
        <v>0.61670000000000003</v>
      </c>
      <c r="J130" s="169">
        <v>0.69389999999999996</v>
      </c>
      <c r="K130" s="169">
        <v>0.71879999999999999</v>
      </c>
      <c r="L130" s="169">
        <v>0.92310000000000003</v>
      </c>
      <c r="M130" s="169">
        <v>0.77270000000000005</v>
      </c>
      <c r="N130" s="169">
        <v>0.84209999999999996</v>
      </c>
      <c r="O130" s="169">
        <v>0.92310000000000003</v>
      </c>
      <c r="P130" s="169">
        <v>0.69230000000000003</v>
      </c>
      <c r="Q130" s="169">
        <v>0.8</v>
      </c>
      <c r="R130" s="169">
        <v>0.71430000000000005</v>
      </c>
      <c r="S130" s="169">
        <v>0</v>
      </c>
      <c r="T130" s="169">
        <v>0</v>
      </c>
      <c r="U130" s="169">
        <v>0</v>
      </c>
      <c r="V130" s="169">
        <v>0</v>
      </c>
      <c r="W130" s="169">
        <v>0</v>
      </c>
      <c r="X130" s="202"/>
      <c r="Y130" s="495"/>
    </row>
    <row r="131" spans="6:25" ht="15.75" customHeight="1" x14ac:dyDescent="0.25">
      <c r="F131" s="494" t="s">
        <v>97</v>
      </c>
      <c r="G131" s="68" t="s">
        <v>508</v>
      </c>
      <c r="H131" s="202">
        <v>36</v>
      </c>
      <c r="I131" s="202">
        <v>31</v>
      </c>
      <c r="J131" s="202">
        <v>40</v>
      </c>
      <c r="K131" s="202">
        <v>34</v>
      </c>
      <c r="L131" s="202">
        <v>56</v>
      </c>
      <c r="M131" s="202">
        <v>46</v>
      </c>
      <c r="N131" s="202">
        <v>52</v>
      </c>
      <c r="O131" s="202">
        <v>44</v>
      </c>
      <c r="P131" s="202">
        <v>58</v>
      </c>
      <c r="Q131" s="202">
        <v>53</v>
      </c>
      <c r="R131" s="202">
        <v>58</v>
      </c>
      <c r="S131" s="202">
        <v>48</v>
      </c>
      <c r="T131" s="202">
        <v>52</v>
      </c>
      <c r="U131" s="202">
        <v>45</v>
      </c>
      <c r="V131" s="202">
        <v>72</v>
      </c>
      <c r="W131" s="202">
        <v>0</v>
      </c>
      <c r="X131" s="202">
        <v>0</v>
      </c>
      <c r="Y131" s="495"/>
    </row>
    <row r="132" spans="6:25" ht="15.75" customHeight="1" x14ac:dyDescent="0.25">
      <c r="F132" s="494"/>
      <c r="G132" s="68" t="s">
        <v>509</v>
      </c>
      <c r="H132" s="202">
        <v>9</v>
      </c>
      <c r="I132" s="202">
        <v>7</v>
      </c>
      <c r="J132" s="202">
        <v>4</v>
      </c>
      <c r="K132" s="202">
        <v>8</v>
      </c>
      <c r="L132" s="202">
        <v>6</v>
      </c>
      <c r="M132" s="202">
        <v>3</v>
      </c>
      <c r="N132" s="202">
        <v>10</v>
      </c>
      <c r="O132" s="202">
        <v>8</v>
      </c>
      <c r="P132" s="202">
        <v>5</v>
      </c>
      <c r="Q132" s="202">
        <v>5</v>
      </c>
      <c r="R132" s="202">
        <v>8</v>
      </c>
      <c r="S132" s="202">
        <v>6</v>
      </c>
      <c r="T132" s="202">
        <v>11</v>
      </c>
      <c r="U132" s="202">
        <v>8</v>
      </c>
      <c r="V132" s="202">
        <v>4</v>
      </c>
      <c r="W132" s="202">
        <v>7</v>
      </c>
      <c r="X132" s="202">
        <v>14</v>
      </c>
      <c r="Y132" s="495"/>
    </row>
    <row r="133" spans="6:25" ht="15.75" customHeight="1" x14ac:dyDescent="0.25">
      <c r="F133" s="494"/>
      <c r="G133" s="68" t="s">
        <v>507</v>
      </c>
      <c r="H133" s="169">
        <v>0.22500000000000001</v>
      </c>
      <c r="I133" s="169">
        <v>0.23330000000000001</v>
      </c>
      <c r="J133" s="169">
        <v>0.1111</v>
      </c>
      <c r="K133" s="169">
        <v>0.2581</v>
      </c>
      <c r="L133" s="169">
        <v>0.15</v>
      </c>
      <c r="M133" s="169">
        <v>8.8200000000000001E-2</v>
      </c>
      <c r="N133" s="169">
        <v>0.17860000000000001</v>
      </c>
      <c r="O133" s="169">
        <v>0.1739</v>
      </c>
      <c r="P133" s="169">
        <v>9.6199999999999994E-2</v>
      </c>
      <c r="Q133" s="169">
        <v>0.11360000000000001</v>
      </c>
      <c r="R133" s="169">
        <v>0.13789999999999999</v>
      </c>
      <c r="S133" s="169">
        <v>0.1132</v>
      </c>
      <c r="T133" s="169">
        <v>0.18970000000000001</v>
      </c>
      <c r="U133" s="169">
        <v>0.16669999999999999</v>
      </c>
      <c r="V133" s="169">
        <v>7.6899999999999996E-2</v>
      </c>
      <c r="W133" s="169">
        <v>0.15559999999999999</v>
      </c>
      <c r="X133" s="169">
        <v>0.19439999999999999</v>
      </c>
      <c r="Y133" s="495"/>
    </row>
    <row r="134" spans="6:25" ht="15.75" customHeight="1" x14ac:dyDescent="0.25">
      <c r="F134" s="494"/>
      <c r="G134" s="68" t="s">
        <v>510</v>
      </c>
      <c r="H134" s="169">
        <v>0.77500000000000002</v>
      </c>
      <c r="I134" s="169">
        <v>0.76670000000000005</v>
      </c>
      <c r="J134" s="169">
        <v>0.88890000000000002</v>
      </c>
      <c r="K134" s="169">
        <v>0.7419</v>
      </c>
      <c r="L134" s="169">
        <v>0.85</v>
      </c>
      <c r="M134" s="169">
        <v>0.91180000000000005</v>
      </c>
      <c r="N134" s="169">
        <v>0.82140000000000002</v>
      </c>
      <c r="O134" s="169">
        <v>0.82609999999999995</v>
      </c>
      <c r="P134" s="169">
        <v>0.90380000000000005</v>
      </c>
      <c r="Q134" s="169">
        <v>0.88639999999999997</v>
      </c>
      <c r="R134" s="169">
        <v>0.86209999999999998</v>
      </c>
      <c r="S134" s="169">
        <v>0.88680000000000003</v>
      </c>
      <c r="T134" s="169">
        <v>0.81030000000000002</v>
      </c>
      <c r="U134" s="169">
        <v>0.83330000000000004</v>
      </c>
      <c r="V134" s="169">
        <v>0.92310000000000003</v>
      </c>
      <c r="W134" s="169">
        <v>0.84440000000000004</v>
      </c>
      <c r="X134" s="169">
        <v>0.80559999999999998</v>
      </c>
      <c r="Y134" s="495"/>
    </row>
    <row r="135" spans="6:25" x14ac:dyDescent="0.25">
      <c r="F135" s="434" t="s">
        <v>388</v>
      </c>
      <c r="G135" s="68" t="s">
        <v>508</v>
      </c>
      <c r="H135" s="202">
        <v>190</v>
      </c>
      <c r="I135" s="202">
        <v>196</v>
      </c>
      <c r="J135" s="202">
        <v>25</v>
      </c>
      <c r="K135" s="202">
        <v>41</v>
      </c>
      <c r="L135" s="202">
        <v>59</v>
      </c>
      <c r="M135" s="202">
        <v>88</v>
      </c>
      <c r="N135" s="202">
        <v>124</v>
      </c>
      <c r="O135" s="202">
        <v>152</v>
      </c>
      <c r="P135" s="202">
        <v>187</v>
      </c>
      <c r="Q135" s="202">
        <v>210</v>
      </c>
      <c r="R135" s="202">
        <v>242</v>
      </c>
      <c r="S135" s="202">
        <v>265</v>
      </c>
      <c r="T135" s="202">
        <v>275</v>
      </c>
      <c r="U135" s="202">
        <v>304</v>
      </c>
      <c r="V135" s="202">
        <v>334</v>
      </c>
      <c r="W135" s="202">
        <v>0</v>
      </c>
      <c r="X135" s="202">
        <v>0</v>
      </c>
      <c r="Y135" s="495"/>
    </row>
    <row r="136" spans="6:25" x14ac:dyDescent="0.25">
      <c r="F136" s="434"/>
      <c r="G136" s="68" t="s">
        <v>509</v>
      </c>
      <c r="H136" s="202">
        <v>29</v>
      </c>
      <c r="I136" s="202">
        <v>32</v>
      </c>
      <c r="J136" s="202">
        <v>31</v>
      </c>
      <c r="K136" s="202">
        <v>196</v>
      </c>
      <c r="L136" s="202">
        <v>8</v>
      </c>
      <c r="M136" s="202">
        <v>5</v>
      </c>
      <c r="N136" s="202">
        <v>7</v>
      </c>
      <c r="O136" s="202">
        <v>8</v>
      </c>
      <c r="P136" s="202">
        <v>10</v>
      </c>
      <c r="Q136" s="202">
        <v>10</v>
      </c>
      <c r="R136" s="202">
        <v>18</v>
      </c>
      <c r="S136" s="202">
        <v>16</v>
      </c>
      <c r="T136" s="202">
        <v>16</v>
      </c>
      <c r="U136" s="202">
        <v>24</v>
      </c>
      <c r="V136" s="202">
        <v>25</v>
      </c>
      <c r="W136" s="202">
        <v>17</v>
      </c>
      <c r="X136" s="202">
        <v>21</v>
      </c>
      <c r="Y136" s="495"/>
    </row>
    <row r="137" spans="6:25" x14ac:dyDescent="0.25">
      <c r="F137" s="434"/>
      <c r="G137" s="68" t="s">
        <v>507</v>
      </c>
      <c r="H137" s="169">
        <v>0.15340000000000001</v>
      </c>
      <c r="I137" s="169">
        <v>0.15840000000000001</v>
      </c>
      <c r="J137" s="169">
        <v>0.16320000000000001</v>
      </c>
      <c r="K137" s="169">
        <v>1</v>
      </c>
      <c r="L137" s="169">
        <v>0.32</v>
      </c>
      <c r="M137" s="169">
        <v>0.122</v>
      </c>
      <c r="N137" s="169">
        <v>0.1186</v>
      </c>
      <c r="O137" s="169">
        <v>9.0899999999999995E-2</v>
      </c>
      <c r="P137" s="169">
        <v>8.0600000000000005E-2</v>
      </c>
      <c r="Q137" s="169">
        <v>6.5799999999999997E-2</v>
      </c>
      <c r="R137" s="169">
        <v>9.6299999999999997E-2</v>
      </c>
      <c r="S137" s="169">
        <v>7.6200000000000004E-2</v>
      </c>
      <c r="T137" s="169">
        <v>6.6100000000000006E-2</v>
      </c>
      <c r="U137" s="169">
        <v>9.06E-2</v>
      </c>
      <c r="V137" s="169">
        <v>9.0899999999999995E-2</v>
      </c>
      <c r="W137" s="169">
        <v>5.5899999999999998E-2</v>
      </c>
      <c r="X137" s="169">
        <v>6.2899999999999998E-2</v>
      </c>
      <c r="Y137" s="495"/>
    </row>
    <row r="138" spans="6:25" x14ac:dyDescent="0.25">
      <c r="F138" s="434"/>
      <c r="G138" s="68" t="s">
        <v>510</v>
      </c>
      <c r="H138" s="169">
        <v>0.84660000000000002</v>
      </c>
      <c r="I138" s="169">
        <v>0.84160000000000001</v>
      </c>
      <c r="J138" s="169">
        <v>0.83679999999999999</v>
      </c>
      <c r="K138" s="169">
        <v>0</v>
      </c>
      <c r="L138" s="169">
        <v>0.68</v>
      </c>
      <c r="M138" s="169">
        <v>0.878</v>
      </c>
      <c r="N138" s="169">
        <v>0.88139999999999996</v>
      </c>
      <c r="O138" s="169">
        <v>0.90910000000000002</v>
      </c>
      <c r="P138" s="169">
        <v>0.9194</v>
      </c>
      <c r="Q138" s="169">
        <v>0.93420000000000003</v>
      </c>
      <c r="R138" s="169">
        <v>0.90369999999999995</v>
      </c>
      <c r="S138" s="169">
        <v>0.92379999999999995</v>
      </c>
      <c r="T138" s="169">
        <v>0.93389999999999995</v>
      </c>
      <c r="U138" s="169">
        <v>0.90939999999999999</v>
      </c>
      <c r="V138" s="169">
        <v>0.90910000000000002</v>
      </c>
      <c r="W138" s="169">
        <v>0.94410000000000005</v>
      </c>
      <c r="X138" s="169">
        <v>0.93710000000000004</v>
      </c>
      <c r="Y138" s="495"/>
    </row>
    <row r="139" spans="6:25" ht="15" customHeight="1" x14ac:dyDescent="0.25">
      <c r="F139" s="494" t="s">
        <v>389</v>
      </c>
      <c r="G139" s="68" t="s">
        <v>508</v>
      </c>
      <c r="H139" s="202">
        <v>251</v>
      </c>
      <c r="I139" s="202">
        <v>243</v>
      </c>
      <c r="J139" s="202">
        <v>87</v>
      </c>
      <c r="K139" s="202">
        <v>108</v>
      </c>
      <c r="L139" s="202">
        <v>141</v>
      </c>
      <c r="M139" s="202">
        <v>127</v>
      </c>
      <c r="N139" s="202">
        <v>121</v>
      </c>
      <c r="O139" s="202">
        <v>140</v>
      </c>
      <c r="P139" s="202">
        <v>163</v>
      </c>
      <c r="Q139" s="202">
        <v>196</v>
      </c>
      <c r="R139" s="202">
        <v>225</v>
      </c>
      <c r="S139" s="202">
        <v>246</v>
      </c>
      <c r="T139" s="202">
        <v>265</v>
      </c>
      <c r="U139" s="202">
        <v>271</v>
      </c>
      <c r="V139" s="202">
        <v>311</v>
      </c>
      <c r="W139" s="202">
        <v>0</v>
      </c>
      <c r="X139" s="202">
        <v>0</v>
      </c>
      <c r="Y139" s="495"/>
    </row>
    <row r="140" spans="6:25" x14ac:dyDescent="0.25">
      <c r="F140" s="494"/>
      <c r="G140" s="68" t="s">
        <v>509</v>
      </c>
      <c r="H140" s="202">
        <v>39</v>
      </c>
      <c r="I140" s="202">
        <v>42</v>
      </c>
      <c r="J140" s="202">
        <v>59</v>
      </c>
      <c r="K140" s="202">
        <v>149</v>
      </c>
      <c r="L140" s="202">
        <v>13</v>
      </c>
      <c r="M140" s="202">
        <v>15</v>
      </c>
      <c r="N140" s="202">
        <v>42</v>
      </c>
      <c r="O140" s="202">
        <v>27</v>
      </c>
      <c r="P140" s="202">
        <v>20</v>
      </c>
      <c r="Q140" s="202">
        <v>22</v>
      </c>
      <c r="R140" s="202">
        <v>18</v>
      </c>
      <c r="S140" s="202">
        <v>16</v>
      </c>
      <c r="T140" s="202">
        <v>21</v>
      </c>
      <c r="U140" s="202">
        <v>18</v>
      </c>
      <c r="V140" s="202">
        <v>39</v>
      </c>
      <c r="W140" s="202">
        <v>15</v>
      </c>
      <c r="X140" s="202">
        <v>16</v>
      </c>
      <c r="Y140" s="495"/>
    </row>
    <row r="141" spans="6:25" x14ac:dyDescent="0.25">
      <c r="F141" s="494"/>
      <c r="G141" s="68" t="s">
        <v>507</v>
      </c>
      <c r="H141" s="169">
        <v>0.1653</v>
      </c>
      <c r="I141" s="169">
        <v>0.16470000000000001</v>
      </c>
      <c r="J141" s="169">
        <v>0.2351</v>
      </c>
      <c r="K141" s="169">
        <v>0.61319999999999997</v>
      </c>
      <c r="L141" s="169">
        <v>0.14940000000000001</v>
      </c>
      <c r="M141" s="169">
        <v>0.1389</v>
      </c>
      <c r="N141" s="169">
        <v>0.2979</v>
      </c>
      <c r="O141" s="169">
        <v>0.21260000000000001</v>
      </c>
      <c r="P141" s="169">
        <v>0.1653</v>
      </c>
      <c r="Q141" s="169">
        <v>0.15709999999999999</v>
      </c>
      <c r="R141" s="169">
        <v>0.1104</v>
      </c>
      <c r="S141" s="169">
        <v>8.1600000000000006E-2</v>
      </c>
      <c r="T141" s="169">
        <v>9.3299999999999994E-2</v>
      </c>
      <c r="U141" s="169">
        <v>7.3200000000000001E-2</v>
      </c>
      <c r="V141" s="169">
        <v>0.1472</v>
      </c>
      <c r="W141" s="169">
        <v>5.5399999999999998E-2</v>
      </c>
      <c r="X141" s="169">
        <v>5.1400000000000001E-2</v>
      </c>
      <c r="Y141" s="495"/>
    </row>
    <row r="142" spans="6:25" x14ac:dyDescent="0.25">
      <c r="F142" s="494"/>
      <c r="G142" s="68" t="s">
        <v>510</v>
      </c>
      <c r="H142" s="169">
        <v>0.8347</v>
      </c>
      <c r="I142" s="169">
        <v>0.83530000000000004</v>
      </c>
      <c r="J142" s="169">
        <v>0.76490000000000002</v>
      </c>
      <c r="K142" s="169">
        <v>0.38679999999999998</v>
      </c>
      <c r="L142" s="169">
        <v>0.85060000000000002</v>
      </c>
      <c r="M142" s="169">
        <v>0.86109999999999998</v>
      </c>
      <c r="N142" s="169">
        <v>0.70209999999999995</v>
      </c>
      <c r="O142" s="169">
        <v>0.78739999999999999</v>
      </c>
      <c r="P142" s="169">
        <v>0.8347</v>
      </c>
      <c r="Q142" s="169">
        <v>0.84289999999999998</v>
      </c>
      <c r="R142" s="169">
        <v>0.88959999999999995</v>
      </c>
      <c r="S142" s="169">
        <v>0.91839999999999999</v>
      </c>
      <c r="T142" s="169">
        <v>0.90669999999999995</v>
      </c>
      <c r="U142" s="169">
        <v>0.92679999999999996</v>
      </c>
      <c r="V142" s="169">
        <v>0.8528</v>
      </c>
      <c r="W142" s="169">
        <v>0.9446</v>
      </c>
      <c r="X142" s="169">
        <v>0.9486</v>
      </c>
      <c r="Y142" s="495"/>
    </row>
    <row r="143" spans="6:25" ht="21" customHeight="1" x14ac:dyDescent="0.25">
      <c r="F143" s="434" t="s">
        <v>390</v>
      </c>
      <c r="G143" s="68" t="s">
        <v>508</v>
      </c>
      <c r="H143" s="202">
        <v>0</v>
      </c>
      <c r="I143" s="202">
        <v>0</v>
      </c>
      <c r="J143" s="202">
        <v>28</v>
      </c>
      <c r="K143" s="202">
        <v>79</v>
      </c>
      <c r="L143" s="202">
        <v>111</v>
      </c>
      <c r="M143" s="202">
        <v>118</v>
      </c>
      <c r="N143" s="202">
        <v>162</v>
      </c>
      <c r="O143" s="202">
        <v>263</v>
      </c>
      <c r="P143" s="202">
        <v>390</v>
      </c>
      <c r="Q143" s="202">
        <v>483</v>
      </c>
      <c r="R143" s="202">
        <v>518</v>
      </c>
      <c r="S143" s="202">
        <v>662</v>
      </c>
      <c r="T143" s="202">
        <v>755</v>
      </c>
      <c r="U143" s="202">
        <v>768</v>
      </c>
      <c r="V143" s="202">
        <v>845</v>
      </c>
      <c r="W143" s="202">
        <v>0</v>
      </c>
      <c r="X143" s="202">
        <v>0</v>
      </c>
      <c r="Y143" s="495"/>
    </row>
    <row r="144" spans="6:25" x14ac:dyDescent="0.25">
      <c r="F144" s="434"/>
      <c r="G144" s="68" t="s">
        <v>509</v>
      </c>
      <c r="H144" s="199">
        <v>0</v>
      </c>
      <c r="I144" s="199">
        <v>0</v>
      </c>
      <c r="J144" s="202">
        <v>0</v>
      </c>
      <c r="K144" s="202">
        <v>0</v>
      </c>
      <c r="L144" s="202">
        <v>8</v>
      </c>
      <c r="M144" s="202">
        <v>13</v>
      </c>
      <c r="N144" s="202">
        <v>23</v>
      </c>
      <c r="O144" s="202">
        <v>23</v>
      </c>
      <c r="P144" s="202">
        <v>17</v>
      </c>
      <c r="Q144" s="202">
        <v>32</v>
      </c>
      <c r="R144" s="202">
        <v>50</v>
      </c>
      <c r="S144" s="202">
        <v>68</v>
      </c>
      <c r="T144" s="202">
        <v>39</v>
      </c>
      <c r="U144" s="202">
        <v>76</v>
      </c>
      <c r="V144" s="202">
        <v>111</v>
      </c>
      <c r="W144" s="202">
        <v>72</v>
      </c>
      <c r="X144" s="202">
        <v>100</v>
      </c>
      <c r="Y144" s="495"/>
    </row>
    <row r="145" spans="6:25" x14ac:dyDescent="0.25">
      <c r="F145" s="434"/>
      <c r="G145" s="68" t="s">
        <v>507</v>
      </c>
      <c r="H145" s="169">
        <v>0</v>
      </c>
      <c r="I145" s="169">
        <v>0</v>
      </c>
      <c r="J145" s="169">
        <v>0</v>
      </c>
      <c r="K145" s="169">
        <v>0</v>
      </c>
      <c r="L145" s="169">
        <v>0.28570000000000001</v>
      </c>
      <c r="M145" s="169">
        <v>0.1646</v>
      </c>
      <c r="N145" s="169">
        <v>0.2072</v>
      </c>
      <c r="O145" s="169">
        <v>0.19489999999999999</v>
      </c>
      <c r="P145" s="169">
        <v>0.10489999999999999</v>
      </c>
      <c r="Q145" s="169">
        <v>0.1217</v>
      </c>
      <c r="R145" s="169">
        <v>0.12820000000000001</v>
      </c>
      <c r="S145" s="169">
        <v>0.14080000000000001</v>
      </c>
      <c r="T145" s="169">
        <v>7.5300000000000006E-2</v>
      </c>
      <c r="U145" s="169">
        <v>0.1148</v>
      </c>
      <c r="V145" s="169">
        <v>0.14699999999999999</v>
      </c>
      <c r="W145" s="169">
        <v>9.3799999999999994E-2</v>
      </c>
      <c r="X145" s="169">
        <v>0.1183</v>
      </c>
      <c r="Y145" s="495"/>
    </row>
    <row r="146" spans="6:25" ht="21.75" customHeight="1" x14ac:dyDescent="0.25">
      <c r="F146" s="434"/>
      <c r="G146" s="68" t="s">
        <v>510</v>
      </c>
      <c r="H146" s="65">
        <v>0</v>
      </c>
      <c r="I146" s="65">
        <v>0</v>
      </c>
      <c r="J146" s="169">
        <v>0</v>
      </c>
      <c r="K146" s="169">
        <v>0</v>
      </c>
      <c r="L146" s="169">
        <v>0.71430000000000005</v>
      </c>
      <c r="M146" s="169">
        <v>0.83540000000000003</v>
      </c>
      <c r="N146" s="169">
        <v>0.79279999999999995</v>
      </c>
      <c r="O146" s="169">
        <v>0.80510000000000004</v>
      </c>
      <c r="P146" s="169">
        <v>0.89510000000000001</v>
      </c>
      <c r="Q146" s="169">
        <v>0.87829999999999997</v>
      </c>
      <c r="R146" s="169">
        <v>0.87180000000000002</v>
      </c>
      <c r="S146" s="169">
        <v>0.85919999999999996</v>
      </c>
      <c r="T146" s="169">
        <v>0.92469999999999997</v>
      </c>
      <c r="U146" s="169">
        <v>0.88519999999999999</v>
      </c>
      <c r="V146" s="169">
        <v>0.85299999999999998</v>
      </c>
      <c r="W146" s="169">
        <v>0.90620000000000001</v>
      </c>
      <c r="X146" s="169">
        <v>0.88170000000000004</v>
      </c>
      <c r="Y146" s="495"/>
    </row>
    <row r="147" spans="6:25" x14ac:dyDescent="0.25">
      <c r="F147" s="238" t="s">
        <v>127</v>
      </c>
      <c r="G147" s="238"/>
      <c r="H147" s="238"/>
      <c r="I147" s="238"/>
      <c r="J147" s="238"/>
      <c r="K147" s="238"/>
      <c r="L147" s="238"/>
      <c r="M147" s="238"/>
      <c r="N147" s="238"/>
      <c r="O147" s="238"/>
      <c r="P147" s="238"/>
      <c r="Q147" s="238"/>
      <c r="R147" s="238"/>
      <c r="S147" s="238"/>
      <c r="T147" s="238"/>
      <c r="U147" s="238"/>
      <c r="V147" s="238"/>
      <c r="W147" s="238"/>
      <c r="X147" s="28"/>
      <c r="Y147" s="238"/>
    </row>
    <row r="148" spans="6:25" ht="15" customHeight="1" x14ac:dyDescent="0.25">
      <c r="F148" s="494" t="s">
        <v>391</v>
      </c>
      <c r="G148" s="68" t="s">
        <v>508</v>
      </c>
      <c r="H148" s="202">
        <v>163</v>
      </c>
      <c r="I148" s="202">
        <v>142</v>
      </c>
      <c r="J148" s="202">
        <v>160</v>
      </c>
      <c r="K148" s="202">
        <v>145</v>
      </c>
      <c r="L148" s="202">
        <v>179</v>
      </c>
      <c r="M148" s="202">
        <v>151</v>
      </c>
      <c r="N148" s="202">
        <v>158</v>
      </c>
      <c r="O148" s="202">
        <v>169</v>
      </c>
      <c r="P148" s="202">
        <v>177</v>
      </c>
      <c r="Q148" s="202">
        <v>185</v>
      </c>
      <c r="R148" s="202">
        <v>216</v>
      </c>
      <c r="S148" s="202">
        <v>201</v>
      </c>
      <c r="T148" s="202">
        <v>198</v>
      </c>
      <c r="U148" s="202">
        <v>203</v>
      </c>
      <c r="V148" s="202">
        <v>206</v>
      </c>
      <c r="W148" s="202">
        <v>0</v>
      </c>
      <c r="X148" s="202">
        <v>0</v>
      </c>
      <c r="Y148" s="495">
        <f>(X178+X174+X170+X166+X162+X158+X154+X150)/8</f>
        <v>9.4962500000000005E-2</v>
      </c>
    </row>
    <row r="149" spans="6:25" x14ac:dyDescent="0.25">
      <c r="F149" s="494"/>
      <c r="G149" s="68" t="s">
        <v>509</v>
      </c>
      <c r="H149" s="202">
        <v>46</v>
      </c>
      <c r="I149" s="202">
        <v>48</v>
      </c>
      <c r="J149" s="202">
        <v>50</v>
      </c>
      <c r="K149" s="202">
        <v>29</v>
      </c>
      <c r="L149" s="202">
        <v>41</v>
      </c>
      <c r="M149" s="202">
        <v>33</v>
      </c>
      <c r="N149" s="202">
        <v>48</v>
      </c>
      <c r="O149" s="202">
        <v>30</v>
      </c>
      <c r="P149" s="202">
        <v>31</v>
      </c>
      <c r="Q149" s="202">
        <v>38</v>
      </c>
      <c r="R149" s="202">
        <v>32</v>
      </c>
      <c r="S149" s="202">
        <v>18</v>
      </c>
      <c r="T149" s="202">
        <v>35</v>
      </c>
      <c r="U149" s="202">
        <v>23</v>
      </c>
      <c r="V149" s="202">
        <v>23</v>
      </c>
      <c r="W149" s="202">
        <v>31</v>
      </c>
      <c r="X149" s="202">
        <v>32</v>
      </c>
      <c r="Y149" s="495"/>
    </row>
    <row r="150" spans="6:25" x14ac:dyDescent="0.25">
      <c r="F150" s="494"/>
      <c r="G150" s="68" t="s">
        <v>507</v>
      </c>
      <c r="H150" s="169">
        <v>0.28050000000000003</v>
      </c>
      <c r="I150" s="169">
        <v>0.29809999999999998</v>
      </c>
      <c r="J150" s="169">
        <v>0.30669999999999997</v>
      </c>
      <c r="K150" s="169">
        <v>0.20419999999999999</v>
      </c>
      <c r="L150" s="169">
        <v>0.25619999999999998</v>
      </c>
      <c r="M150" s="169">
        <v>0.2276</v>
      </c>
      <c r="N150" s="169">
        <v>0.26819999999999999</v>
      </c>
      <c r="O150" s="169">
        <v>0.19869999999999999</v>
      </c>
      <c r="P150" s="169">
        <v>0.19620000000000001</v>
      </c>
      <c r="Q150" s="169">
        <v>0.22489999999999999</v>
      </c>
      <c r="R150" s="169">
        <v>0.18079999999999999</v>
      </c>
      <c r="S150" s="169">
        <v>9.7299999999999998E-2</v>
      </c>
      <c r="T150" s="169">
        <v>0.16200000000000001</v>
      </c>
      <c r="U150" s="169">
        <v>0.1144</v>
      </c>
      <c r="V150" s="169">
        <v>0.1162</v>
      </c>
      <c r="W150" s="169">
        <v>0.1527</v>
      </c>
      <c r="X150" s="169">
        <v>0.15529999999999999</v>
      </c>
      <c r="Y150" s="495"/>
    </row>
    <row r="151" spans="6:25" x14ac:dyDescent="0.25">
      <c r="F151" s="494"/>
      <c r="G151" s="68" t="s">
        <v>510</v>
      </c>
      <c r="H151" s="169">
        <v>0.71950000000000003</v>
      </c>
      <c r="I151" s="169">
        <v>0.70189999999999997</v>
      </c>
      <c r="J151" s="169">
        <v>0.69330000000000003</v>
      </c>
      <c r="K151" s="169">
        <v>0.79579999999999995</v>
      </c>
      <c r="L151" s="169">
        <v>0.74380000000000002</v>
      </c>
      <c r="M151" s="169">
        <v>0.77239999999999998</v>
      </c>
      <c r="N151" s="169">
        <v>0.73180000000000001</v>
      </c>
      <c r="O151" s="169">
        <v>0.80130000000000001</v>
      </c>
      <c r="P151" s="169">
        <v>0.80379999999999996</v>
      </c>
      <c r="Q151" s="169">
        <v>0.77510000000000001</v>
      </c>
      <c r="R151" s="169">
        <v>0.81920000000000004</v>
      </c>
      <c r="S151" s="169">
        <v>0.90269999999999995</v>
      </c>
      <c r="T151" s="169">
        <v>0.83799999999999997</v>
      </c>
      <c r="U151" s="169">
        <v>0.88560000000000005</v>
      </c>
      <c r="V151" s="169">
        <v>0.88380000000000003</v>
      </c>
      <c r="W151" s="169">
        <v>0.84730000000000005</v>
      </c>
      <c r="X151" s="169">
        <v>0.84470000000000001</v>
      </c>
      <c r="Y151" s="495"/>
    </row>
    <row r="152" spans="6:25" ht="15" customHeight="1" x14ac:dyDescent="0.25">
      <c r="F152" s="434" t="s">
        <v>392</v>
      </c>
      <c r="G152" s="68" t="s">
        <v>508</v>
      </c>
      <c r="H152" s="202">
        <v>291</v>
      </c>
      <c r="I152" s="202">
        <v>287</v>
      </c>
      <c r="J152" s="202">
        <v>293</v>
      </c>
      <c r="K152" s="202">
        <v>315</v>
      </c>
      <c r="L152" s="202">
        <v>308</v>
      </c>
      <c r="M152" s="202">
        <v>311</v>
      </c>
      <c r="N152" s="202">
        <v>349</v>
      </c>
      <c r="O152" s="202">
        <v>408</v>
      </c>
      <c r="P152" s="202">
        <v>448</v>
      </c>
      <c r="Q152" s="202">
        <v>518</v>
      </c>
      <c r="R152" s="202">
        <v>546</v>
      </c>
      <c r="S152" s="202">
        <v>609</v>
      </c>
      <c r="T152" s="202">
        <v>641</v>
      </c>
      <c r="U152" s="202">
        <v>672</v>
      </c>
      <c r="V152" s="202">
        <v>738</v>
      </c>
      <c r="W152" s="202">
        <v>0</v>
      </c>
      <c r="X152" s="202">
        <v>0</v>
      </c>
      <c r="Y152" s="495"/>
    </row>
    <row r="153" spans="6:25" x14ac:dyDescent="0.25">
      <c r="F153" s="434"/>
      <c r="G153" s="68" t="s">
        <v>509</v>
      </c>
      <c r="H153" s="202">
        <v>45</v>
      </c>
      <c r="I153" s="202">
        <v>67</v>
      </c>
      <c r="J153" s="202">
        <v>62</v>
      </c>
      <c r="K153" s="202">
        <v>62</v>
      </c>
      <c r="L153" s="202">
        <v>70</v>
      </c>
      <c r="M153" s="202">
        <v>72</v>
      </c>
      <c r="N153" s="202">
        <v>94</v>
      </c>
      <c r="O153" s="202">
        <v>52</v>
      </c>
      <c r="P153" s="202">
        <v>52</v>
      </c>
      <c r="Q153" s="202">
        <v>68</v>
      </c>
      <c r="R153" s="202">
        <v>67</v>
      </c>
      <c r="S153" s="202">
        <v>79</v>
      </c>
      <c r="T153" s="202">
        <v>72</v>
      </c>
      <c r="U153" s="202">
        <v>84</v>
      </c>
      <c r="V153" s="202">
        <v>93</v>
      </c>
      <c r="W153" s="202">
        <v>61</v>
      </c>
      <c r="X153" s="202">
        <v>66</v>
      </c>
      <c r="Y153" s="495"/>
    </row>
    <row r="154" spans="6:25" x14ac:dyDescent="0.25">
      <c r="F154" s="434"/>
      <c r="G154" s="68" t="s">
        <v>507</v>
      </c>
      <c r="H154" s="169">
        <v>0.1585</v>
      </c>
      <c r="I154" s="169">
        <v>0.2147</v>
      </c>
      <c r="J154" s="169">
        <v>0.21310000000000001</v>
      </c>
      <c r="K154" s="169">
        <v>0.216</v>
      </c>
      <c r="L154" s="169">
        <v>0.2389</v>
      </c>
      <c r="M154" s="169">
        <v>0.2286</v>
      </c>
      <c r="N154" s="169">
        <v>0.30520000000000003</v>
      </c>
      <c r="O154" s="169">
        <v>0.16719999999999999</v>
      </c>
      <c r="P154" s="169">
        <v>0.14899999999999999</v>
      </c>
      <c r="Q154" s="169">
        <v>0.16669999999999999</v>
      </c>
      <c r="R154" s="169">
        <v>0.14960000000000001</v>
      </c>
      <c r="S154" s="169">
        <v>0.1525</v>
      </c>
      <c r="T154" s="169">
        <v>0.13189999999999999</v>
      </c>
      <c r="U154" s="169">
        <v>0.13789999999999999</v>
      </c>
      <c r="V154" s="169">
        <v>0.14510000000000001</v>
      </c>
      <c r="W154" s="169">
        <v>9.0800000000000006E-2</v>
      </c>
      <c r="X154" s="169">
        <v>8.9399999999999993E-2</v>
      </c>
      <c r="Y154" s="495"/>
    </row>
    <row r="155" spans="6:25" x14ac:dyDescent="0.25">
      <c r="F155" s="434"/>
      <c r="G155" s="68" t="s">
        <v>510</v>
      </c>
      <c r="H155" s="169">
        <v>0.84150000000000003</v>
      </c>
      <c r="I155" s="169">
        <v>0.7853</v>
      </c>
      <c r="J155" s="169">
        <v>0.78690000000000004</v>
      </c>
      <c r="K155" s="169">
        <v>0.78400000000000003</v>
      </c>
      <c r="L155" s="169">
        <v>0.7611</v>
      </c>
      <c r="M155" s="169">
        <v>0.77139999999999997</v>
      </c>
      <c r="N155" s="169">
        <v>0.69479999999999997</v>
      </c>
      <c r="O155" s="169">
        <v>0.83279999999999998</v>
      </c>
      <c r="P155" s="169">
        <v>0.85099999999999998</v>
      </c>
      <c r="Q155" s="169">
        <v>0.83330000000000004</v>
      </c>
      <c r="R155" s="169">
        <v>0.85040000000000004</v>
      </c>
      <c r="S155" s="169">
        <v>0.84750000000000003</v>
      </c>
      <c r="T155" s="169">
        <v>0.86809999999999998</v>
      </c>
      <c r="U155" s="169">
        <v>0.86209999999999998</v>
      </c>
      <c r="V155" s="169">
        <v>0.85489999999999999</v>
      </c>
      <c r="W155" s="169">
        <v>0.90920000000000001</v>
      </c>
      <c r="X155" s="169">
        <v>0.91059999999999997</v>
      </c>
      <c r="Y155" s="495"/>
    </row>
    <row r="156" spans="6:25" ht="15" customHeight="1" x14ac:dyDescent="0.25">
      <c r="F156" s="494" t="s">
        <v>393</v>
      </c>
      <c r="G156" s="68" t="s">
        <v>508</v>
      </c>
      <c r="H156" s="202">
        <v>109</v>
      </c>
      <c r="I156" s="202">
        <v>105</v>
      </c>
      <c r="J156" s="202">
        <v>102</v>
      </c>
      <c r="K156" s="202">
        <v>109</v>
      </c>
      <c r="L156" s="202">
        <v>110</v>
      </c>
      <c r="M156" s="202">
        <v>109</v>
      </c>
      <c r="N156" s="202">
        <v>104</v>
      </c>
      <c r="O156" s="202">
        <v>124</v>
      </c>
      <c r="P156" s="202">
        <v>147</v>
      </c>
      <c r="Q156" s="202">
        <v>151</v>
      </c>
      <c r="R156" s="202">
        <v>165</v>
      </c>
      <c r="S156" s="202">
        <v>176</v>
      </c>
      <c r="T156" s="202">
        <v>175</v>
      </c>
      <c r="U156" s="202">
        <v>175</v>
      </c>
      <c r="V156" s="202">
        <v>200</v>
      </c>
      <c r="W156" s="202">
        <v>0</v>
      </c>
      <c r="X156" s="202">
        <v>0</v>
      </c>
      <c r="Y156" s="495"/>
    </row>
    <row r="157" spans="6:25" x14ac:dyDescent="0.25">
      <c r="F157" s="494"/>
      <c r="G157" s="68" t="s">
        <v>509</v>
      </c>
      <c r="H157" s="202">
        <v>18</v>
      </c>
      <c r="I157" s="202">
        <v>21</v>
      </c>
      <c r="J157" s="202">
        <v>21</v>
      </c>
      <c r="K157" s="202">
        <v>28</v>
      </c>
      <c r="L157" s="202">
        <v>20</v>
      </c>
      <c r="M157" s="202">
        <v>15</v>
      </c>
      <c r="N157" s="202">
        <v>21</v>
      </c>
      <c r="O157" s="202">
        <v>25</v>
      </c>
      <c r="P157" s="202">
        <v>9</v>
      </c>
      <c r="Q157" s="202">
        <v>21</v>
      </c>
      <c r="R157" s="202">
        <v>18</v>
      </c>
      <c r="S157" s="202">
        <v>12</v>
      </c>
      <c r="T157" s="202">
        <v>14</v>
      </c>
      <c r="U157" s="202">
        <v>20</v>
      </c>
      <c r="V157" s="202">
        <v>32</v>
      </c>
      <c r="W157" s="202">
        <v>17</v>
      </c>
      <c r="X157" s="202">
        <v>22</v>
      </c>
      <c r="Y157" s="495"/>
    </row>
    <row r="158" spans="6:25" x14ac:dyDescent="0.25">
      <c r="F158" s="494"/>
      <c r="G158" s="68" t="s">
        <v>507</v>
      </c>
      <c r="H158" s="169">
        <v>0.18</v>
      </c>
      <c r="I158" s="169">
        <v>0.1875</v>
      </c>
      <c r="J158" s="169">
        <v>0.19270000000000001</v>
      </c>
      <c r="K158" s="169">
        <v>0.26669999999999999</v>
      </c>
      <c r="L158" s="169">
        <v>0.1961</v>
      </c>
      <c r="M158" s="169">
        <v>0.1376</v>
      </c>
      <c r="N158" s="169">
        <v>0.19089999999999999</v>
      </c>
      <c r="O158" s="169">
        <v>0.22939999999999999</v>
      </c>
      <c r="P158" s="169">
        <v>8.6499999999999994E-2</v>
      </c>
      <c r="Q158" s="169">
        <v>0.1694</v>
      </c>
      <c r="R158" s="169">
        <v>0.12239999999999999</v>
      </c>
      <c r="S158" s="169">
        <v>7.9500000000000001E-2</v>
      </c>
      <c r="T158" s="169">
        <v>8.48E-2</v>
      </c>
      <c r="U158" s="169">
        <v>0.11360000000000001</v>
      </c>
      <c r="V158" s="169">
        <v>0.18290000000000001</v>
      </c>
      <c r="W158" s="169">
        <v>9.7100000000000006E-2</v>
      </c>
      <c r="X158" s="169">
        <v>0.11</v>
      </c>
      <c r="Y158" s="495"/>
    </row>
    <row r="159" spans="6:25" x14ac:dyDescent="0.25">
      <c r="F159" s="494"/>
      <c r="G159" s="68" t="s">
        <v>510</v>
      </c>
      <c r="H159" s="169">
        <v>0.82</v>
      </c>
      <c r="I159" s="169">
        <v>0.8125</v>
      </c>
      <c r="J159" s="169">
        <v>0.80730000000000002</v>
      </c>
      <c r="K159" s="169">
        <v>0.73329999999999995</v>
      </c>
      <c r="L159" s="169">
        <v>0.80389999999999995</v>
      </c>
      <c r="M159" s="169">
        <v>0.86240000000000006</v>
      </c>
      <c r="N159" s="169">
        <v>0.80910000000000004</v>
      </c>
      <c r="O159" s="169">
        <v>0.77059999999999995</v>
      </c>
      <c r="P159" s="169">
        <v>0.91349999999999998</v>
      </c>
      <c r="Q159" s="169">
        <v>0.8306</v>
      </c>
      <c r="R159" s="169">
        <v>0.87760000000000005</v>
      </c>
      <c r="S159" s="169">
        <v>0.92049999999999998</v>
      </c>
      <c r="T159" s="169">
        <v>0.91520000000000001</v>
      </c>
      <c r="U159" s="169">
        <v>0.88639999999999997</v>
      </c>
      <c r="V159" s="169">
        <v>0.81710000000000005</v>
      </c>
      <c r="W159" s="169">
        <v>0.90290000000000004</v>
      </c>
      <c r="X159" s="169">
        <v>0.89</v>
      </c>
      <c r="Y159" s="495"/>
    </row>
    <row r="160" spans="6:25" ht="15" customHeight="1" x14ac:dyDescent="0.25">
      <c r="F160" s="434" t="s">
        <v>394</v>
      </c>
      <c r="G160" s="68" t="s">
        <v>508</v>
      </c>
      <c r="H160" s="202">
        <v>92</v>
      </c>
      <c r="I160" s="202">
        <v>106</v>
      </c>
      <c r="J160" s="202">
        <v>137</v>
      </c>
      <c r="K160" s="202">
        <v>168</v>
      </c>
      <c r="L160" s="202">
        <v>202</v>
      </c>
      <c r="M160" s="202">
        <v>227</v>
      </c>
      <c r="N160" s="202">
        <v>258</v>
      </c>
      <c r="O160" s="202">
        <v>315</v>
      </c>
      <c r="P160" s="202">
        <v>358</v>
      </c>
      <c r="Q160" s="202">
        <v>379</v>
      </c>
      <c r="R160" s="202">
        <v>408</v>
      </c>
      <c r="S160" s="202">
        <v>451</v>
      </c>
      <c r="T160" s="202">
        <v>467</v>
      </c>
      <c r="U160" s="202">
        <v>477</v>
      </c>
      <c r="V160" s="202">
        <v>519</v>
      </c>
      <c r="W160" s="202">
        <v>0</v>
      </c>
      <c r="X160" s="202">
        <v>0</v>
      </c>
      <c r="Y160" s="495"/>
    </row>
    <row r="161" spans="6:25" x14ac:dyDescent="0.25">
      <c r="F161" s="434"/>
      <c r="G161" s="68" t="s">
        <v>509</v>
      </c>
      <c r="H161" s="202">
        <v>6</v>
      </c>
      <c r="I161" s="202">
        <v>7</v>
      </c>
      <c r="J161" s="202">
        <v>12</v>
      </c>
      <c r="K161" s="202">
        <v>16</v>
      </c>
      <c r="L161" s="202">
        <v>16</v>
      </c>
      <c r="M161" s="202">
        <v>17</v>
      </c>
      <c r="N161" s="202">
        <v>24</v>
      </c>
      <c r="O161" s="202">
        <v>23</v>
      </c>
      <c r="P161" s="202">
        <v>15</v>
      </c>
      <c r="Q161" s="202">
        <v>33</v>
      </c>
      <c r="R161" s="202">
        <v>54</v>
      </c>
      <c r="S161" s="202">
        <v>41</v>
      </c>
      <c r="T161" s="202">
        <v>40</v>
      </c>
      <c r="U161" s="202">
        <v>67</v>
      </c>
      <c r="V161" s="202">
        <v>53</v>
      </c>
      <c r="W161" s="202">
        <v>40</v>
      </c>
      <c r="X161" s="202">
        <v>53</v>
      </c>
      <c r="Y161" s="495"/>
    </row>
    <row r="162" spans="6:25" x14ac:dyDescent="0.25">
      <c r="F162" s="434"/>
      <c r="G162" s="68" t="s">
        <v>507</v>
      </c>
      <c r="H162" s="169">
        <v>0.75</v>
      </c>
      <c r="I162" s="169">
        <v>0.1186</v>
      </c>
      <c r="J162" s="169">
        <v>0.13039999999999999</v>
      </c>
      <c r="K162" s="169">
        <v>0.15090000000000001</v>
      </c>
      <c r="L162" s="169">
        <v>0.1168</v>
      </c>
      <c r="M162" s="169">
        <v>0.1012</v>
      </c>
      <c r="N162" s="169">
        <v>0.1188</v>
      </c>
      <c r="O162" s="169">
        <v>0.1013</v>
      </c>
      <c r="P162" s="169">
        <v>5.8099999999999999E-2</v>
      </c>
      <c r="Q162" s="169">
        <v>0.1048</v>
      </c>
      <c r="R162" s="169">
        <v>0.15079999999999999</v>
      </c>
      <c r="S162" s="169">
        <v>0.1082</v>
      </c>
      <c r="T162" s="169">
        <v>9.8000000000000004E-2</v>
      </c>
      <c r="U162" s="169">
        <v>0.14860000000000001</v>
      </c>
      <c r="V162" s="169">
        <v>0.1135</v>
      </c>
      <c r="W162" s="169">
        <v>8.3900000000000002E-2</v>
      </c>
      <c r="X162" s="169">
        <v>0.1021</v>
      </c>
      <c r="Y162" s="495"/>
    </row>
    <row r="163" spans="6:25" x14ac:dyDescent="0.25">
      <c r="F163" s="434"/>
      <c r="G163" s="68" t="s">
        <v>510</v>
      </c>
      <c r="H163" s="169">
        <v>0.25</v>
      </c>
      <c r="I163" s="169">
        <v>0.88139999999999996</v>
      </c>
      <c r="J163" s="169">
        <v>0.86960000000000004</v>
      </c>
      <c r="K163" s="169">
        <v>0.84909999999999997</v>
      </c>
      <c r="L163" s="169">
        <v>0.88319999999999999</v>
      </c>
      <c r="M163" s="169">
        <v>0.89880000000000004</v>
      </c>
      <c r="N163" s="169">
        <v>0.88119999999999998</v>
      </c>
      <c r="O163" s="169">
        <v>0.89870000000000005</v>
      </c>
      <c r="P163" s="169">
        <v>0.94189999999999996</v>
      </c>
      <c r="Q163" s="169">
        <v>0.8952</v>
      </c>
      <c r="R163" s="169">
        <v>0.84919999999999995</v>
      </c>
      <c r="S163" s="169">
        <v>0.89180000000000004</v>
      </c>
      <c r="T163" s="169">
        <v>0.90200000000000002</v>
      </c>
      <c r="U163" s="169">
        <v>0.85140000000000005</v>
      </c>
      <c r="V163" s="169">
        <v>0.88649999999999995</v>
      </c>
      <c r="W163" s="169">
        <v>0.91610000000000003</v>
      </c>
      <c r="X163" s="169">
        <v>0.89790000000000003</v>
      </c>
      <c r="Y163" s="495"/>
    </row>
    <row r="164" spans="6:25" x14ac:dyDescent="0.25">
      <c r="F164" s="494" t="s">
        <v>395</v>
      </c>
      <c r="G164" s="68" t="s">
        <v>508</v>
      </c>
      <c r="H164" s="202">
        <v>75</v>
      </c>
      <c r="I164" s="202">
        <v>85</v>
      </c>
      <c r="J164" s="202">
        <v>96</v>
      </c>
      <c r="K164" s="202">
        <v>84</v>
      </c>
      <c r="L164" s="202">
        <v>96</v>
      </c>
      <c r="M164" s="202">
        <v>92</v>
      </c>
      <c r="N164" s="202">
        <v>94</v>
      </c>
      <c r="O164" s="202">
        <v>110</v>
      </c>
      <c r="P164" s="202">
        <v>107</v>
      </c>
      <c r="Q164" s="202">
        <v>120</v>
      </c>
      <c r="R164" s="202">
        <v>133</v>
      </c>
      <c r="S164" s="202">
        <v>136</v>
      </c>
      <c r="T164" s="202">
        <v>146</v>
      </c>
      <c r="U164" s="202">
        <v>153</v>
      </c>
      <c r="V164" s="202">
        <v>164</v>
      </c>
      <c r="W164" s="202">
        <v>0</v>
      </c>
      <c r="X164" s="202">
        <v>0</v>
      </c>
      <c r="Y164" s="495"/>
    </row>
    <row r="165" spans="6:25" x14ac:dyDescent="0.25">
      <c r="F165" s="494"/>
      <c r="G165" s="68" t="s">
        <v>509</v>
      </c>
      <c r="H165" s="202">
        <v>21</v>
      </c>
      <c r="I165" s="202">
        <v>14</v>
      </c>
      <c r="J165" s="202">
        <v>9</v>
      </c>
      <c r="K165" s="202">
        <v>13</v>
      </c>
      <c r="L165" s="202">
        <v>15</v>
      </c>
      <c r="M165" s="202">
        <v>13</v>
      </c>
      <c r="N165" s="202">
        <v>21</v>
      </c>
      <c r="O165" s="202">
        <v>21</v>
      </c>
      <c r="P165" s="202">
        <v>11</v>
      </c>
      <c r="Q165" s="202">
        <v>20</v>
      </c>
      <c r="R165" s="202">
        <v>24</v>
      </c>
      <c r="S165" s="202">
        <v>12</v>
      </c>
      <c r="T165" s="202">
        <v>21</v>
      </c>
      <c r="U165" s="202">
        <v>19</v>
      </c>
      <c r="V165" s="202">
        <v>19</v>
      </c>
      <c r="W165" s="202">
        <v>22</v>
      </c>
      <c r="X165" s="202">
        <v>23</v>
      </c>
      <c r="Y165" s="495"/>
    </row>
    <row r="166" spans="6:25" x14ac:dyDescent="0.25">
      <c r="F166" s="494"/>
      <c r="G166" s="68" t="s">
        <v>507</v>
      </c>
      <c r="H166" s="169">
        <v>0.2283</v>
      </c>
      <c r="I166" s="169">
        <v>0.17069999999999999</v>
      </c>
      <c r="J166" s="169">
        <v>0.12</v>
      </c>
      <c r="K166" s="169">
        <v>0.15290000000000001</v>
      </c>
      <c r="L166" s="169">
        <v>0.15620000000000001</v>
      </c>
      <c r="M166" s="169">
        <v>0.15479999999999999</v>
      </c>
      <c r="N166" s="169">
        <v>0.21879999999999999</v>
      </c>
      <c r="O166" s="169">
        <v>0.2283</v>
      </c>
      <c r="P166" s="169">
        <v>0.11700000000000001</v>
      </c>
      <c r="Q166" s="169">
        <v>0.18179999999999999</v>
      </c>
      <c r="R166" s="169">
        <v>0.2243</v>
      </c>
      <c r="S166" s="169">
        <v>0.1</v>
      </c>
      <c r="T166" s="169">
        <v>0.15790000000000001</v>
      </c>
      <c r="U166" s="169">
        <v>0.13969999999999999</v>
      </c>
      <c r="V166" s="169">
        <v>0.13009999999999999</v>
      </c>
      <c r="W166" s="169">
        <v>0.14380000000000001</v>
      </c>
      <c r="X166" s="169">
        <v>0.14019999999999999</v>
      </c>
      <c r="Y166" s="495"/>
    </row>
    <row r="167" spans="6:25" x14ac:dyDescent="0.25">
      <c r="F167" s="494"/>
      <c r="G167" s="68" t="s">
        <v>510</v>
      </c>
      <c r="H167" s="169">
        <v>0.77170000000000005</v>
      </c>
      <c r="I167" s="169">
        <v>0.82930000000000004</v>
      </c>
      <c r="J167" s="169">
        <v>0.88</v>
      </c>
      <c r="K167" s="169">
        <v>0.84709999999999996</v>
      </c>
      <c r="L167" s="169">
        <v>0.84379999999999999</v>
      </c>
      <c r="M167" s="169">
        <v>0.84519999999999995</v>
      </c>
      <c r="N167" s="169">
        <v>0.78120000000000001</v>
      </c>
      <c r="O167" s="169">
        <v>0.77170000000000005</v>
      </c>
      <c r="P167" s="169">
        <v>0.88300000000000001</v>
      </c>
      <c r="Q167" s="169">
        <v>0.81820000000000004</v>
      </c>
      <c r="R167" s="169">
        <v>0.77569999999999995</v>
      </c>
      <c r="S167" s="169">
        <v>0.9</v>
      </c>
      <c r="T167" s="169">
        <v>0.84209999999999996</v>
      </c>
      <c r="U167" s="169">
        <v>0.86029999999999995</v>
      </c>
      <c r="V167" s="169">
        <v>0.86990000000000001</v>
      </c>
      <c r="W167" s="169">
        <v>0.85619999999999996</v>
      </c>
      <c r="X167" s="169">
        <v>0.85980000000000001</v>
      </c>
      <c r="Y167" s="495"/>
    </row>
    <row r="168" spans="6:25" x14ac:dyDescent="0.25">
      <c r="F168" s="434" t="s">
        <v>396</v>
      </c>
      <c r="G168" s="68" t="s">
        <v>508</v>
      </c>
      <c r="H168" s="202">
        <v>0</v>
      </c>
      <c r="I168" s="202">
        <v>0</v>
      </c>
      <c r="J168" s="202">
        <v>0</v>
      </c>
      <c r="K168" s="202">
        <v>0</v>
      </c>
      <c r="L168" s="202">
        <v>0</v>
      </c>
      <c r="M168" s="202">
        <v>0</v>
      </c>
      <c r="N168" s="202">
        <v>0</v>
      </c>
      <c r="O168" s="202">
        <v>0</v>
      </c>
      <c r="P168" s="202">
        <v>0</v>
      </c>
      <c r="Q168" s="202">
        <v>139</v>
      </c>
      <c r="R168" s="202">
        <v>217</v>
      </c>
      <c r="S168" s="202">
        <v>323</v>
      </c>
      <c r="T168" s="202">
        <v>414</v>
      </c>
      <c r="U168" s="202">
        <v>562</v>
      </c>
      <c r="V168" s="202">
        <v>636</v>
      </c>
      <c r="W168" s="202">
        <v>0</v>
      </c>
      <c r="X168" s="202">
        <v>0</v>
      </c>
      <c r="Y168" s="495"/>
    </row>
    <row r="169" spans="6:25" x14ac:dyDescent="0.25">
      <c r="F169" s="434"/>
      <c r="G169" s="68" t="s">
        <v>509</v>
      </c>
      <c r="H169" s="202">
        <v>0</v>
      </c>
      <c r="I169" s="202">
        <v>0</v>
      </c>
      <c r="J169" s="202">
        <v>0</v>
      </c>
      <c r="K169" s="202">
        <v>0</v>
      </c>
      <c r="L169" s="202">
        <v>0</v>
      </c>
      <c r="M169" s="202">
        <v>0</v>
      </c>
      <c r="N169" s="202">
        <v>0</v>
      </c>
      <c r="O169" s="202">
        <v>0</v>
      </c>
      <c r="P169" s="202">
        <v>0</v>
      </c>
      <c r="Q169" s="202">
        <v>0</v>
      </c>
      <c r="R169" s="202">
        <v>0</v>
      </c>
      <c r="S169" s="202">
        <v>18</v>
      </c>
      <c r="T169" s="202">
        <v>24</v>
      </c>
      <c r="U169" s="202">
        <v>34</v>
      </c>
      <c r="V169" s="202">
        <v>25</v>
      </c>
      <c r="W169" s="202">
        <v>35</v>
      </c>
      <c r="X169" s="202">
        <v>25</v>
      </c>
      <c r="Y169" s="495"/>
    </row>
    <row r="170" spans="6:25" x14ac:dyDescent="0.25">
      <c r="F170" s="434"/>
      <c r="G170" s="68" t="s">
        <v>507</v>
      </c>
      <c r="H170" s="169">
        <v>0</v>
      </c>
      <c r="I170" s="169">
        <v>0</v>
      </c>
      <c r="J170" s="169">
        <v>0</v>
      </c>
      <c r="K170" s="169">
        <v>0</v>
      </c>
      <c r="L170" s="169">
        <v>0</v>
      </c>
      <c r="M170" s="169">
        <v>0</v>
      </c>
      <c r="N170" s="169">
        <v>0</v>
      </c>
      <c r="O170" s="169">
        <v>0</v>
      </c>
      <c r="P170" s="169">
        <v>0</v>
      </c>
      <c r="Q170" s="169">
        <v>0</v>
      </c>
      <c r="R170" s="169">
        <v>0</v>
      </c>
      <c r="S170" s="169">
        <v>0.1295</v>
      </c>
      <c r="T170" s="169">
        <v>0.1106</v>
      </c>
      <c r="U170" s="169">
        <v>0.1053</v>
      </c>
      <c r="V170" s="169">
        <v>6.0400000000000002E-2</v>
      </c>
      <c r="W170" s="169">
        <v>6.2300000000000001E-2</v>
      </c>
      <c r="X170" s="169">
        <v>3.9300000000000002E-2</v>
      </c>
      <c r="Y170" s="495"/>
    </row>
    <row r="171" spans="6:25" x14ac:dyDescent="0.25">
      <c r="F171" s="434"/>
      <c r="G171" s="68" t="s">
        <v>510</v>
      </c>
      <c r="H171" s="169">
        <v>0</v>
      </c>
      <c r="I171" s="169">
        <v>0</v>
      </c>
      <c r="J171" s="169">
        <v>0</v>
      </c>
      <c r="K171" s="169">
        <v>0</v>
      </c>
      <c r="L171" s="169">
        <v>0</v>
      </c>
      <c r="M171" s="169">
        <v>0</v>
      </c>
      <c r="N171" s="169">
        <v>0</v>
      </c>
      <c r="O171" s="169">
        <v>0</v>
      </c>
      <c r="P171" s="169">
        <v>0</v>
      </c>
      <c r="Q171" s="169">
        <v>0</v>
      </c>
      <c r="R171" s="169">
        <v>0</v>
      </c>
      <c r="S171" s="169">
        <v>0.87050000000000005</v>
      </c>
      <c r="T171" s="169">
        <v>0.88939999999999997</v>
      </c>
      <c r="U171" s="169">
        <v>0.89470000000000005</v>
      </c>
      <c r="V171" s="169">
        <v>0.93959999999999999</v>
      </c>
      <c r="W171" s="169">
        <v>0.93769999999999998</v>
      </c>
      <c r="X171" s="169">
        <v>0.9607</v>
      </c>
      <c r="Y171" s="495"/>
    </row>
    <row r="172" spans="6:25" ht="30" customHeight="1" x14ac:dyDescent="0.25">
      <c r="F172" s="494" t="s">
        <v>397</v>
      </c>
      <c r="G172" s="68" t="s">
        <v>508</v>
      </c>
      <c r="H172" s="202">
        <v>0</v>
      </c>
      <c r="I172" s="202">
        <v>0</v>
      </c>
      <c r="J172" s="202">
        <v>0</v>
      </c>
      <c r="K172" s="202">
        <v>0</v>
      </c>
      <c r="L172" s="202">
        <v>0</v>
      </c>
      <c r="M172" s="202">
        <v>0</v>
      </c>
      <c r="N172" s="202">
        <v>0</v>
      </c>
      <c r="O172" s="202">
        <v>0</v>
      </c>
      <c r="P172" s="202">
        <v>0</v>
      </c>
      <c r="Q172" s="202">
        <v>31</v>
      </c>
      <c r="R172" s="202">
        <v>62</v>
      </c>
      <c r="S172" s="202">
        <v>154</v>
      </c>
      <c r="T172" s="202">
        <v>197</v>
      </c>
      <c r="U172" s="202">
        <v>213</v>
      </c>
      <c r="V172" s="202">
        <v>317</v>
      </c>
      <c r="W172" s="202">
        <v>0</v>
      </c>
      <c r="X172" s="202">
        <v>0</v>
      </c>
      <c r="Y172" s="495"/>
    </row>
    <row r="173" spans="6:25" x14ac:dyDescent="0.25">
      <c r="F173" s="494"/>
      <c r="G173" s="68" t="s">
        <v>509</v>
      </c>
      <c r="H173" s="202">
        <v>0</v>
      </c>
      <c r="I173" s="202">
        <v>0</v>
      </c>
      <c r="J173" s="202">
        <v>0</v>
      </c>
      <c r="K173" s="202">
        <v>0</v>
      </c>
      <c r="L173" s="202">
        <v>0</v>
      </c>
      <c r="M173" s="202">
        <v>0</v>
      </c>
      <c r="N173" s="202">
        <v>0</v>
      </c>
      <c r="O173" s="202">
        <v>0</v>
      </c>
      <c r="P173" s="202">
        <v>0</v>
      </c>
      <c r="Q173" s="202">
        <v>0</v>
      </c>
      <c r="R173" s="202">
        <v>0</v>
      </c>
      <c r="S173" s="202">
        <v>2</v>
      </c>
      <c r="T173" s="202">
        <v>2</v>
      </c>
      <c r="U173" s="202">
        <v>12</v>
      </c>
      <c r="V173" s="202">
        <v>9</v>
      </c>
      <c r="W173" s="202">
        <v>9</v>
      </c>
      <c r="X173" s="202">
        <v>23</v>
      </c>
      <c r="Y173" s="495"/>
    </row>
    <row r="174" spans="6:25" x14ac:dyDescent="0.25">
      <c r="F174" s="494"/>
      <c r="G174" s="68" t="s">
        <v>507</v>
      </c>
      <c r="H174" s="169">
        <v>0</v>
      </c>
      <c r="I174" s="169">
        <v>0</v>
      </c>
      <c r="J174" s="169">
        <v>0</v>
      </c>
      <c r="K174" s="169">
        <v>0</v>
      </c>
      <c r="L174" s="169">
        <v>0</v>
      </c>
      <c r="M174" s="169">
        <v>0</v>
      </c>
      <c r="N174" s="169">
        <v>0</v>
      </c>
      <c r="O174" s="169">
        <v>0</v>
      </c>
      <c r="P174" s="169">
        <v>0</v>
      </c>
      <c r="Q174" s="169">
        <v>0</v>
      </c>
      <c r="R174" s="169">
        <v>0</v>
      </c>
      <c r="S174" s="169">
        <v>6.4500000000000002E-2</v>
      </c>
      <c r="T174" s="169">
        <v>3.2300000000000002E-2</v>
      </c>
      <c r="U174" s="169">
        <v>7.7899999999999997E-2</v>
      </c>
      <c r="V174" s="169">
        <v>4.5699999999999998E-2</v>
      </c>
      <c r="W174" s="169">
        <v>4.2299999999999997E-2</v>
      </c>
      <c r="X174" s="169">
        <v>7.2599999999999998E-2</v>
      </c>
      <c r="Y174" s="495"/>
    </row>
    <row r="175" spans="6:25" x14ac:dyDescent="0.25">
      <c r="F175" s="494"/>
      <c r="G175" s="68" t="s">
        <v>510</v>
      </c>
      <c r="H175" s="169">
        <v>0</v>
      </c>
      <c r="I175" s="169">
        <v>0</v>
      </c>
      <c r="J175" s="169">
        <v>0</v>
      </c>
      <c r="K175" s="169">
        <v>0</v>
      </c>
      <c r="L175" s="169">
        <v>0</v>
      </c>
      <c r="M175" s="169">
        <v>0</v>
      </c>
      <c r="N175" s="169">
        <v>0</v>
      </c>
      <c r="O175" s="169">
        <v>0</v>
      </c>
      <c r="P175" s="169">
        <v>0</v>
      </c>
      <c r="Q175" s="169">
        <v>0</v>
      </c>
      <c r="R175" s="169">
        <v>0</v>
      </c>
      <c r="S175" s="169">
        <v>0.9355</v>
      </c>
      <c r="T175" s="169">
        <v>0.9677</v>
      </c>
      <c r="U175" s="169">
        <v>0.92210000000000003</v>
      </c>
      <c r="V175" s="169">
        <v>0.95430000000000004</v>
      </c>
      <c r="W175" s="169">
        <v>0.9577</v>
      </c>
      <c r="X175" s="169">
        <v>0.9274</v>
      </c>
      <c r="Y175" s="495"/>
    </row>
    <row r="176" spans="6:25" ht="15" customHeight="1" x14ac:dyDescent="0.25">
      <c r="F176" s="434" t="s">
        <v>398</v>
      </c>
      <c r="G176" s="68" t="s">
        <v>508</v>
      </c>
      <c r="H176" s="202">
        <v>0</v>
      </c>
      <c r="I176" s="202">
        <v>0</v>
      </c>
      <c r="J176" s="202">
        <v>0</v>
      </c>
      <c r="K176" s="202">
        <v>0</v>
      </c>
      <c r="L176" s="202">
        <v>0</v>
      </c>
      <c r="M176" s="202">
        <v>0</v>
      </c>
      <c r="N176" s="202">
        <v>0</v>
      </c>
      <c r="O176" s="202">
        <v>0</v>
      </c>
      <c r="P176" s="202">
        <v>0</v>
      </c>
      <c r="Q176" s="202">
        <v>0</v>
      </c>
      <c r="R176" s="202">
        <v>0</v>
      </c>
      <c r="S176" s="202">
        <v>0</v>
      </c>
      <c r="T176" s="202">
        <v>67</v>
      </c>
      <c r="U176" s="202">
        <v>60</v>
      </c>
      <c r="V176" s="202">
        <v>59</v>
      </c>
      <c r="W176" s="202">
        <v>0</v>
      </c>
      <c r="X176" s="202">
        <v>0</v>
      </c>
      <c r="Y176" s="495"/>
    </row>
    <row r="177" spans="6:36" x14ac:dyDescent="0.25">
      <c r="F177" s="434"/>
      <c r="G177" s="68" t="s">
        <v>509</v>
      </c>
      <c r="H177" s="202">
        <v>0</v>
      </c>
      <c r="I177" s="202">
        <v>0</v>
      </c>
      <c r="J177" s="202">
        <v>0</v>
      </c>
      <c r="K177" s="202">
        <v>0</v>
      </c>
      <c r="L177" s="202">
        <v>0</v>
      </c>
      <c r="M177" s="202">
        <v>0</v>
      </c>
      <c r="N177" s="202">
        <v>0</v>
      </c>
      <c r="O177" s="202">
        <v>0</v>
      </c>
      <c r="P177" s="202">
        <v>0</v>
      </c>
      <c r="Q177" s="202">
        <v>0</v>
      </c>
      <c r="R177" s="202">
        <v>0</v>
      </c>
      <c r="S177" s="202">
        <v>0</v>
      </c>
      <c r="T177" s="202">
        <v>0</v>
      </c>
      <c r="U177" s="202">
        <v>0</v>
      </c>
      <c r="V177" s="202">
        <v>7</v>
      </c>
      <c r="W177" s="202">
        <v>1</v>
      </c>
      <c r="X177" s="202">
        <v>3</v>
      </c>
      <c r="Y177" s="495"/>
    </row>
    <row r="178" spans="6:36" x14ac:dyDescent="0.25">
      <c r="F178" s="434"/>
      <c r="G178" s="68" t="s">
        <v>507</v>
      </c>
      <c r="H178" s="169">
        <v>0</v>
      </c>
      <c r="I178" s="169">
        <v>0</v>
      </c>
      <c r="J178" s="169">
        <v>0</v>
      </c>
      <c r="K178" s="169">
        <v>0</v>
      </c>
      <c r="L178" s="169">
        <v>0</v>
      </c>
      <c r="M178" s="169">
        <v>0</v>
      </c>
      <c r="N178" s="169">
        <v>0</v>
      </c>
      <c r="O178" s="169">
        <v>0</v>
      </c>
      <c r="P178" s="169">
        <v>0</v>
      </c>
      <c r="Q178" s="169">
        <v>0</v>
      </c>
      <c r="R178" s="169">
        <v>0</v>
      </c>
      <c r="S178" s="169">
        <v>0</v>
      </c>
      <c r="T178" s="169">
        <v>0</v>
      </c>
      <c r="U178" s="169">
        <v>0</v>
      </c>
      <c r="V178" s="169">
        <v>0.1045</v>
      </c>
      <c r="W178" s="169">
        <v>1.67E-2</v>
      </c>
      <c r="X178" s="169">
        <v>5.0799999999999998E-2</v>
      </c>
      <c r="Y178" s="495"/>
    </row>
    <row r="179" spans="6:36" x14ac:dyDescent="0.25">
      <c r="F179" s="434"/>
      <c r="G179" s="68" t="s">
        <v>510</v>
      </c>
      <c r="H179" s="169">
        <v>0</v>
      </c>
      <c r="I179" s="169">
        <v>0</v>
      </c>
      <c r="J179" s="169">
        <v>0</v>
      </c>
      <c r="K179" s="169">
        <v>0</v>
      </c>
      <c r="L179" s="169">
        <v>0</v>
      </c>
      <c r="M179" s="169">
        <v>0</v>
      </c>
      <c r="N179" s="169">
        <v>0</v>
      </c>
      <c r="O179" s="169">
        <v>0</v>
      </c>
      <c r="P179" s="169">
        <v>0</v>
      </c>
      <c r="Q179" s="169">
        <v>0</v>
      </c>
      <c r="R179" s="169">
        <v>0</v>
      </c>
      <c r="S179" s="169">
        <v>0</v>
      </c>
      <c r="T179" s="169">
        <v>0</v>
      </c>
      <c r="U179" s="169">
        <v>0</v>
      </c>
      <c r="V179" s="169">
        <v>0.89549999999999996</v>
      </c>
      <c r="W179" s="169">
        <v>0.98329999999999995</v>
      </c>
      <c r="X179" s="169">
        <v>0.94920000000000004</v>
      </c>
      <c r="Y179" s="495"/>
    </row>
    <row r="181" spans="6:36" ht="19.5" customHeight="1" x14ac:dyDescent="0.25">
      <c r="F181" s="492" t="s">
        <v>477</v>
      </c>
      <c r="G181" s="493"/>
      <c r="H181" s="493"/>
      <c r="I181" s="493"/>
      <c r="J181" s="493"/>
      <c r="K181" s="493"/>
      <c r="L181" s="493"/>
      <c r="M181" s="493"/>
      <c r="N181" s="493"/>
      <c r="O181" s="493"/>
      <c r="P181" s="493"/>
      <c r="Q181" s="493"/>
      <c r="R181" s="493"/>
      <c r="S181" s="493"/>
      <c r="T181" s="493"/>
      <c r="U181" s="493"/>
      <c r="V181" s="493"/>
      <c r="W181" s="493"/>
      <c r="X181" s="493"/>
      <c r="Y181" s="493"/>
      <c r="Z181" s="493"/>
      <c r="AA181" s="493"/>
      <c r="AB181" s="493"/>
      <c r="AC181" s="493"/>
      <c r="AD181" s="493"/>
      <c r="AE181" s="493"/>
      <c r="AF181" s="493"/>
      <c r="AG181" s="493"/>
      <c r="AH181" s="493"/>
      <c r="AI181" s="493"/>
      <c r="AJ181" s="493"/>
    </row>
    <row r="183" spans="6:36" x14ac:dyDescent="0.25">
      <c r="F183" s="57" t="s">
        <v>399</v>
      </c>
      <c r="G183" s="59">
        <v>1</v>
      </c>
      <c r="H183" s="59">
        <v>2</v>
      </c>
      <c r="I183" s="59">
        <v>3</v>
      </c>
      <c r="J183" s="59">
        <v>4</v>
      </c>
      <c r="K183" s="59">
        <v>5</v>
      </c>
      <c r="L183" s="59">
        <v>6</v>
      </c>
      <c r="M183" s="59">
        <v>7</v>
      </c>
      <c r="N183" s="59">
        <v>8</v>
      </c>
      <c r="O183" s="59">
        <v>9</v>
      </c>
      <c r="P183" s="59">
        <v>10</v>
      </c>
      <c r="Q183" s="59">
        <v>11</v>
      </c>
      <c r="R183" s="59">
        <v>12</v>
      </c>
      <c r="S183" s="59">
        <v>13</v>
      </c>
      <c r="T183" s="203">
        <v>14</v>
      </c>
      <c r="U183" s="203">
        <v>15</v>
      </c>
      <c r="V183" s="203">
        <v>16</v>
      </c>
      <c r="W183" s="59">
        <v>17</v>
      </c>
      <c r="X183" s="59">
        <v>18</v>
      </c>
      <c r="Y183" s="59">
        <v>19</v>
      </c>
      <c r="Z183" s="59">
        <v>20</v>
      </c>
      <c r="AA183" s="59">
        <v>21</v>
      </c>
      <c r="AB183" s="59">
        <v>22</v>
      </c>
      <c r="AC183" s="59">
        <v>23</v>
      </c>
      <c r="AD183" s="59">
        <v>24</v>
      </c>
      <c r="AE183" s="59">
        <v>25</v>
      </c>
      <c r="AF183" s="59">
        <v>26</v>
      </c>
      <c r="AG183" s="59">
        <v>27</v>
      </c>
      <c r="AH183" s="59">
        <v>28</v>
      </c>
      <c r="AI183" s="59">
        <v>29</v>
      </c>
      <c r="AJ183" s="59">
        <v>30</v>
      </c>
    </row>
    <row r="184" spans="6:36" x14ac:dyDescent="0.25">
      <c r="F184" s="239" t="s">
        <v>342</v>
      </c>
      <c r="G184" s="65">
        <v>0.22450000000000001</v>
      </c>
      <c r="H184" s="65">
        <v>0.35849999999999999</v>
      </c>
      <c r="I184" s="65">
        <v>0.41770000000000002</v>
      </c>
      <c r="J184" s="65">
        <v>0.45119999999999999</v>
      </c>
      <c r="K184" s="65">
        <v>0.4718</v>
      </c>
      <c r="L184" s="65">
        <v>0.49680000000000002</v>
      </c>
      <c r="M184" s="65">
        <v>0.52600000000000002</v>
      </c>
      <c r="N184" s="65">
        <v>0.54879999999999995</v>
      </c>
      <c r="O184" s="65">
        <v>0.61439999999999995</v>
      </c>
      <c r="P184" s="65">
        <v>0.67279999999999995</v>
      </c>
      <c r="Q184" s="65">
        <v>0.77190000000000003</v>
      </c>
      <c r="R184" s="65">
        <v>0.78120000000000001</v>
      </c>
      <c r="S184" s="65">
        <v>0.78690000000000004</v>
      </c>
      <c r="T184" s="65">
        <v>0.78969999999999996</v>
      </c>
      <c r="U184" s="65">
        <v>0.79120000000000001</v>
      </c>
      <c r="V184" s="65">
        <v>0.79830000000000001</v>
      </c>
      <c r="W184" s="65">
        <v>0.79830000000000001</v>
      </c>
      <c r="X184" s="65">
        <v>0.79969999999999997</v>
      </c>
      <c r="Y184" s="65">
        <v>0.79969999999999997</v>
      </c>
      <c r="Z184" s="65">
        <v>0.8004</v>
      </c>
      <c r="AA184" s="65">
        <v>0.8004</v>
      </c>
      <c r="AB184" s="65">
        <v>0.8004</v>
      </c>
      <c r="AC184" s="65">
        <v>0.8004</v>
      </c>
      <c r="AD184" s="65">
        <v>0.8004</v>
      </c>
      <c r="AE184" s="65">
        <v>0.80110000000000003</v>
      </c>
      <c r="AF184" s="65">
        <v>0.80189999999999995</v>
      </c>
      <c r="AG184" s="65">
        <v>0.80259999999999998</v>
      </c>
      <c r="AH184" s="65">
        <v>0.80400000000000005</v>
      </c>
      <c r="AI184" s="65">
        <v>0.80400000000000005</v>
      </c>
      <c r="AJ184" s="65">
        <v>0.80469999999999997</v>
      </c>
    </row>
    <row r="185" spans="6:36" x14ac:dyDescent="0.25">
      <c r="F185" s="239" t="s">
        <v>343</v>
      </c>
      <c r="G185" s="65">
        <v>0.21829999999999999</v>
      </c>
      <c r="H185" s="65">
        <v>0.32240000000000002</v>
      </c>
      <c r="I185" s="65">
        <v>0.3725</v>
      </c>
      <c r="J185" s="65">
        <v>0.40849999999999997</v>
      </c>
      <c r="K185" s="65">
        <v>0.43430000000000002</v>
      </c>
      <c r="L185" s="65">
        <v>0.44679999999999997</v>
      </c>
      <c r="M185" s="65">
        <v>0.48359999999999997</v>
      </c>
      <c r="N185" s="65">
        <v>0.50780000000000003</v>
      </c>
      <c r="O185" s="65">
        <v>0.5806</v>
      </c>
      <c r="P185" s="65">
        <v>0.60250000000000004</v>
      </c>
      <c r="Q185" s="65">
        <v>0.61419999999999997</v>
      </c>
      <c r="R185" s="65">
        <v>0.62129999999999996</v>
      </c>
      <c r="S185" s="65">
        <v>0.626</v>
      </c>
      <c r="T185" s="65">
        <v>0.62909999999999999</v>
      </c>
      <c r="U185" s="65">
        <v>0.63219999999999998</v>
      </c>
      <c r="V185" s="65">
        <v>0.63380000000000003</v>
      </c>
      <c r="W185" s="65">
        <v>0.63380000000000003</v>
      </c>
      <c r="X185" s="65">
        <v>0.63380000000000003</v>
      </c>
      <c r="Y185" s="65">
        <v>0.63619999999999999</v>
      </c>
      <c r="Z185" s="65">
        <v>0.63770000000000004</v>
      </c>
      <c r="AA185" s="65">
        <v>0.63770000000000004</v>
      </c>
      <c r="AB185" s="65">
        <v>0.63849999999999996</v>
      </c>
      <c r="AC185" s="65">
        <v>0.63929999999999998</v>
      </c>
      <c r="AD185" s="65">
        <v>0.64080000000000004</v>
      </c>
      <c r="AE185" s="65">
        <v>0.64080000000000004</v>
      </c>
      <c r="AF185" s="65">
        <v>0.64159999999999995</v>
      </c>
      <c r="AG185" s="65">
        <v>0.64239999999999997</v>
      </c>
      <c r="AH185" s="65">
        <v>0.64239999999999997</v>
      </c>
      <c r="AI185" s="65">
        <v>0.64319999999999999</v>
      </c>
      <c r="AJ185" s="199"/>
    </row>
    <row r="186" spans="6:36" x14ac:dyDescent="0.25">
      <c r="F186" s="239" t="s">
        <v>344</v>
      </c>
      <c r="G186" s="65">
        <v>0.17460000000000001</v>
      </c>
      <c r="H186" s="65">
        <v>0.26190000000000002</v>
      </c>
      <c r="I186" s="65">
        <v>0.32990000000000003</v>
      </c>
      <c r="J186" s="65">
        <v>0.36170000000000002</v>
      </c>
      <c r="K186" s="65">
        <v>0.38319999999999999</v>
      </c>
      <c r="L186" s="65">
        <v>0.40360000000000001</v>
      </c>
      <c r="M186" s="65">
        <v>0.4501</v>
      </c>
      <c r="N186" s="65">
        <v>0.48070000000000002</v>
      </c>
      <c r="O186" s="65">
        <v>0.51929999999999998</v>
      </c>
      <c r="P186" s="65">
        <v>0.5363</v>
      </c>
      <c r="Q186" s="65">
        <v>0.54759999999999998</v>
      </c>
      <c r="R186" s="65">
        <v>0.56240000000000001</v>
      </c>
      <c r="S186" s="65">
        <v>0.57479999999999998</v>
      </c>
      <c r="T186" s="65">
        <v>0.57709999999999995</v>
      </c>
      <c r="U186" s="65">
        <v>0.57940000000000003</v>
      </c>
      <c r="V186" s="65">
        <v>0.58050000000000002</v>
      </c>
      <c r="W186" s="65">
        <v>0.58389999999999997</v>
      </c>
      <c r="X186" s="65">
        <v>0.58389999999999997</v>
      </c>
      <c r="Y186" s="65">
        <v>0.58499999999999996</v>
      </c>
      <c r="Z186" s="65">
        <v>0.58499999999999996</v>
      </c>
      <c r="AA186" s="65">
        <v>0.58840000000000003</v>
      </c>
      <c r="AB186" s="65">
        <v>0.58960000000000001</v>
      </c>
      <c r="AC186" s="65">
        <v>0.58960000000000001</v>
      </c>
      <c r="AD186" s="65">
        <v>0.59179999999999999</v>
      </c>
      <c r="AE186" s="65">
        <v>0.59299999999999997</v>
      </c>
      <c r="AF186" s="65">
        <v>0.59299999999999997</v>
      </c>
      <c r="AG186" s="65">
        <v>0.59409999999999996</v>
      </c>
      <c r="AH186" s="65">
        <v>0.59409999999999996</v>
      </c>
      <c r="AI186" s="199"/>
      <c r="AJ186" s="199"/>
    </row>
    <row r="187" spans="6:36" x14ac:dyDescent="0.25">
      <c r="F187" s="239" t="s">
        <v>345</v>
      </c>
      <c r="G187" s="65">
        <v>0.18790000000000001</v>
      </c>
      <c r="H187" s="65">
        <v>0.28749999999999998</v>
      </c>
      <c r="I187" s="65">
        <v>0.33889999999999998</v>
      </c>
      <c r="J187" s="65">
        <v>0.37919999999999998</v>
      </c>
      <c r="K187" s="65">
        <v>0.40720000000000001</v>
      </c>
      <c r="L187" s="65">
        <v>0.42730000000000001</v>
      </c>
      <c r="M187" s="65">
        <v>0.46760000000000002</v>
      </c>
      <c r="N187" s="65">
        <v>0.4955</v>
      </c>
      <c r="O187" s="65">
        <v>0.51339999999999997</v>
      </c>
      <c r="P187" s="65">
        <v>0.53129999999999999</v>
      </c>
      <c r="Q187" s="65">
        <v>0.54249999999999998</v>
      </c>
      <c r="R187" s="65">
        <v>0.55030000000000001</v>
      </c>
      <c r="S187" s="65">
        <v>0.55930000000000002</v>
      </c>
      <c r="T187" s="65">
        <v>0.5615</v>
      </c>
      <c r="U187" s="65">
        <v>0.56379999999999997</v>
      </c>
      <c r="V187" s="65">
        <v>0.56489999999999996</v>
      </c>
      <c r="W187" s="65">
        <v>0.56599999999999995</v>
      </c>
      <c r="X187" s="65">
        <v>0.56599999999999995</v>
      </c>
      <c r="Y187" s="65">
        <v>0.56710000000000005</v>
      </c>
      <c r="Z187" s="65">
        <v>0.56820000000000004</v>
      </c>
      <c r="AA187" s="65">
        <v>0.5716</v>
      </c>
      <c r="AB187" s="65">
        <v>0.57269999999999999</v>
      </c>
      <c r="AC187" s="65">
        <v>0.57379999999999998</v>
      </c>
      <c r="AD187" s="65">
        <v>0.57609999999999995</v>
      </c>
      <c r="AE187" s="65">
        <v>0.58050000000000002</v>
      </c>
      <c r="AF187" s="65">
        <v>0.58169999999999999</v>
      </c>
      <c r="AG187" s="65">
        <v>0.58279999999999998</v>
      </c>
      <c r="AH187" s="199"/>
      <c r="AI187" s="199"/>
      <c r="AJ187" s="199"/>
    </row>
    <row r="188" spans="6:36" x14ac:dyDescent="0.25">
      <c r="F188" s="239" t="s">
        <v>346</v>
      </c>
      <c r="G188" s="65">
        <v>0.18640000000000001</v>
      </c>
      <c r="H188" s="65">
        <v>0.30509999999999998</v>
      </c>
      <c r="I188" s="65">
        <v>0.36199999999999999</v>
      </c>
      <c r="J188" s="65">
        <v>0.39710000000000001</v>
      </c>
      <c r="K188" s="65">
        <v>0.43219999999999997</v>
      </c>
      <c r="L188" s="65">
        <v>0.4516</v>
      </c>
      <c r="M188" s="65">
        <v>0.48309999999999997</v>
      </c>
      <c r="N188" s="65">
        <v>0.50729999999999997</v>
      </c>
      <c r="O188" s="65">
        <v>0.53510000000000002</v>
      </c>
      <c r="P188" s="65">
        <v>0.5484</v>
      </c>
      <c r="Q188" s="65">
        <v>0.56299999999999994</v>
      </c>
      <c r="R188" s="65">
        <v>0.56659999999999999</v>
      </c>
      <c r="S188" s="65">
        <v>0.57509999999999994</v>
      </c>
      <c r="T188" s="65">
        <v>0.57509999999999994</v>
      </c>
      <c r="U188" s="65">
        <v>0.58109999999999995</v>
      </c>
      <c r="V188" s="65">
        <v>0.58350000000000002</v>
      </c>
      <c r="W188" s="65">
        <v>0.5847</v>
      </c>
      <c r="X188" s="65">
        <v>0.58840000000000003</v>
      </c>
      <c r="Y188" s="65">
        <v>0.58960000000000001</v>
      </c>
      <c r="Z188" s="65">
        <v>0.59079999999999999</v>
      </c>
      <c r="AA188" s="65">
        <v>0.59199999999999997</v>
      </c>
      <c r="AB188" s="65">
        <v>0.59199999999999997</v>
      </c>
      <c r="AC188" s="65">
        <v>0.59560000000000002</v>
      </c>
      <c r="AD188" s="65">
        <v>0.59689999999999999</v>
      </c>
      <c r="AE188" s="65">
        <v>0.59809999999999997</v>
      </c>
      <c r="AF188" s="65">
        <v>0.59930000000000005</v>
      </c>
      <c r="AG188" s="199"/>
      <c r="AH188" s="199"/>
      <c r="AI188" s="199"/>
      <c r="AJ188" s="199"/>
    </row>
    <row r="189" spans="6:36" x14ac:dyDescent="0.25">
      <c r="F189" s="239" t="s">
        <v>347</v>
      </c>
      <c r="G189" s="65">
        <v>0.20610000000000001</v>
      </c>
      <c r="H189" s="65">
        <v>0.28029999999999999</v>
      </c>
      <c r="I189" s="65">
        <v>0.32279999999999998</v>
      </c>
      <c r="J189" s="65">
        <v>0.35010000000000002</v>
      </c>
      <c r="K189" s="65">
        <v>0.37080000000000002</v>
      </c>
      <c r="L189" s="65">
        <v>0.40889999999999999</v>
      </c>
      <c r="M189" s="65">
        <v>0.43080000000000002</v>
      </c>
      <c r="N189" s="65">
        <v>0.43619999999999998</v>
      </c>
      <c r="O189" s="65">
        <v>0.4471</v>
      </c>
      <c r="P189" s="65">
        <v>0.47439999999999999</v>
      </c>
      <c r="Q189" s="65">
        <v>0.50049999999999994</v>
      </c>
      <c r="R189" s="65">
        <v>0.52559999999999996</v>
      </c>
      <c r="S189" s="65">
        <v>0.53110000000000002</v>
      </c>
      <c r="T189" s="65">
        <v>0.53649999999999998</v>
      </c>
      <c r="U189" s="65">
        <v>0.54420000000000002</v>
      </c>
      <c r="V189" s="65">
        <v>0.5474</v>
      </c>
      <c r="W189" s="65">
        <v>0.54959999999999998</v>
      </c>
      <c r="X189" s="65">
        <v>0.55289999999999995</v>
      </c>
      <c r="Y189" s="65">
        <v>0.55289999999999995</v>
      </c>
      <c r="Z189" s="65">
        <v>0.55510000000000004</v>
      </c>
      <c r="AA189" s="65">
        <v>0.55830000000000002</v>
      </c>
      <c r="AB189" s="65">
        <v>0.5605</v>
      </c>
      <c r="AC189" s="65">
        <v>0.56159999999999999</v>
      </c>
      <c r="AD189" s="65">
        <v>0.56269999999999998</v>
      </c>
      <c r="AE189" s="65">
        <v>0.56379999999999997</v>
      </c>
      <c r="AF189" s="199"/>
      <c r="AG189" s="199"/>
      <c r="AH189" s="199"/>
      <c r="AI189" s="199"/>
      <c r="AJ189" s="199"/>
    </row>
    <row r="190" spans="6:36" x14ac:dyDescent="0.25">
      <c r="F190" s="239" t="s">
        <v>348</v>
      </c>
      <c r="G190" s="65">
        <v>0.16520000000000001</v>
      </c>
      <c r="H190" s="65">
        <v>0.27100000000000002</v>
      </c>
      <c r="I190" s="65">
        <v>0.33660000000000001</v>
      </c>
      <c r="J190" s="65">
        <v>0.37909999999999999</v>
      </c>
      <c r="K190" s="65">
        <v>0.40699999999999997</v>
      </c>
      <c r="L190" s="65">
        <v>0.44230000000000003</v>
      </c>
      <c r="M190" s="65">
        <v>0.4642</v>
      </c>
      <c r="N190" s="65">
        <v>0.48</v>
      </c>
      <c r="O190" s="65">
        <v>0.50060000000000004</v>
      </c>
      <c r="P190" s="65">
        <v>0.52370000000000005</v>
      </c>
      <c r="Q190" s="65">
        <v>0.54190000000000005</v>
      </c>
      <c r="R190" s="65">
        <v>0.55159999999999998</v>
      </c>
      <c r="S190" s="65">
        <v>0.55530000000000002</v>
      </c>
      <c r="T190" s="65">
        <v>0.56259999999999999</v>
      </c>
      <c r="U190" s="65">
        <v>0.56499999999999995</v>
      </c>
      <c r="V190" s="65">
        <v>0.57110000000000005</v>
      </c>
      <c r="W190" s="65">
        <v>0.57469999999999999</v>
      </c>
      <c r="X190" s="65">
        <v>0.57720000000000005</v>
      </c>
      <c r="Y190" s="65">
        <v>0.58079999999999998</v>
      </c>
      <c r="Z190" s="65">
        <v>0.5857</v>
      </c>
      <c r="AA190" s="65">
        <v>0.58809999999999996</v>
      </c>
      <c r="AB190" s="65">
        <v>0.59299999999999997</v>
      </c>
      <c r="AC190" s="65">
        <v>0.59419999999999995</v>
      </c>
      <c r="AD190" s="65">
        <v>0.59660000000000002</v>
      </c>
      <c r="AE190" s="199"/>
      <c r="AF190" s="199"/>
      <c r="AG190" s="199"/>
      <c r="AH190" s="199"/>
      <c r="AI190" s="199"/>
      <c r="AJ190" s="199"/>
    </row>
    <row r="191" spans="6:36" x14ac:dyDescent="0.25">
      <c r="F191" s="239" t="s">
        <v>349</v>
      </c>
      <c r="G191" s="65">
        <v>0.1981</v>
      </c>
      <c r="H191" s="65">
        <v>0.27129999999999999</v>
      </c>
      <c r="I191" s="65">
        <v>0.3241</v>
      </c>
      <c r="J191" s="65">
        <v>0.39810000000000001</v>
      </c>
      <c r="K191" s="65">
        <v>0.4148</v>
      </c>
      <c r="L191" s="65">
        <v>0.43609999999999999</v>
      </c>
      <c r="M191" s="65">
        <v>0.44719999999999999</v>
      </c>
      <c r="N191" s="65">
        <v>0.46389999999999998</v>
      </c>
      <c r="O191" s="65">
        <v>0.49170000000000003</v>
      </c>
      <c r="P191" s="65">
        <v>0.52410000000000001</v>
      </c>
      <c r="Q191" s="65">
        <v>0.53149999999999997</v>
      </c>
      <c r="R191" s="65">
        <v>0.54069999999999996</v>
      </c>
      <c r="S191" s="65">
        <v>0.54630000000000001</v>
      </c>
      <c r="T191" s="65">
        <v>0.54810000000000003</v>
      </c>
      <c r="U191" s="65">
        <v>0.54910000000000003</v>
      </c>
      <c r="V191" s="65">
        <v>0.55369999999999997</v>
      </c>
      <c r="W191" s="65">
        <v>0.55740000000000001</v>
      </c>
      <c r="X191" s="65">
        <v>0.55930000000000002</v>
      </c>
      <c r="Y191" s="65">
        <v>0.56200000000000006</v>
      </c>
      <c r="Z191" s="65">
        <v>0.56389999999999996</v>
      </c>
      <c r="AA191" s="65">
        <v>0.56479999999999997</v>
      </c>
      <c r="AB191" s="65">
        <v>0.56669999999999998</v>
      </c>
      <c r="AC191" s="65">
        <v>0.56759999999999999</v>
      </c>
      <c r="AD191" s="199"/>
      <c r="AE191" s="199"/>
      <c r="AF191" s="199"/>
      <c r="AG191" s="199"/>
      <c r="AH191" s="199"/>
      <c r="AI191" s="199"/>
      <c r="AJ191" s="199"/>
    </row>
    <row r="192" spans="6:36" x14ac:dyDescent="0.25">
      <c r="F192" s="239" t="s">
        <v>350</v>
      </c>
      <c r="G192" s="65">
        <v>0.19450000000000001</v>
      </c>
      <c r="H192" s="65">
        <v>0.30409999999999998</v>
      </c>
      <c r="I192" s="65">
        <v>0.3569</v>
      </c>
      <c r="J192" s="65">
        <v>0.39939999999999998</v>
      </c>
      <c r="K192" s="65">
        <v>0.43149999999999999</v>
      </c>
      <c r="L192" s="65">
        <v>0.45989999999999998</v>
      </c>
      <c r="M192" s="65">
        <v>0.4788</v>
      </c>
      <c r="N192" s="65">
        <v>0.49099999999999999</v>
      </c>
      <c r="O192" s="65">
        <v>0.52880000000000005</v>
      </c>
      <c r="P192" s="65">
        <v>0.55149999999999999</v>
      </c>
      <c r="Q192" s="65">
        <v>0.56659999999999999</v>
      </c>
      <c r="R192" s="65">
        <v>0.57789999999999997</v>
      </c>
      <c r="S192" s="65">
        <v>0.58260000000000001</v>
      </c>
      <c r="T192" s="65">
        <v>0.58830000000000005</v>
      </c>
      <c r="U192" s="65">
        <v>0.59399999999999997</v>
      </c>
      <c r="V192" s="65">
        <v>0.59770000000000001</v>
      </c>
      <c r="W192" s="65">
        <v>0.60150000000000003</v>
      </c>
      <c r="X192" s="65">
        <v>0.60340000000000005</v>
      </c>
      <c r="Y192" s="65">
        <v>0.60619999999999996</v>
      </c>
      <c r="Z192" s="65">
        <v>0.60809999999999997</v>
      </c>
      <c r="AA192" s="65">
        <v>0.61099999999999999</v>
      </c>
      <c r="AB192" s="65">
        <v>0.61280000000000001</v>
      </c>
      <c r="AC192" s="199"/>
      <c r="AD192" s="199"/>
      <c r="AE192" s="199"/>
      <c r="AF192" s="199"/>
      <c r="AG192" s="199"/>
      <c r="AH192" s="199"/>
      <c r="AI192" s="199"/>
      <c r="AJ192" s="199"/>
    </row>
    <row r="193" spans="6:36" x14ac:dyDescent="0.25">
      <c r="F193" s="239" t="s">
        <v>351</v>
      </c>
      <c r="G193" s="65">
        <v>0.18340000000000001</v>
      </c>
      <c r="H193" s="65">
        <v>0.27589999999999998</v>
      </c>
      <c r="I193" s="65">
        <v>0.32050000000000001</v>
      </c>
      <c r="J193" s="65">
        <v>0.3488</v>
      </c>
      <c r="K193" s="65">
        <v>0.36849999999999999</v>
      </c>
      <c r="L193" s="65">
        <v>0.3967</v>
      </c>
      <c r="M193" s="65">
        <v>0.41899999999999998</v>
      </c>
      <c r="N193" s="65">
        <v>0.47560000000000002</v>
      </c>
      <c r="O193" s="65">
        <v>0.48499999999999999</v>
      </c>
      <c r="P193" s="65">
        <v>0.50560000000000005</v>
      </c>
      <c r="Q193" s="65">
        <v>0.52529999999999999</v>
      </c>
      <c r="R193" s="65">
        <v>0.53380000000000005</v>
      </c>
      <c r="S193" s="65">
        <v>0.53979999999999995</v>
      </c>
      <c r="T193" s="65">
        <v>0.54579999999999995</v>
      </c>
      <c r="U193" s="65">
        <v>0.55100000000000005</v>
      </c>
      <c r="V193" s="65">
        <v>0.55700000000000005</v>
      </c>
      <c r="W193" s="65">
        <v>0.56469999999999998</v>
      </c>
      <c r="X193" s="65">
        <v>0.57240000000000002</v>
      </c>
      <c r="Y193" s="65">
        <v>0.57750000000000001</v>
      </c>
      <c r="Z193" s="65">
        <v>0.58099999999999996</v>
      </c>
      <c r="AA193" s="65">
        <v>0.58609999999999995</v>
      </c>
      <c r="AB193" s="199"/>
      <c r="AC193" s="199"/>
      <c r="AD193" s="199"/>
      <c r="AE193" s="199"/>
      <c r="AF193" s="199"/>
      <c r="AG193" s="199"/>
      <c r="AH193" s="199"/>
      <c r="AI193" s="199"/>
      <c r="AJ193" s="199"/>
    </row>
    <row r="194" spans="6:36" x14ac:dyDescent="0.25">
      <c r="F194" s="239" t="s">
        <v>352</v>
      </c>
      <c r="G194" s="65">
        <v>0.2266</v>
      </c>
      <c r="H194" s="65">
        <v>0.33019999999999999</v>
      </c>
      <c r="I194" s="65">
        <v>0.37769999999999998</v>
      </c>
      <c r="J194" s="65">
        <v>0.42599999999999999</v>
      </c>
      <c r="K194" s="65">
        <v>0.45639999999999997</v>
      </c>
      <c r="L194" s="65">
        <v>0.48909999999999998</v>
      </c>
      <c r="M194" s="65">
        <v>0.52649999999999997</v>
      </c>
      <c r="N194" s="65">
        <v>0.53659999999999997</v>
      </c>
      <c r="O194" s="65">
        <v>0.54359999999999997</v>
      </c>
      <c r="P194" s="65">
        <v>0.56389999999999996</v>
      </c>
      <c r="Q194" s="65">
        <v>0.57320000000000004</v>
      </c>
      <c r="R194" s="65">
        <v>0.57630000000000003</v>
      </c>
      <c r="S194" s="65">
        <v>0.58179999999999998</v>
      </c>
      <c r="T194" s="65">
        <v>0.59030000000000005</v>
      </c>
      <c r="U194" s="65">
        <v>0.59809999999999997</v>
      </c>
      <c r="V194" s="65">
        <v>0.6028</v>
      </c>
      <c r="W194" s="65">
        <v>0.60670000000000002</v>
      </c>
      <c r="X194" s="65">
        <v>0.6129</v>
      </c>
      <c r="Y194" s="65">
        <v>0.61919999999999997</v>
      </c>
      <c r="Z194" s="65">
        <v>0.62150000000000005</v>
      </c>
      <c r="AA194" s="199"/>
      <c r="AB194" s="199"/>
      <c r="AC194" s="199"/>
      <c r="AD194" s="199"/>
      <c r="AE194" s="199"/>
      <c r="AF194" s="199"/>
      <c r="AG194" s="199"/>
      <c r="AH194" s="199"/>
      <c r="AI194" s="199"/>
      <c r="AJ194" s="199"/>
    </row>
    <row r="195" spans="6:36" x14ac:dyDescent="0.25">
      <c r="F195" s="239" t="s">
        <v>353</v>
      </c>
      <c r="G195" s="65">
        <v>0.2838</v>
      </c>
      <c r="H195" s="65">
        <v>0.37369999999999998</v>
      </c>
      <c r="I195" s="65">
        <v>0.41959999999999997</v>
      </c>
      <c r="J195" s="65">
        <v>0.45729999999999998</v>
      </c>
      <c r="K195" s="65">
        <v>0.48599999999999999</v>
      </c>
      <c r="L195" s="65">
        <v>0.52680000000000005</v>
      </c>
      <c r="M195" s="65">
        <v>0.53949999999999998</v>
      </c>
      <c r="N195" s="65">
        <v>0.54849999999999999</v>
      </c>
      <c r="O195" s="65">
        <v>0.56059999999999999</v>
      </c>
      <c r="P195" s="65">
        <v>0.5746</v>
      </c>
      <c r="Q195" s="65">
        <v>0.58860000000000001</v>
      </c>
      <c r="R195" s="65">
        <v>0.59819999999999995</v>
      </c>
      <c r="S195" s="65">
        <v>0.60650000000000004</v>
      </c>
      <c r="T195" s="65">
        <v>0.61480000000000001</v>
      </c>
      <c r="U195" s="65">
        <v>0.61929999999999996</v>
      </c>
      <c r="V195" s="65">
        <v>0.62560000000000004</v>
      </c>
      <c r="W195" s="65">
        <v>0.62760000000000005</v>
      </c>
      <c r="X195" s="65">
        <v>0.62819999999999998</v>
      </c>
      <c r="Y195" s="65">
        <v>0.63009999999999999</v>
      </c>
      <c r="Z195" s="199"/>
      <c r="AA195" s="199"/>
      <c r="AB195" s="199"/>
      <c r="AC195" s="199"/>
      <c r="AD195" s="199"/>
      <c r="AE195" s="199"/>
      <c r="AF195" s="199"/>
      <c r="AG195" s="199"/>
      <c r="AH195" s="199"/>
      <c r="AI195" s="199"/>
      <c r="AJ195" s="199"/>
    </row>
    <row r="196" spans="6:36" x14ac:dyDescent="0.25">
      <c r="F196" s="239" t="s">
        <v>354</v>
      </c>
      <c r="G196" s="65">
        <v>0.27389999999999998</v>
      </c>
      <c r="H196" s="65">
        <v>0.37369999999999998</v>
      </c>
      <c r="I196" s="65">
        <v>0.43240000000000001</v>
      </c>
      <c r="J196" s="65">
        <v>0.47560000000000002</v>
      </c>
      <c r="K196" s="65">
        <v>0.51949999999999996</v>
      </c>
      <c r="L196" s="65">
        <v>0.54139999999999999</v>
      </c>
      <c r="M196" s="65">
        <v>0.55479999999999996</v>
      </c>
      <c r="N196" s="65">
        <v>0.57110000000000005</v>
      </c>
      <c r="O196" s="65">
        <v>0.57889999999999997</v>
      </c>
      <c r="P196" s="65">
        <v>0.59309999999999996</v>
      </c>
      <c r="Q196" s="65">
        <v>0.60929999999999995</v>
      </c>
      <c r="R196" s="65">
        <v>0.62629999999999997</v>
      </c>
      <c r="S196" s="65">
        <v>0.63480000000000003</v>
      </c>
      <c r="T196" s="65">
        <v>0.64259999999999995</v>
      </c>
      <c r="U196" s="65">
        <v>0.65039999999999998</v>
      </c>
      <c r="V196" s="65">
        <v>0.65680000000000005</v>
      </c>
      <c r="W196" s="65">
        <v>0.66100000000000003</v>
      </c>
      <c r="X196" s="65">
        <v>0.6653</v>
      </c>
      <c r="Y196" s="199"/>
      <c r="Z196" s="199"/>
      <c r="AA196" s="199"/>
      <c r="AB196" s="199"/>
      <c r="AC196" s="199"/>
      <c r="AD196" s="199"/>
      <c r="AE196" s="199"/>
      <c r="AF196" s="199"/>
      <c r="AG196" s="199"/>
      <c r="AH196" s="199"/>
      <c r="AI196" s="199"/>
      <c r="AJ196" s="199"/>
    </row>
    <row r="197" spans="6:36" x14ac:dyDescent="0.25">
      <c r="F197" s="239" t="s">
        <v>355</v>
      </c>
      <c r="G197" s="65">
        <v>0.25869999999999999</v>
      </c>
      <c r="H197" s="65">
        <v>0.35759999999999997</v>
      </c>
      <c r="I197" s="65">
        <v>0.41539999999999999</v>
      </c>
      <c r="J197" s="65">
        <v>0.4733</v>
      </c>
      <c r="K197" s="65">
        <v>0.48820000000000002</v>
      </c>
      <c r="L197" s="65">
        <v>0.51119999999999999</v>
      </c>
      <c r="M197" s="65">
        <v>0.52739999999999998</v>
      </c>
      <c r="N197" s="65">
        <v>0.53669999999999995</v>
      </c>
      <c r="O197" s="65">
        <v>0.5423</v>
      </c>
      <c r="P197" s="65">
        <v>0.5746</v>
      </c>
      <c r="Q197" s="65">
        <v>0.5927</v>
      </c>
      <c r="R197" s="65">
        <v>0.60260000000000002</v>
      </c>
      <c r="S197" s="65">
        <v>0.61629999999999996</v>
      </c>
      <c r="T197" s="65">
        <v>0.62439999999999996</v>
      </c>
      <c r="U197" s="65">
        <v>0.63560000000000005</v>
      </c>
      <c r="V197" s="65">
        <v>0.64239999999999997</v>
      </c>
      <c r="W197" s="65">
        <v>0.64739999999999998</v>
      </c>
      <c r="X197" s="199"/>
      <c r="Y197" s="199"/>
      <c r="Z197" s="199"/>
      <c r="AA197" s="199"/>
      <c r="AB197" s="199"/>
      <c r="AC197" s="199"/>
      <c r="AD197" s="199"/>
      <c r="AE197" s="199"/>
      <c r="AF197" s="199"/>
      <c r="AG197" s="199"/>
      <c r="AH197" s="199"/>
      <c r="AI197" s="199"/>
      <c r="AJ197" s="199"/>
    </row>
    <row r="198" spans="6:36" x14ac:dyDescent="0.25">
      <c r="F198" s="239" t="s">
        <v>356</v>
      </c>
      <c r="G198" s="65">
        <v>0.25900000000000001</v>
      </c>
      <c r="H198" s="65">
        <v>0.37659999999999999</v>
      </c>
      <c r="I198" s="65">
        <v>0.4531</v>
      </c>
      <c r="J198" s="65">
        <v>0.48459999999999998</v>
      </c>
      <c r="K198" s="65">
        <v>0.50260000000000005</v>
      </c>
      <c r="L198" s="65">
        <v>0.51990000000000003</v>
      </c>
      <c r="M198" s="65">
        <v>0.53469999999999995</v>
      </c>
      <c r="N198" s="65">
        <v>0.54630000000000001</v>
      </c>
      <c r="O198" s="65">
        <v>0.55400000000000005</v>
      </c>
      <c r="P198" s="65">
        <v>0.58799999999999997</v>
      </c>
      <c r="Q198" s="65">
        <v>0.6028</v>
      </c>
      <c r="R198" s="65">
        <v>0.61180000000000001</v>
      </c>
      <c r="S198" s="65">
        <v>0.62529999999999997</v>
      </c>
      <c r="T198" s="65">
        <v>0.6472</v>
      </c>
      <c r="U198" s="65">
        <v>0.65680000000000005</v>
      </c>
      <c r="V198" s="65">
        <v>0.66200000000000003</v>
      </c>
      <c r="W198" s="199"/>
      <c r="X198" s="199"/>
      <c r="Y198" s="199"/>
      <c r="Z198" s="199"/>
      <c r="AA198" s="199"/>
      <c r="AB198" s="199"/>
      <c r="AC198" s="199"/>
      <c r="AD198" s="199"/>
      <c r="AE198" s="199"/>
      <c r="AF198" s="199"/>
      <c r="AG198" s="199"/>
      <c r="AH198" s="199"/>
      <c r="AI198" s="199"/>
      <c r="AJ198" s="199"/>
    </row>
    <row r="199" spans="6:36" x14ac:dyDescent="0.25">
      <c r="F199" s="239" t="s">
        <v>357</v>
      </c>
      <c r="G199" s="65">
        <v>0.1739</v>
      </c>
      <c r="H199" s="65">
        <v>0.26519999999999999</v>
      </c>
      <c r="I199" s="65">
        <v>0.3296</v>
      </c>
      <c r="J199" s="65">
        <v>0.36430000000000001</v>
      </c>
      <c r="K199" s="65">
        <v>0.39389999999999997</v>
      </c>
      <c r="L199" s="65">
        <v>0.40960000000000002</v>
      </c>
      <c r="M199" s="65">
        <v>0.41739999999999999</v>
      </c>
      <c r="N199" s="65">
        <v>0.42699999999999999</v>
      </c>
      <c r="O199" s="65">
        <v>0.44519999999999998</v>
      </c>
      <c r="P199" s="65">
        <v>0.46870000000000001</v>
      </c>
      <c r="Q199" s="65">
        <v>0.51570000000000005</v>
      </c>
      <c r="R199" s="65">
        <v>0.54169999999999996</v>
      </c>
      <c r="S199" s="65">
        <v>0.56779999999999997</v>
      </c>
      <c r="T199" s="65">
        <v>0.58699999999999997</v>
      </c>
      <c r="U199" s="65">
        <v>0.6</v>
      </c>
      <c r="V199" s="199"/>
      <c r="W199" s="199"/>
      <c r="X199" s="199"/>
      <c r="Y199" s="199"/>
      <c r="Z199" s="199"/>
      <c r="AA199" s="199"/>
      <c r="AB199" s="199"/>
      <c r="AC199" s="199"/>
      <c r="AD199" s="199"/>
      <c r="AE199" s="199"/>
      <c r="AF199" s="199"/>
      <c r="AG199" s="199"/>
      <c r="AH199" s="199"/>
      <c r="AI199" s="199"/>
      <c r="AJ199" s="199"/>
    </row>
    <row r="200" spans="6:36" x14ac:dyDescent="0.25">
      <c r="F200" s="239" t="s">
        <v>358</v>
      </c>
      <c r="G200" s="65">
        <v>0.17829999999999999</v>
      </c>
      <c r="H200" s="65">
        <v>0.28610000000000002</v>
      </c>
      <c r="I200" s="65">
        <v>0.33329999999999999</v>
      </c>
      <c r="J200" s="65">
        <v>0.38059999999999999</v>
      </c>
      <c r="K200" s="65">
        <v>0.40910000000000002</v>
      </c>
      <c r="L200" s="65">
        <v>0.42959999999999998</v>
      </c>
      <c r="M200" s="65">
        <v>0.45369999999999999</v>
      </c>
      <c r="N200" s="65">
        <v>0.46789999999999998</v>
      </c>
      <c r="O200" s="65">
        <v>0.47860000000000003</v>
      </c>
      <c r="P200" s="65">
        <v>0.50619999999999998</v>
      </c>
      <c r="Q200" s="65">
        <v>0.53480000000000005</v>
      </c>
      <c r="R200" s="65">
        <v>0.56330000000000002</v>
      </c>
      <c r="S200" s="65">
        <v>0.57310000000000005</v>
      </c>
      <c r="T200" s="65">
        <v>0.58730000000000004</v>
      </c>
      <c r="U200" s="199"/>
      <c r="V200" s="199"/>
      <c r="W200" s="199"/>
      <c r="X200" s="199"/>
      <c r="Y200" s="199"/>
      <c r="Z200" s="199"/>
      <c r="AA200" s="199"/>
      <c r="AB200" s="199"/>
      <c r="AC200" s="199"/>
      <c r="AD200" s="199"/>
      <c r="AE200" s="199"/>
      <c r="AF200" s="199"/>
      <c r="AG200" s="199"/>
      <c r="AH200" s="199"/>
      <c r="AI200" s="199"/>
      <c r="AJ200" s="199"/>
    </row>
    <row r="201" spans="6:36" x14ac:dyDescent="0.25">
      <c r="F201" s="239" t="s">
        <v>359</v>
      </c>
      <c r="G201" s="65">
        <v>0.2258</v>
      </c>
      <c r="H201" s="65">
        <v>0.29749999999999999</v>
      </c>
      <c r="I201" s="65">
        <v>0.34960000000000002</v>
      </c>
      <c r="J201" s="65">
        <v>0.39889999999999998</v>
      </c>
      <c r="K201" s="65">
        <v>0.42599999999999999</v>
      </c>
      <c r="L201" s="65">
        <v>0.45169999999999999</v>
      </c>
      <c r="M201" s="65">
        <v>0.46589999999999998</v>
      </c>
      <c r="N201" s="65">
        <v>0.48280000000000001</v>
      </c>
      <c r="O201" s="65">
        <v>0.4929</v>
      </c>
      <c r="P201" s="65">
        <v>0.55779999999999996</v>
      </c>
      <c r="Q201" s="65">
        <v>0.61660000000000004</v>
      </c>
      <c r="R201" s="65">
        <v>0.63619999999999999</v>
      </c>
      <c r="S201" s="65">
        <v>0.65039999999999998</v>
      </c>
      <c r="T201" s="199"/>
      <c r="U201" s="199"/>
      <c r="V201" s="199"/>
      <c r="W201" s="199"/>
      <c r="X201" s="199"/>
      <c r="Y201" s="199"/>
      <c r="Z201" s="199"/>
      <c r="AA201" s="199"/>
      <c r="AB201" s="199"/>
      <c r="AC201" s="199"/>
      <c r="AD201" s="199"/>
      <c r="AE201" s="199"/>
      <c r="AF201" s="199"/>
      <c r="AG201" s="199"/>
      <c r="AH201" s="199"/>
      <c r="AI201" s="199"/>
      <c r="AJ201" s="199"/>
    </row>
    <row r="202" spans="6:36" x14ac:dyDescent="0.25">
      <c r="F202" s="239" t="s">
        <v>360</v>
      </c>
      <c r="G202" s="65">
        <v>0.19389999999999999</v>
      </c>
      <c r="H202" s="65">
        <v>0.27660000000000001</v>
      </c>
      <c r="I202" s="65">
        <v>0.33</v>
      </c>
      <c r="J202" s="65">
        <v>0.36030000000000001</v>
      </c>
      <c r="K202" s="65">
        <v>0.38619999999999999</v>
      </c>
      <c r="L202" s="65">
        <v>0.42270000000000002</v>
      </c>
      <c r="M202" s="65">
        <v>0.43680000000000002</v>
      </c>
      <c r="N202" s="65">
        <v>0.44579999999999997</v>
      </c>
      <c r="O202" s="65">
        <v>0.47270000000000001</v>
      </c>
      <c r="P202" s="65">
        <v>0.63800000000000001</v>
      </c>
      <c r="Q202" s="65">
        <v>0.66779999999999995</v>
      </c>
      <c r="R202" s="65">
        <v>0.68240000000000001</v>
      </c>
      <c r="S202" s="199"/>
      <c r="T202" s="199"/>
      <c r="U202" s="199"/>
      <c r="V202" s="199"/>
      <c r="W202" s="199"/>
      <c r="X202" s="199"/>
      <c r="Y202" s="199"/>
      <c r="Z202" s="199"/>
      <c r="AA202" s="199"/>
      <c r="AB202" s="199"/>
      <c r="AC202" s="199"/>
      <c r="AD202" s="199"/>
      <c r="AE202" s="199"/>
      <c r="AF202" s="199"/>
      <c r="AG202" s="199"/>
      <c r="AH202" s="199"/>
      <c r="AI202" s="199"/>
      <c r="AJ202" s="199"/>
    </row>
    <row r="203" spans="6:36" x14ac:dyDescent="0.25">
      <c r="F203" s="239" t="s">
        <v>361</v>
      </c>
      <c r="G203" s="65">
        <v>0.22819999999999999</v>
      </c>
      <c r="H203" s="65">
        <v>0.3206</v>
      </c>
      <c r="I203" s="65">
        <v>0.35830000000000001</v>
      </c>
      <c r="J203" s="65">
        <v>0.38379999999999997</v>
      </c>
      <c r="K203" s="65">
        <v>0.40550000000000003</v>
      </c>
      <c r="L203" s="65">
        <v>0.43940000000000001</v>
      </c>
      <c r="M203" s="65">
        <v>0.45450000000000002</v>
      </c>
      <c r="N203" s="65">
        <v>0.46910000000000002</v>
      </c>
      <c r="O203" s="65">
        <v>0.49359999999999998</v>
      </c>
      <c r="P203" s="65">
        <v>0.53890000000000005</v>
      </c>
      <c r="Q203" s="65">
        <v>0.57609999999999995</v>
      </c>
      <c r="R203" s="199"/>
      <c r="S203" s="199"/>
      <c r="T203" s="199"/>
      <c r="U203" s="199"/>
      <c r="V203" s="199"/>
      <c r="W203" s="199"/>
      <c r="X203" s="199"/>
      <c r="Y203" s="199"/>
      <c r="Z203" s="199"/>
      <c r="AA203" s="199"/>
      <c r="AB203" s="199"/>
      <c r="AC203" s="199"/>
      <c r="AD203" s="199"/>
      <c r="AE203" s="199"/>
      <c r="AF203" s="199"/>
      <c r="AG203" s="199"/>
      <c r="AH203" s="199"/>
      <c r="AI203" s="199"/>
      <c r="AJ203" s="199"/>
    </row>
    <row r="204" spans="6:36" x14ac:dyDescent="0.25">
      <c r="F204" s="239" t="s">
        <v>362</v>
      </c>
      <c r="G204" s="65">
        <v>0.22159999999999999</v>
      </c>
      <c r="H204" s="65">
        <v>0.30209999999999998</v>
      </c>
      <c r="I204" s="65">
        <v>0.35709999999999997</v>
      </c>
      <c r="J204" s="65">
        <v>0.38829999999999998</v>
      </c>
      <c r="K204" s="65">
        <v>0.41610000000000003</v>
      </c>
      <c r="L204" s="65">
        <v>0.44440000000000002</v>
      </c>
      <c r="M204" s="65">
        <v>0.46529999999999999</v>
      </c>
      <c r="N204" s="65">
        <v>0.48780000000000001</v>
      </c>
      <c r="O204" s="65">
        <v>0.50460000000000005</v>
      </c>
      <c r="P204" s="65">
        <v>0.53300000000000003</v>
      </c>
      <c r="Q204" s="199"/>
      <c r="R204" s="199"/>
      <c r="S204" s="199"/>
      <c r="T204" s="199"/>
      <c r="U204" s="199"/>
      <c r="V204" s="199"/>
      <c r="W204" s="199"/>
      <c r="X204" s="199"/>
      <c r="Y204" s="199"/>
      <c r="Z204" s="199"/>
      <c r="AA204" s="199"/>
      <c r="AB204" s="199"/>
      <c r="AC204" s="199"/>
      <c r="AD204" s="199"/>
      <c r="AE204" s="199"/>
      <c r="AF204" s="199"/>
      <c r="AG204" s="199"/>
      <c r="AH204" s="199"/>
      <c r="AI204" s="199"/>
      <c r="AJ204" s="199"/>
    </row>
    <row r="205" spans="6:36" x14ac:dyDescent="0.25">
      <c r="F205" s="239" t="s">
        <v>363</v>
      </c>
      <c r="G205" s="65">
        <v>0.19059999999999999</v>
      </c>
      <c r="H205" s="65">
        <v>0.2606</v>
      </c>
      <c r="I205" s="65">
        <v>0.31969999999999998</v>
      </c>
      <c r="J205" s="65">
        <v>0.41689999999999999</v>
      </c>
      <c r="K205" s="65">
        <v>0.43020000000000003</v>
      </c>
      <c r="L205" s="65">
        <v>0.47310000000000002</v>
      </c>
      <c r="M205" s="65">
        <v>0.49740000000000001</v>
      </c>
      <c r="N205" s="65">
        <v>0.50929999999999997</v>
      </c>
      <c r="O205" s="65">
        <v>0.5212</v>
      </c>
      <c r="P205" s="199"/>
      <c r="Q205" s="199"/>
      <c r="R205" s="199"/>
      <c r="S205" s="199"/>
      <c r="T205" s="199"/>
      <c r="U205" s="199"/>
      <c r="V205" s="199"/>
      <c r="W205" s="199"/>
      <c r="X205" s="199"/>
      <c r="Y205" s="199"/>
      <c r="Z205" s="199"/>
      <c r="AA205" s="199"/>
      <c r="AB205" s="199"/>
      <c r="AC205" s="199"/>
      <c r="AD205" s="199"/>
      <c r="AE205" s="199"/>
      <c r="AF205" s="199"/>
      <c r="AG205" s="199"/>
      <c r="AH205" s="199"/>
      <c r="AI205" s="199"/>
      <c r="AJ205" s="199"/>
    </row>
    <row r="206" spans="6:36" x14ac:dyDescent="0.25">
      <c r="F206" s="239" t="s">
        <v>364</v>
      </c>
      <c r="G206" s="65">
        <v>0.2172</v>
      </c>
      <c r="H206" s="65">
        <v>0.29239999999999999</v>
      </c>
      <c r="I206" s="65">
        <v>0.34150000000000003</v>
      </c>
      <c r="J206" s="65">
        <v>0.38129999999999997</v>
      </c>
      <c r="K206" s="65">
        <v>0.4128</v>
      </c>
      <c r="L206" s="65">
        <v>0.49430000000000002</v>
      </c>
      <c r="M206" s="65">
        <v>0.51839999999999997</v>
      </c>
      <c r="N206" s="65">
        <v>0.53320000000000001</v>
      </c>
      <c r="O206" s="199"/>
      <c r="P206" s="199"/>
      <c r="Q206" s="199"/>
      <c r="R206" s="199"/>
      <c r="S206" s="199"/>
      <c r="T206" s="199"/>
      <c r="U206" s="199"/>
      <c r="V206" s="199"/>
      <c r="W206" s="199"/>
      <c r="X206" s="199"/>
      <c r="Y206" s="199"/>
      <c r="Z206" s="199"/>
      <c r="AA206" s="199"/>
      <c r="AB206" s="199"/>
      <c r="AC206" s="199"/>
      <c r="AD206" s="199"/>
      <c r="AE206" s="199"/>
      <c r="AF206" s="199"/>
      <c r="AG206" s="199"/>
      <c r="AH206" s="199"/>
      <c r="AI206" s="199"/>
      <c r="AJ206" s="199"/>
    </row>
    <row r="207" spans="6:36" x14ac:dyDescent="0.25">
      <c r="F207" s="239" t="s">
        <v>365</v>
      </c>
      <c r="G207" s="65">
        <v>0.19739999999999999</v>
      </c>
      <c r="H207" s="65">
        <v>0.26369999999999999</v>
      </c>
      <c r="I207" s="65">
        <v>0.31490000000000001</v>
      </c>
      <c r="J207" s="65">
        <v>0.36170000000000002</v>
      </c>
      <c r="K207" s="65">
        <v>0.40189999999999998</v>
      </c>
      <c r="L207" s="65">
        <v>0.4355</v>
      </c>
      <c r="M207" s="65">
        <v>0.45050000000000001</v>
      </c>
      <c r="N207" s="199"/>
      <c r="O207" s="199"/>
      <c r="P207" s="199"/>
      <c r="Q207" s="199"/>
      <c r="R207" s="199"/>
      <c r="S207" s="199"/>
      <c r="T207" s="199"/>
      <c r="U207" s="199"/>
      <c r="V207" s="199"/>
      <c r="W207" s="199"/>
      <c r="X207" s="199"/>
      <c r="Y207" s="199"/>
      <c r="Z207" s="199"/>
      <c r="AA207" s="199"/>
      <c r="AB207" s="199"/>
      <c r="AC207" s="199"/>
      <c r="AD207" s="199"/>
      <c r="AE207" s="199"/>
      <c r="AF207" s="199"/>
      <c r="AG207" s="199"/>
      <c r="AH207" s="199"/>
      <c r="AI207" s="199"/>
      <c r="AJ207" s="199"/>
    </row>
    <row r="208" spans="6:36" x14ac:dyDescent="0.25">
      <c r="F208" s="239" t="s">
        <v>366</v>
      </c>
      <c r="G208" s="65">
        <v>0.1779</v>
      </c>
      <c r="H208" s="65">
        <v>0.25819999999999999</v>
      </c>
      <c r="I208" s="65">
        <v>0.3044</v>
      </c>
      <c r="J208" s="65">
        <v>0.35489999999999999</v>
      </c>
      <c r="K208" s="65">
        <v>0.3972</v>
      </c>
      <c r="L208" s="65">
        <v>0.42970000000000003</v>
      </c>
      <c r="M208" s="199"/>
      <c r="N208" s="199"/>
      <c r="O208" s="199"/>
      <c r="P208" s="199"/>
      <c r="Q208" s="199"/>
      <c r="R208" s="199"/>
      <c r="S208" s="199"/>
      <c r="T208" s="199"/>
      <c r="U208" s="199"/>
      <c r="V208" s="199"/>
      <c r="W208" s="199"/>
      <c r="X208" s="199"/>
      <c r="Y208" s="199"/>
      <c r="Z208" s="199"/>
      <c r="AA208" s="199"/>
      <c r="AB208" s="199"/>
      <c r="AC208" s="199"/>
      <c r="AD208" s="199"/>
      <c r="AE208" s="199"/>
      <c r="AF208" s="199"/>
      <c r="AG208" s="199"/>
      <c r="AH208" s="199"/>
      <c r="AI208" s="199"/>
      <c r="AJ208" s="199"/>
    </row>
    <row r="209" spans="6:36" x14ac:dyDescent="0.25">
      <c r="F209" s="239" t="s">
        <v>367</v>
      </c>
      <c r="G209" s="65">
        <v>0.17549999999999999</v>
      </c>
      <c r="H209" s="65">
        <v>0.26479999999999998</v>
      </c>
      <c r="I209" s="65">
        <v>0.309</v>
      </c>
      <c r="J209" s="65">
        <v>0.34789999999999999</v>
      </c>
      <c r="K209" s="65">
        <v>0.37619999999999998</v>
      </c>
      <c r="L209" s="199"/>
      <c r="M209" s="199"/>
      <c r="N209" s="199"/>
      <c r="O209" s="199"/>
      <c r="P209" s="199"/>
      <c r="Q209" s="199"/>
      <c r="R209" s="199"/>
      <c r="S209" s="199"/>
      <c r="T209" s="199"/>
      <c r="U209" s="199"/>
      <c r="V209" s="199"/>
      <c r="W209" s="199"/>
      <c r="X209" s="199"/>
      <c r="Y209" s="199"/>
      <c r="Z209" s="199"/>
      <c r="AA209" s="199"/>
      <c r="AB209" s="199"/>
      <c r="AC209" s="199"/>
      <c r="AD209" s="199"/>
      <c r="AE209" s="199"/>
      <c r="AF209" s="199"/>
      <c r="AG209" s="199"/>
      <c r="AH209" s="199"/>
      <c r="AI209" s="199"/>
      <c r="AJ209" s="199"/>
    </row>
    <row r="210" spans="6:36" x14ac:dyDescent="0.25">
      <c r="F210" s="239" t="s">
        <v>368</v>
      </c>
      <c r="G210" s="65">
        <v>0.19650000000000001</v>
      </c>
      <c r="H210" s="65">
        <v>0.26250000000000001</v>
      </c>
      <c r="I210" s="65">
        <v>0.315</v>
      </c>
      <c r="J210" s="65">
        <v>0.3523</v>
      </c>
      <c r="K210" s="199"/>
      <c r="L210" s="199"/>
      <c r="M210" s="199"/>
      <c r="N210" s="199"/>
      <c r="O210" s="199"/>
      <c r="P210" s="199"/>
      <c r="Q210" s="199"/>
      <c r="R210" s="199"/>
      <c r="S210" s="199"/>
      <c r="T210" s="199"/>
      <c r="U210" s="199"/>
      <c r="V210" s="199"/>
      <c r="W210" s="199"/>
      <c r="X210" s="199"/>
      <c r="Y210" s="199"/>
      <c r="Z210" s="199"/>
      <c r="AA210" s="199"/>
      <c r="AB210" s="199"/>
      <c r="AC210" s="199"/>
      <c r="AD210" s="199"/>
      <c r="AE210" s="199"/>
      <c r="AF210" s="199"/>
      <c r="AG210" s="199"/>
      <c r="AH210" s="199"/>
      <c r="AI210" s="199"/>
      <c r="AJ210" s="199"/>
    </row>
    <row r="211" spans="6:36" x14ac:dyDescent="0.25">
      <c r="F211" s="239" t="s">
        <v>369</v>
      </c>
      <c r="G211" s="65">
        <v>0.1704</v>
      </c>
      <c r="H211" s="65">
        <v>0.23549999999999999</v>
      </c>
      <c r="I211" s="65">
        <v>0.28220000000000001</v>
      </c>
      <c r="J211" s="199"/>
      <c r="K211" s="199"/>
      <c r="L211" s="199"/>
      <c r="M211" s="199"/>
      <c r="N211" s="199"/>
      <c r="O211" s="199"/>
      <c r="P211" s="199"/>
      <c r="Q211" s="199"/>
      <c r="R211" s="199"/>
      <c r="S211" s="199"/>
      <c r="T211" s="199"/>
      <c r="U211" s="199"/>
      <c r="V211" s="199"/>
      <c r="W211" s="199"/>
      <c r="X211" s="199"/>
      <c r="Y211" s="199"/>
      <c r="Z211" s="199"/>
      <c r="AA211" s="199"/>
      <c r="AB211" s="199"/>
      <c r="AC211" s="199"/>
      <c r="AD211" s="199"/>
      <c r="AE211" s="199"/>
      <c r="AF211" s="199"/>
      <c r="AG211" s="199"/>
      <c r="AH211" s="199"/>
      <c r="AI211" s="199"/>
      <c r="AJ211" s="199"/>
    </row>
    <row r="212" spans="6:36" x14ac:dyDescent="0.25">
      <c r="F212" s="239" t="s">
        <v>246</v>
      </c>
      <c r="G212" s="65">
        <v>0.1797</v>
      </c>
      <c r="H212" s="65">
        <v>0.25330000000000003</v>
      </c>
      <c r="I212" s="199"/>
      <c r="J212" s="199"/>
      <c r="K212" s="199"/>
      <c r="L212" s="199"/>
      <c r="M212" s="199"/>
      <c r="N212" s="199"/>
      <c r="O212" s="199"/>
      <c r="P212" s="199"/>
      <c r="Q212" s="199"/>
      <c r="R212" s="199"/>
      <c r="S212" s="199"/>
      <c r="T212" s="199"/>
      <c r="U212" s="199"/>
      <c r="V212" s="199"/>
      <c r="W212" s="199"/>
      <c r="X212" s="199"/>
      <c r="Y212" s="199"/>
      <c r="Z212" s="199"/>
      <c r="AA212" s="199"/>
      <c r="AB212" s="199"/>
      <c r="AC212" s="199"/>
      <c r="AD212" s="199"/>
      <c r="AE212" s="199"/>
      <c r="AF212" s="199"/>
      <c r="AG212" s="199"/>
      <c r="AH212" s="199"/>
      <c r="AI212" s="199"/>
      <c r="AJ212" s="199"/>
    </row>
    <row r="213" spans="6:36" x14ac:dyDescent="0.25">
      <c r="F213" s="239" t="s">
        <v>218</v>
      </c>
      <c r="G213" s="65">
        <v>0.17430000000000001</v>
      </c>
      <c r="H213" s="199"/>
      <c r="I213" s="199"/>
      <c r="J213" s="199"/>
      <c r="K213" s="199"/>
      <c r="L213" s="199"/>
      <c r="M213" s="199"/>
      <c r="N213" s="199"/>
      <c r="O213" s="199"/>
      <c r="P213" s="199"/>
      <c r="Q213" s="199"/>
      <c r="R213" s="199"/>
      <c r="S213" s="199"/>
      <c r="T213" s="199"/>
      <c r="U213" s="199"/>
      <c r="V213" s="199"/>
      <c r="W213" s="199"/>
      <c r="X213" s="199"/>
      <c r="Y213" s="199"/>
      <c r="Z213" s="199"/>
      <c r="AA213" s="199"/>
      <c r="AB213" s="199"/>
      <c r="AC213" s="199"/>
      <c r="AD213" s="199"/>
      <c r="AE213" s="199"/>
      <c r="AF213" s="199"/>
      <c r="AG213" s="199"/>
      <c r="AH213" s="199"/>
      <c r="AI213" s="199"/>
      <c r="AJ213" s="199"/>
    </row>
    <row r="214" spans="6:36" x14ac:dyDescent="0.25">
      <c r="F214" s="239" t="s">
        <v>220</v>
      </c>
      <c r="G214" s="199"/>
      <c r="H214" s="199"/>
      <c r="I214" s="199"/>
      <c r="J214" s="199"/>
      <c r="K214" s="199"/>
      <c r="L214" s="199"/>
      <c r="M214" s="199"/>
      <c r="N214" s="199"/>
      <c r="O214" s="199"/>
      <c r="P214" s="199"/>
      <c r="Q214" s="199"/>
      <c r="R214" s="199"/>
      <c r="S214" s="199"/>
      <c r="T214" s="199"/>
      <c r="U214" s="199"/>
      <c r="V214" s="199"/>
      <c r="W214" s="199"/>
      <c r="X214" s="199"/>
      <c r="Y214" s="199"/>
      <c r="Z214" s="199"/>
      <c r="AA214" s="199"/>
      <c r="AB214" s="199"/>
      <c r="AC214" s="199"/>
      <c r="AD214" s="199"/>
      <c r="AE214" s="199"/>
      <c r="AF214" s="199"/>
      <c r="AG214" s="199"/>
      <c r="AH214" s="199"/>
      <c r="AI214" s="199"/>
      <c r="AJ214" s="199"/>
    </row>
    <row r="215" spans="6:36" x14ac:dyDescent="0.25">
      <c r="F215" s="239" t="s">
        <v>221</v>
      </c>
      <c r="G215" s="199"/>
      <c r="H215" s="199"/>
      <c r="I215" s="199"/>
      <c r="J215" s="199"/>
      <c r="K215" s="199"/>
      <c r="L215" s="199"/>
      <c r="M215" s="199"/>
      <c r="N215" s="199"/>
      <c r="O215" s="199"/>
      <c r="P215" s="199"/>
      <c r="Q215" s="199"/>
      <c r="R215" s="199"/>
      <c r="S215" s="199"/>
      <c r="T215" s="199"/>
      <c r="U215" s="199"/>
      <c r="V215" s="199"/>
      <c r="W215" s="199"/>
      <c r="X215" s="199"/>
      <c r="Y215" s="199"/>
      <c r="Z215" s="199"/>
      <c r="AA215" s="199"/>
      <c r="AB215" s="199"/>
      <c r="AC215" s="199"/>
      <c r="AD215" s="199"/>
      <c r="AE215" s="199"/>
      <c r="AF215" s="199"/>
      <c r="AG215" s="199"/>
      <c r="AH215" s="199"/>
      <c r="AI215" s="199"/>
      <c r="AJ215" s="199"/>
    </row>
  </sheetData>
  <sheetProtection password="E9C4" sheet="1" objects="1" scenarios="1"/>
  <mergeCells count="44">
    <mergeCell ref="Y114:Y125"/>
    <mergeCell ref="Y93:Y112"/>
    <mergeCell ref="Y72:Y91"/>
    <mergeCell ref="Y55:Y70"/>
    <mergeCell ref="Y42:Y53"/>
    <mergeCell ref="F156:F159"/>
    <mergeCell ref="F152:F155"/>
    <mergeCell ref="F148:F151"/>
    <mergeCell ref="Y148:Y179"/>
    <mergeCell ref="Y127:Y146"/>
    <mergeCell ref="F176:F179"/>
    <mergeCell ref="F172:F175"/>
    <mergeCell ref="F168:F171"/>
    <mergeCell ref="F164:F167"/>
    <mergeCell ref="F160:F163"/>
    <mergeCell ref="F143:F146"/>
    <mergeCell ref="F135:F138"/>
    <mergeCell ref="F139:F142"/>
    <mergeCell ref="F114:F117"/>
    <mergeCell ref="F118:F121"/>
    <mergeCell ref="F122:F125"/>
    <mergeCell ref="F127:F130"/>
    <mergeCell ref="F131:F134"/>
    <mergeCell ref="F55:F58"/>
    <mergeCell ref="F59:F62"/>
    <mergeCell ref="F80:F83"/>
    <mergeCell ref="F76:F79"/>
    <mergeCell ref="F72:F75"/>
    <mergeCell ref="F38:X38"/>
    <mergeCell ref="F181:AJ181"/>
    <mergeCell ref="L4:S4"/>
    <mergeCell ref="F2:S2"/>
    <mergeCell ref="F63:F66"/>
    <mergeCell ref="F67:F70"/>
    <mergeCell ref="F109:F112"/>
    <mergeCell ref="F105:F108"/>
    <mergeCell ref="F101:F104"/>
    <mergeCell ref="F97:F100"/>
    <mergeCell ref="F93:F96"/>
    <mergeCell ref="F88:F91"/>
    <mergeCell ref="F84:F87"/>
    <mergeCell ref="F42:F45"/>
    <mergeCell ref="F46:F49"/>
    <mergeCell ref="F50:F5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3" name="Button 1">
              <controlPr defaultSize="0" print="0" autoFill="0" autoPict="0" macro="[0]!PROCESOSACOMPAÑAMIENTO3">
                <anchor moveWithCells="1" sizeWithCells="1">
                  <from>
                    <xdr:col>1</xdr:col>
                    <xdr:colOff>57150</xdr:colOff>
                    <xdr:row>2</xdr:row>
                    <xdr:rowOff>95250</xdr:rowOff>
                  </from>
                  <to>
                    <xdr:col>3</xdr:col>
                    <xdr:colOff>695325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5</vt:i4>
      </vt:variant>
    </vt:vector>
  </HeadingPairs>
  <TitlesOfParts>
    <vt:vector size="35" baseType="lpstr">
      <vt:lpstr>PORTADA</vt:lpstr>
      <vt:lpstr>MENU PRINCIPAL</vt:lpstr>
      <vt:lpstr>DATOS INSTITUCIONALES</vt:lpstr>
      <vt:lpstr>MISIÓN-VISIÓN Y OTROS</vt:lpstr>
      <vt:lpstr>OBJETIVOS_INSTITUCIONALES</vt:lpstr>
      <vt:lpstr>ESTRUCTURA ORGANIZACIONAL</vt:lpstr>
      <vt:lpstr>PROGRAMAS ACTIVOS (UQ)</vt:lpstr>
      <vt:lpstr>DATOS ACADEMICOS</vt:lpstr>
      <vt:lpstr>INSCRITOS</vt:lpstr>
      <vt:lpstr>INSCRITOS POR CENTRO DE TUTORIA</vt:lpstr>
      <vt:lpstr>ADMITIDOS </vt:lpstr>
      <vt:lpstr>ADMITIDOS-CENTROS DE TUTORIAS</vt:lpstr>
      <vt:lpstr>MATRICULADOS PRIMERA VEZ</vt:lpstr>
      <vt:lpstr>MA-PRIMERA VEZ-CENTROS TUTORIAS</vt:lpstr>
      <vt:lpstr>MATRICULADOS TOTAL</vt:lpstr>
      <vt:lpstr>MATR-TOTAL-CENTROS DE TUTORIAS</vt:lpstr>
      <vt:lpstr>DATOS POSTGRADOS PROPIOS</vt:lpstr>
      <vt:lpstr>MATRI GRUPOS ETNICOS Y ESTRATO </vt:lpstr>
      <vt:lpstr>ESTUDIANTES EN CONTINUIDAD</vt:lpstr>
      <vt:lpstr>ESTUDIANTES GRADUADOS</vt:lpstr>
      <vt:lpstr>DATOS DE ENCUESTA</vt:lpstr>
      <vt:lpstr>DATOS DOCENTES</vt:lpstr>
      <vt:lpstr>DOCENTES DE PLANTA</vt:lpstr>
      <vt:lpstr>DOCENTES OCASIONALES</vt:lpstr>
      <vt:lpstr>DOCENTES CATEDRATICOS</vt:lpstr>
      <vt:lpstr>DOCENTES Y ADMINISTRATIVOS</vt:lpstr>
      <vt:lpstr>PROCESOS DE ACOMPAÑAMIENTO</vt:lpstr>
      <vt:lpstr>APOYOS BIENESTAR</vt:lpstr>
      <vt:lpstr>DESCUENTOS E INCENTIVOS</vt:lpstr>
      <vt:lpstr>DESERCION HERRAMIENTA SPADIES</vt:lpstr>
      <vt:lpstr>'DESCUENTOS E INCENTIVOS'!Área_de_impresión</vt:lpstr>
      <vt:lpstr>'DOCENTES CATEDRATICOS'!Área_de_impresión</vt:lpstr>
      <vt:lpstr>'DOCENTES DE PLANTA'!Área_de_impresión</vt:lpstr>
      <vt:lpstr>'DOCENTES OCASIONALES'!Área_de_impresión</vt:lpstr>
      <vt:lpstr>'MATRI GRUPOS ETNICOS Y ESTRATO 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2014-03-19T16:37:46Z</cp:lastPrinted>
  <dcterms:created xsi:type="dcterms:W3CDTF">2013-12-16T13:01:53Z</dcterms:created>
  <dcterms:modified xsi:type="dcterms:W3CDTF">2014-09-22T20:20:57Z</dcterms:modified>
</cp:coreProperties>
</file>