
<file path=[Content_Types].xml><?xml version="1.0" encoding="utf-8"?>
<Types xmlns="http://schemas.openxmlformats.org/package/2006/content-types">
  <Default Extension="png" ContentType="image/png"/>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harts/chart1.xml" ContentType="application/vnd.openxmlformats-officedocument.drawingml.chart+xml"/>
  <Override PartName="/xl/drawings/drawing2.xml" ContentType="application/vnd.openxmlformats-officedocument.drawing+xml"/>
  <Override PartName="/xl/comments2.xml" ContentType="application/vnd.openxmlformats-officedocument.spreadsheetml.comments+xml"/>
  <Override PartName="/xl/charts/chart2.xml" ContentType="application/vnd.openxmlformats-officedocument.drawingml.chart+xml"/>
  <Override PartName="/xl/charts/style1.xml" ContentType="application/vnd.ms-office.chartstyle+xml"/>
  <Override PartName="/xl/charts/colors1.xml" ContentType="application/vnd.ms-office.chartcolorstyle+xml"/>
  <Override PartName="/xl/drawings/drawing3.xml" ContentType="application/vnd.openxmlformats-officedocument.drawing+xml"/>
  <Override PartName="/xl/comments3.xml" ContentType="application/vnd.openxmlformats-officedocument.spreadsheetml.comments+xml"/>
  <Override PartName="/xl/charts/chart3.xml" ContentType="application/vnd.openxmlformats-officedocument.drawingml.chart+xml"/>
  <Override PartName="/xl/charts/style2.xml" ContentType="application/vnd.ms-office.chartstyle+xml"/>
  <Override PartName="/xl/charts/colors2.xml" ContentType="application/vnd.ms-office.chartcolorstyle+xml"/>
  <Override PartName="/xl/drawings/drawing4.xml" ContentType="application/vnd.openxmlformats-officedocument.drawing+xml"/>
  <Override PartName="/xl/comments4.xml" ContentType="application/vnd.openxmlformats-officedocument.spreadsheetml.comments+xml"/>
  <Override PartName="/xl/charts/chart4.xml" ContentType="application/vnd.openxmlformats-officedocument.drawingml.chart+xml"/>
  <Override PartName="/xl/charts/style3.xml" ContentType="application/vnd.ms-office.chartstyle+xml"/>
  <Override PartName="/xl/charts/colors3.xml" ContentType="application/vnd.ms-office.chartcolorstyle+xml"/>
  <Override PartName="/xl/drawings/drawing5.xml" ContentType="application/vnd.openxmlformats-officedocument.drawing+xml"/>
  <Override PartName="/xl/comments5.xml" ContentType="application/vnd.openxmlformats-officedocument.spreadsheetml.comments+xml"/>
  <Override PartName="/xl/charts/chart5.xml" ContentType="application/vnd.openxmlformats-officedocument.drawingml.chart+xml"/>
  <Override PartName="/xl/charts/style4.xml" ContentType="application/vnd.ms-office.chartstyle+xml"/>
  <Override PartName="/xl/charts/colors4.xml" ContentType="application/vnd.ms-office.chartcolorstyle+xml"/>
  <Override PartName="/xl/drawings/drawing6.xml" ContentType="application/vnd.openxmlformats-officedocument.drawing+xml"/>
  <Override PartName="/xl/comments6.xml" ContentType="application/vnd.openxmlformats-officedocument.spreadsheetml.comments+xml"/>
  <Override PartName="/xl/charts/chart6.xml" ContentType="application/vnd.openxmlformats-officedocument.drawingml.chart+xml"/>
  <Override PartName="/xl/charts/style5.xml" ContentType="application/vnd.ms-office.chartstyle+xml"/>
  <Override PartName="/xl/charts/colors5.xml" ContentType="application/vnd.ms-office.chartcolorstyle+xml"/>
  <Override PartName="/xl/drawings/drawing7.xml" ContentType="application/vnd.openxmlformats-officedocument.drawing+xml"/>
  <Override PartName="/xl/comments7.xml" ContentType="application/vnd.openxmlformats-officedocument.spreadsheetml.comments+xml"/>
  <Override PartName="/xl/charts/chart7.xml" ContentType="application/vnd.openxmlformats-officedocument.drawingml.chart+xml"/>
  <Override PartName="/xl/charts/style6.xml" ContentType="application/vnd.ms-office.chartstyle+xml"/>
  <Override PartName="/xl/charts/colors6.xml" ContentType="application/vnd.ms-office.chartcolorstyle+xml"/>
  <Override PartName="/xl/drawings/drawing8.xml" ContentType="application/vnd.openxmlformats-officedocument.drawing+xml"/>
  <Override PartName="/xl/comments8.xml" ContentType="application/vnd.openxmlformats-officedocument.spreadsheetml.comments+xml"/>
  <Override PartName="/xl/charts/chart8.xml" ContentType="application/vnd.openxmlformats-officedocument.drawingml.chart+xml"/>
  <Override PartName="/xl/charts/style7.xml" ContentType="application/vnd.ms-office.chartstyle+xml"/>
  <Override PartName="/xl/charts/colors7.xml" ContentType="application/vnd.ms-office.chartcolorstyle+xml"/>
  <Override PartName="/xl/drawings/drawing9.xml" ContentType="application/vnd.openxmlformats-officedocument.drawing+xml"/>
  <Override PartName="/xl/comments9.xml" ContentType="application/vnd.openxmlformats-officedocument.spreadsheetml.comments+xml"/>
  <Override PartName="/xl/charts/chart9.xml" ContentType="application/vnd.openxmlformats-officedocument.drawingml.chart+xml"/>
  <Override PartName="/xl/charts/style8.xml" ContentType="application/vnd.ms-office.chartstyle+xml"/>
  <Override PartName="/xl/charts/colors8.xml" ContentType="application/vnd.ms-office.chartcolorstyle+xml"/>
  <Override PartName="/xl/drawings/drawing10.xml" ContentType="application/vnd.openxmlformats-officedocument.drawing+xml"/>
  <Override PartName="/xl/comments10.xml" ContentType="application/vnd.openxmlformats-officedocument.spreadsheetml.comments+xml"/>
  <Override PartName="/xl/charts/chart10.xml" ContentType="application/vnd.openxmlformats-officedocument.drawingml.chart+xml"/>
  <Override PartName="/xl/charts/style9.xml" ContentType="application/vnd.ms-office.chartstyle+xml"/>
  <Override PartName="/xl/charts/colors9.xml" ContentType="application/vnd.ms-office.chartcolorsty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2020\informacion_contraloria\PROCEDIMIENTOS_FINANCIERA\"/>
    </mc:Choice>
  </mc:AlternateContent>
  <bookViews>
    <workbookView xWindow="0" yWindow="0" windowWidth="28800" windowHeight="11235" firstSheet="1" activeTab="10"/>
  </bookViews>
  <sheets>
    <sheet name="IND.1" sheetId="1" state="hidden" r:id="rId1"/>
    <sheet name="IND.2" sheetId="2" r:id="rId2"/>
    <sheet name="IND.3" sheetId="3" r:id="rId3"/>
    <sheet name="IND.4" sheetId="4" r:id="rId4"/>
    <sheet name="IND.5" sheetId="5" r:id="rId5"/>
    <sheet name="ANEXO INDIC. 5." sheetId="12" r:id="rId6"/>
    <sheet name="IND.6" sheetId="7" r:id="rId7"/>
    <sheet name="IND.7" sheetId="8" r:id="rId8"/>
    <sheet name="IND.8" sheetId="9" r:id="rId9"/>
    <sheet name="IND.9" sheetId="10" r:id="rId10"/>
    <sheet name="IND.10" sheetId="11" r:id="rId11"/>
  </sheets>
  <externalReferences>
    <externalReference r:id="rId12"/>
    <externalReference r:id="rId13"/>
    <externalReference r:id="rId14"/>
  </externalReferenc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66" i="5" l="1"/>
  <c r="F66" i="5"/>
  <c r="E66" i="5"/>
  <c r="B14" i="12"/>
  <c r="C6" i="12"/>
  <c r="G66" i="2"/>
  <c r="G66" i="3"/>
  <c r="G65" i="4"/>
  <c r="G66" i="4"/>
  <c r="G66" i="7"/>
  <c r="F66" i="7"/>
  <c r="E66" i="7"/>
  <c r="G65" i="8" l="1"/>
  <c r="G66" i="8"/>
  <c r="G66" i="9"/>
  <c r="G64" i="11"/>
  <c r="G65" i="10"/>
  <c r="E65" i="10"/>
  <c r="F65" i="10"/>
  <c r="G64" i="10" l="1"/>
  <c r="F64" i="10"/>
  <c r="E64" i="10"/>
  <c r="E65" i="5" l="1"/>
  <c r="G65" i="5" s="1"/>
  <c r="B13" i="12"/>
  <c r="C10" i="12" s="1"/>
  <c r="D10" i="12" s="1"/>
  <c r="D2" i="12"/>
  <c r="C11" i="12" l="1"/>
  <c r="D11" i="12" s="1"/>
  <c r="C12" i="12"/>
  <c r="D12" i="12" s="1"/>
  <c r="C9" i="12"/>
  <c r="D9" i="12" s="1"/>
  <c r="D3" i="12"/>
  <c r="D4" i="12"/>
  <c r="D5" i="12"/>
  <c r="G63" i="11" l="1"/>
  <c r="G65" i="7" l="1"/>
  <c r="G65" i="9"/>
  <c r="G65" i="3"/>
  <c r="G65" i="2"/>
  <c r="E63" i="10" l="1"/>
  <c r="F62" i="11"/>
  <c r="G62" i="11"/>
  <c r="F63" i="10"/>
  <c r="G63" i="10" l="1"/>
  <c r="G64" i="9"/>
  <c r="G64" i="8"/>
  <c r="G64" i="7"/>
  <c r="G64" i="5"/>
  <c r="G64" i="4"/>
  <c r="G64" i="3"/>
  <c r="G64" i="2" l="1"/>
  <c r="G62" i="1" l="1"/>
  <c r="G61" i="1" l="1"/>
  <c r="F62" i="10" l="1"/>
  <c r="E62" i="10"/>
  <c r="G62" i="10" s="1"/>
  <c r="G63" i="9"/>
  <c r="C66" i="9" s="1"/>
  <c r="G63" i="7"/>
  <c r="G63" i="8"/>
  <c r="G63" i="5"/>
  <c r="G63" i="4" l="1"/>
  <c r="G63" i="3"/>
  <c r="G63" i="2"/>
  <c r="C66" i="3" l="1"/>
  <c r="G62" i="5"/>
  <c r="G61" i="11" l="1"/>
  <c r="G61" i="10" l="1"/>
  <c r="G62" i="9" l="1"/>
  <c r="C65" i="9" s="1"/>
  <c r="G62" i="7" l="1"/>
  <c r="G62" i="8" l="1"/>
  <c r="G62" i="4"/>
  <c r="C65" i="4" l="1"/>
  <c r="G62" i="3"/>
  <c r="G62" i="2"/>
  <c r="G61" i="2"/>
  <c r="C65" i="3" l="1"/>
  <c r="G60" i="11"/>
  <c r="F59" i="11"/>
  <c r="G59" i="11" s="1"/>
  <c r="F58" i="11"/>
  <c r="E58" i="11"/>
  <c r="G58" i="11" s="1"/>
  <c r="G57" i="11"/>
  <c r="G56" i="11"/>
  <c r="G55" i="11"/>
  <c r="L51" i="11"/>
  <c r="K51" i="11"/>
  <c r="H51" i="11"/>
  <c r="L50" i="11"/>
  <c r="K50" i="11"/>
  <c r="H50" i="11"/>
  <c r="L49" i="11"/>
  <c r="K49" i="11"/>
  <c r="H49" i="11"/>
  <c r="L48" i="11"/>
  <c r="K48" i="11"/>
  <c r="H48" i="11"/>
  <c r="L47" i="11"/>
  <c r="K47" i="11"/>
  <c r="H47" i="11"/>
  <c r="L46" i="11"/>
  <c r="K46" i="11"/>
  <c r="H46" i="11"/>
  <c r="L45" i="11"/>
  <c r="K45" i="11"/>
  <c r="H45" i="11"/>
  <c r="L44" i="11"/>
  <c r="K44" i="11"/>
  <c r="H44" i="11"/>
  <c r="L43" i="11"/>
  <c r="K43" i="11"/>
  <c r="H43" i="11"/>
  <c r="L42" i="11"/>
  <c r="K42" i="11"/>
  <c r="H42" i="11"/>
  <c r="L41" i="11"/>
  <c r="K41" i="11"/>
  <c r="H41" i="11"/>
  <c r="L40" i="11"/>
  <c r="K40" i="11"/>
  <c r="H40" i="11"/>
  <c r="L39" i="11"/>
  <c r="K39" i="11"/>
  <c r="H39" i="11"/>
  <c r="L38" i="11"/>
  <c r="K38" i="11"/>
  <c r="H38" i="11"/>
  <c r="L37" i="11"/>
  <c r="K37" i="11"/>
  <c r="H37" i="11"/>
  <c r="F60" i="10"/>
  <c r="E60" i="10"/>
  <c r="F59" i="10"/>
  <c r="E59" i="10"/>
  <c r="G59" i="10" s="1"/>
  <c r="F58" i="10"/>
  <c r="E58" i="10"/>
  <c r="F57" i="10"/>
  <c r="E57" i="10"/>
  <c r="G57" i="10" s="1"/>
  <c r="G56" i="10"/>
  <c r="G55" i="10"/>
  <c r="L51" i="10"/>
  <c r="K51" i="10"/>
  <c r="H51" i="10"/>
  <c r="L50" i="10"/>
  <c r="K50" i="10"/>
  <c r="H50" i="10"/>
  <c r="L49" i="10"/>
  <c r="K49" i="10"/>
  <c r="H49" i="10"/>
  <c r="L48" i="10"/>
  <c r="K48" i="10"/>
  <c r="H48" i="10"/>
  <c r="L47" i="10"/>
  <c r="K47" i="10"/>
  <c r="H47" i="10"/>
  <c r="L46" i="10"/>
  <c r="K46" i="10"/>
  <c r="H46" i="10"/>
  <c r="L45" i="10"/>
  <c r="K45" i="10"/>
  <c r="H45" i="10"/>
  <c r="L44" i="10"/>
  <c r="K44" i="10"/>
  <c r="H44" i="10"/>
  <c r="L43" i="10"/>
  <c r="K43" i="10"/>
  <c r="H43" i="10"/>
  <c r="L42" i="10"/>
  <c r="K42" i="10"/>
  <c r="H42" i="10"/>
  <c r="L41" i="10"/>
  <c r="K41" i="10"/>
  <c r="H41" i="10"/>
  <c r="L40" i="10"/>
  <c r="K40" i="10"/>
  <c r="H40" i="10"/>
  <c r="L39" i="10"/>
  <c r="K39" i="10"/>
  <c r="H39" i="10"/>
  <c r="L38" i="10"/>
  <c r="K38" i="10"/>
  <c r="H38" i="10"/>
  <c r="L37" i="10"/>
  <c r="K37" i="10"/>
  <c r="H37" i="10"/>
  <c r="E61" i="9"/>
  <c r="G61" i="9" s="1"/>
  <c r="G60" i="9"/>
  <c r="F59" i="9"/>
  <c r="G59" i="9" s="1"/>
  <c r="G58" i="9"/>
  <c r="G57" i="9"/>
  <c r="G56" i="9"/>
  <c r="G55" i="9"/>
  <c r="L51" i="9"/>
  <c r="K51" i="9"/>
  <c r="H51" i="9"/>
  <c r="L50" i="9"/>
  <c r="K50" i="9"/>
  <c r="H50" i="9"/>
  <c r="L49" i="9"/>
  <c r="K49" i="9"/>
  <c r="H49" i="9"/>
  <c r="L48" i="9"/>
  <c r="K48" i="9"/>
  <c r="H48" i="9"/>
  <c r="L47" i="9"/>
  <c r="K47" i="9"/>
  <c r="H47" i="9"/>
  <c r="L46" i="9"/>
  <c r="K46" i="9"/>
  <c r="H46" i="9"/>
  <c r="L45" i="9"/>
  <c r="K45" i="9"/>
  <c r="H45" i="9"/>
  <c r="L44" i="9"/>
  <c r="K44" i="9"/>
  <c r="H44" i="9"/>
  <c r="L43" i="9"/>
  <c r="K43" i="9"/>
  <c r="H43" i="9"/>
  <c r="L42" i="9"/>
  <c r="K42" i="9"/>
  <c r="H42" i="9"/>
  <c r="L41" i="9"/>
  <c r="K41" i="9"/>
  <c r="H41" i="9"/>
  <c r="L40" i="9"/>
  <c r="K40" i="9"/>
  <c r="H40" i="9"/>
  <c r="L39" i="9"/>
  <c r="K39" i="9"/>
  <c r="H39" i="9"/>
  <c r="L38" i="9"/>
  <c r="K38" i="9"/>
  <c r="H38" i="9"/>
  <c r="L37" i="9"/>
  <c r="K37" i="9"/>
  <c r="H37" i="9"/>
  <c r="I91" i="8"/>
  <c r="G61" i="8"/>
  <c r="C61" i="8"/>
  <c r="G60" i="8"/>
  <c r="G59" i="8"/>
  <c r="F58" i="8"/>
  <c r="E58" i="8"/>
  <c r="G58" i="8" s="1"/>
  <c r="G57" i="8"/>
  <c r="G56" i="8"/>
  <c r="G55" i="8"/>
  <c r="L51" i="8"/>
  <c r="K51" i="8"/>
  <c r="H51" i="8"/>
  <c r="L50" i="8"/>
  <c r="K50" i="8"/>
  <c r="H50" i="8"/>
  <c r="L49" i="8"/>
  <c r="K49" i="8"/>
  <c r="H49" i="8"/>
  <c r="L48" i="8"/>
  <c r="K48" i="8"/>
  <c r="H48" i="8"/>
  <c r="L47" i="8"/>
  <c r="K47" i="8"/>
  <c r="H47" i="8"/>
  <c r="L46" i="8"/>
  <c r="K46" i="8"/>
  <c r="H46" i="8"/>
  <c r="L45" i="8"/>
  <c r="K45" i="8"/>
  <c r="H45" i="8"/>
  <c r="L44" i="8"/>
  <c r="K44" i="8"/>
  <c r="H44" i="8"/>
  <c r="L43" i="8"/>
  <c r="K43" i="8"/>
  <c r="H43" i="8"/>
  <c r="L42" i="8"/>
  <c r="K42" i="8"/>
  <c r="H42" i="8"/>
  <c r="L41" i="8"/>
  <c r="K41" i="8"/>
  <c r="H41" i="8"/>
  <c r="L40" i="8"/>
  <c r="K40" i="8"/>
  <c r="H40" i="8"/>
  <c r="L39" i="8"/>
  <c r="K39" i="8"/>
  <c r="H39" i="8"/>
  <c r="L38" i="8"/>
  <c r="K38" i="8"/>
  <c r="H38" i="8"/>
  <c r="L37" i="8"/>
  <c r="K37" i="8"/>
  <c r="H37" i="8"/>
  <c r="G61" i="7"/>
  <c r="G60" i="7"/>
  <c r="G59" i="7"/>
  <c r="G58" i="7"/>
  <c r="G57" i="7"/>
  <c r="G56" i="7"/>
  <c r="G55" i="7"/>
  <c r="L51" i="7"/>
  <c r="K51" i="7"/>
  <c r="H51" i="7"/>
  <c r="L50" i="7"/>
  <c r="K50" i="7"/>
  <c r="H50" i="7"/>
  <c r="L49" i="7"/>
  <c r="K49" i="7"/>
  <c r="H49" i="7"/>
  <c r="L48" i="7"/>
  <c r="K48" i="7"/>
  <c r="H48" i="7"/>
  <c r="L47" i="7"/>
  <c r="K47" i="7"/>
  <c r="H47" i="7"/>
  <c r="L46" i="7"/>
  <c r="K46" i="7"/>
  <c r="H46" i="7"/>
  <c r="L45" i="7"/>
  <c r="K45" i="7"/>
  <c r="H45" i="7"/>
  <c r="L44" i="7"/>
  <c r="K44" i="7"/>
  <c r="H44" i="7"/>
  <c r="L43" i="7"/>
  <c r="K43" i="7"/>
  <c r="H43" i="7"/>
  <c r="L42" i="7"/>
  <c r="K42" i="7"/>
  <c r="H42" i="7"/>
  <c r="L41" i="7"/>
  <c r="K41" i="7"/>
  <c r="H41" i="7"/>
  <c r="L40" i="7"/>
  <c r="K40" i="7"/>
  <c r="H40" i="7"/>
  <c r="L39" i="7"/>
  <c r="K39" i="7"/>
  <c r="H39" i="7"/>
  <c r="L38" i="7"/>
  <c r="K38" i="7"/>
  <c r="H38" i="7"/>
  <c r="L37" i="7"/>
  <c r="K37" i="7"/>
  <c r="H37" i="7"/>
  <c r="E61" i="5"/>
  <c r="G61" i="5" s="1"/>
  <c r="G60" i="5"/>
  <c r="G59" i="5"/>
  <c r="E58" i="5"/>
  <c r="G58" i="5" s="1"/>
  <c r="C60" i="5" s="1"/>
  <c r="G57" i="5"/>
  <c r="G56" i="5"/>
  <c r="G55" i="5"/>
  <c r="L51" i="5"/>
  <c r="K51" i="5"/>
  <c r="H51" i="5"/>
  <c r="L50" i="5"/>
  <c r="K50" i="5"/>
  <c r="H50" i="5"/>
  <c r="L49" i="5"/>
  <c r="K49" i="5"/>
  <c r="H49" i="5"/>
  <c r="L48" i="5"/>
  <c r="K48" i="5"/>
  <c r="H48" i="5"/>
  <c r="L47" i="5"/>
  <c r="K47" i="5"/>
  <c r="H47" i="5"/>
  <c r="L46" i="5"/>
  <c r="K46" i="5"/>
  <c r="H46" i="5"/>
  <c r="L45" i="5"/>
  <c r="K45" i="5"/>
  <c r="H45" i="5"/>
  <c r="L44" i="5"/>
  <c r="K44" i="5"/>
  <c r="H44" i="5"/>
  <c r="L43" i="5"/>
  <c r="K43" i="5"/>
  <c r="H43" i="5"/>
  <c r="L42" i="5"/>
  <c r="K42" i="5"/>
  <c r="H42" i="5"/>
  <c r="L41" i="5"/>
  <c r="K41" i="5"/>
  <c r="H41" i="5"/>
  <c r="L40" i="5"/>
  <c r="K40" i="5"/>
  <c r="H40" i="5"/>
  <c r="L39" i="5"/>
  <c r="K39" i="5"/>
  <c r="H39" i="5"/>
  <c r="L38" i="5"/>
  <c r="K38" i="5"/>
  <c r="H38" i="5"/>
  <c r="L37" i="5"/>
  <c r="K37" i="5"/>
  <c r="H37" i="5"/>
  <c r="G61" i="4"/>
  <c r="C64" i="4" s="1"/>
  <c r="G60" i="4"/>
  <c r="G59" i="4"/>
  <c r="G58" i="4"/>
  <c r="C58" i="4"/>
  <c r="L51" i="4"/>
  <c r="K51" i="4"/>
  <c r="H51" i="4"/>
  <c r="L50" i="4"/>
  <c r="K50" i="4"/>
  <c r="H50" i="4"/>
  <c r="L49" i="4"/>
  <c r="K49" i="4"/>
  <c r="H49" i="4"/>
  <c r="L48" i="4"/>
  <c r="K48" i="4"/>
  <c r="H48" i="4"/>
  <c r="L47" i="4"/>
  <c r="K47" i="4"/>
  <c r="H47" i="4"/>
  <c r="L46" i="4"/>
  <c r="K46" i="4"/>
  <c r="H46" i="4"/>
  <c r="L45" i="4"/>
  <c r="K45" i="4"/>
  <c r="H45" i="4"/>
  <c r="L44" i="4"/>
  <c r="K44" i="4"/>
  <c r="H44" i="4"/>
  <c r="L43" i="4"/>
  <c r="K43" i="4"/>
  <c r="H43" i="4"/>
  <c r="L42" i="4"/>
  <c r="K42" i="4"/>
  <c r="H42" i="4"/>
  <c r="L41" i="4"/>
  <c r="K41" i="4"/>
  <c r="H41" i="4"/>
  <c r="L40" i="4"/>
  <c r="K40" i="4"/>
  <c r="H40" i="4"/>
  <c r="L39" i="4"/>
  <c r="K39" i="4"/>
  <c r="H39" i="4"/>
  <c r="L38" i="4"/>
  <c r="K38" i="4"/>
  <c r="H38" i="4"/>
  <c r="L37" i="4"/>
  <c r="K37" i="4"/>
  <c r="H37" i="4"/>
  <c r="G61" i="3"/>
  <c r="G60" i="3"/>
  <c r="G59" i="3"/>
  <c r="G58" i="3"/>
  <c r="C59" i="3" s="1"/>
  <c r="C58" i="3"/>
  <c r="L51" i="3"/>
  <c r="K51" i="3"/>
  <c r="H51" i="3"/>
  <c r="L50" i="3"/>
  <c r="K50" i="3"/>
  <c r="H50" i="3"/>
  <c r="L49" i="3"/>
  <c r="K49" i="3"/>
  <c r="H49" i="3"/>
  <c r="L48" i="3"/>
  <c r="K48" i="3"/>
  <c r="H48" i="3"/>
  <c r="L47" i="3"/>
  <c r="K47" i="3"/>
  <c r="H47" i="3"/>
  <c r="L46" i="3"/>
  <c r="K46" i="3"/>
  <c r="H46" i="3"/>
  <c r="L45" i="3"/>
  <c r="K45" i="3"/>
  <c r="H45" i="3"/>
  <c r="L44" i="3"/>
  <c r="K44" i="3"/>
  <c r="H44" i="3"/>
  <c r="L43" i="3"/>
  <c r="K43" i="3"/>
  <c r="H43" i="3"/>
  <c r="L42" i="3"/>
  <c r="K42" i="3"/>
  <c r="H42" i="3"/>
  <c r="L41" i="3"/>
  <c r="K41" i="3"/>
  <c r="H41" i="3"/>
  <c r="L40" i="3"/>
  <c r="K40" i="3"/>
  <c r="H40" i="3"/>
  <c r="L39" i="3"/>
  <c r="K39" i="3"/>
  <c r="H39" i="3"/>
  <c r="L38" i="3"/>
  <c r="K38" i="3"/>
  <c r="H38" i="3"/>
  <c r="L37" i="3"/>
  <c r="K37" i="3"/>
  <c r="H37" i="3"/>
  <c r="G60" i="2"/>
  <c r="G59" i="2"/>
  <c r="G58" i="2"/>
  <c r="C58" i="2"/>
  <c r="L51" i="2"/>
  <c r="K51" i="2"/>
  <c r="H51" i="2"/>
  <c r="L50" i="2"/>
  <c r="K50" i="2"/>
  <c r="H50" i="2"/>
  <c r="L49" i="2"/>
  <c r="K49" i="2"/>
  <c r="H49" i="2"/>
  <c r="L48" i="2"/>
  <c r="K48" i="2"/>
  <c r="H48" i="2"/>
  <c r="L47" i="2"/>
  <c r="K47" i="2"/>
  <c r="H47" i="2"/>
  <c r="L46" i="2"/>
  <c r="K46" i="2"/>
  <c r="H46" i="2"/>
  <c r="L45" i="2"/>
  <c r="K45" i="2"/>
  <c r="H45" i="2"/>
  <c r="L44" i="2"/>
  <c r="K44" i="2"/>
  <c r="H44" i="2"/>
  <c r="L43" i="2"/>
  <c r="K43" i="2"/>
  <c r="H43" i="2"/>
  <c r="L42" i="2"/>
  <c r="K42" i="2"/>
  <c r="H42" i="2"/>
  <c r="L41" i="2"/>
  <c r="K41" i="2"/>
  <c r="H41" i="2"/>
  <c r="L40" i="2"/>
  <c r="K40" i="2"/>
  <c r="H40" i="2"/>
  <c r="L39" i="2"/>
  <c r="K39" i="2"/>
  <c r="H39" i="2"/>
  <c r="L38" i="2"/>
  <c r="K38" i="2"/>
  <c r="H38" i="2"/>
  <c r="L37" i="2"/>
  <c r="K37" i="2"/>
  <c r="H37" i="2"/>
  <c r="G60" i="1"/>
  <c r="G59" i="1"/>
  <c r="G58" i="1"/>
  <c r="E55" i="1"/>
  <c r="G55" i="1" s="1"/>
  <c r="L51" i="1"/>
  <c r="K51" i="1"/>
  <c r="H51" i="1"/>
  <c r="L50" i="1"/>
  <c r="K50" i="1"/>
  <c r="H50" i="1"/>
  <c r="L49" i="1"/>
  <c r="K49" i="1"/>
  <c r="H49" i="1"/>
  <c r="L48" i="1"/>
  <c r="K48" i="1"/>
  <c r="H48" i="1"/>
  <c r="L47" i="1"/>
  <c r="K47" i="1"/>
  <c r="H47" i="1"/>
  <c r="L46" i="1"/>
  <c r="K46" i="1"/>
  <c r="H46" i="1"/>
  <c r="L45" i="1"/>
  <c r="K45" i="1"/>
  <c r="H45" i="1"/>
  <c r="L44" i="1"/>
  <c r="K44" i="1"/>
  <c r="H44" i="1"/>
  <c r="L43" i="1"/>
  <c r="K43" i="1"/>
  <c r="H43" i="1"/>
  <c r="L42" i="1"/>
  <c r="K42" i="1"/>
  <c r="H42" i="1"/>
  <c r="L41" i="1"/>
  <c r="K41" i="1"/>
  <c r="H41" i="1"/>
  <c r="L40" i="1"/>
  <c r="K40" i="1"/>
  <c r="H40" i="1"/>
  <c r="L39" i="1"/>
  <c r="K39" i="1"/>
  <c r="H39" i="1"/>
  <c r="L38" i="1"/>
  <c r="K38" i="1"/>
  <c r="H38" i="1"/>
  <c r="L37" i="1"/>
  <c r="K37" i="1"/>
  <c r="H37" i="1"/>
  <c r="C63" i="3" l="1"/>
  <c r="C58" i="9"/>
  <c r="C60" i="4"/>
  <c r="C64" i="3"/>
  <c r="C60" i="2"/>
  <c r="C61" i="2" s="1"/>
  <c r="C59" i="4"/>
  <c r="C60" i="9"/>
  <c r="C58" i="5"/>
  <c r="G60" i="10"/>
  <c r="C63" i="4"/>
  <c r="C66" i="4" s="1"/>
  <c r="C60" i="3"/>
  <c r="C61" i="3" s="1"/>
  <c r="C58" i="8"/>
  <c r="C57" i="10"/>
  <c r="G58" i="10"/>
  <c r="C61" i="4" l="1"/>
</calcChain>
</file>

<file path=xl/comments1.xml><?xml version="1.0" encoding="utf-8"?>
<comments xmlns="http://schemas.openxmlformats.org/spreadsheetml/2006/main">
  <authors>
    <author>Luis Darío Téllez Ramírez</author>
  </authors>
  <commentList>
    <comment ref="C11" authorId="0" shapeId="0">
      <text>
        <r>
          <rPr>
            <b/>
            <sz val="9"/>
            <color indexed="81"/>
            <rFont val="Tahoma"/>
            <family val="2"/>
          </rPr>
          <t>S.I.G:  
Fecha en la cuál se crea el indicador AA/MM/DD</t>
        </r>
      </text>
    </comment>
    <comment ref="K11" authorId="0" shapeId="0">
      <text>
        <r>
          <rPr>
            <b/>
            <sz val="9"/>
            <color indexed="81"/>
            <rFont val="Tahoma"/>
            <family val="2"/>
          </rPr>
          <t xml:space="preserve">SIG:
</t>
        </r>
        <r>
          <rPr>
            <sz val="9"/>
            <color indexed="81"/>
            <rFont val="Tahoma"/>
            <family val="2"/>
          </rPr>
          <t>Es el número de la versión del indicador.</t>
        </r>
      </text>
    </comment>
    <comment ref="C12" authorId="0" shapeId="0">
      <text>
        <r>
          <rPr>
            <b/>
            <sz val="9"/>
            <color indexed="81"/>
            <rFont val="Tahoma"/>
            <family val="2"/>
          </rPr>
          <t>S.I.G:
Escriba el nombre del Macroproceso al cual pertenece el indicador (solo si aplica).</t>
        </r>
      </text>
    </comment>
    <comment ref="C13" authorId="0" shapeId="0">
      <text>
        <r>
          <rPr>
            <b/>
            <sz val="9"/>
            <color indexed="81"/>
            <rFont val="Tahoma"/>
            <family val="2"/>
          </rPr>
          <t>S.I.G:
Escriba el proceso al cual pertenece el indicador (solo si aplica).</t>
        </r>
      </text>
    </comment>
    <comment ref="I13" authorId="0" shapeId="0">
      <text>
        <r>
          <rPr>
            <b/>
            <sz val="9"/>
            <color indexed="81"/>
            <rFont val="Tahoma"/>
            <family val="2"/>
          </rPr>
          <t xml:space="preserve">SIG:
</t>
        </r>
        <r>
          <rPr>
            <sz val="9"/>
            <color indexed="81"/>
            <rFont val="Tahoma"/>
            <family val="2"/>
          </rPr>
          <t xml:space="preserve">Los niveles son :
</t>
        </r>
        <r>
          <rPr>
            <b/>
            <sz val="9"/>
            <color indexed="81"/>
            <rFont val="Tahoma"/>
            <family val="2"/>
          </rPr>
          <t xml:space="preserve">- Estratégico: </t>
        </r>
        <r>
          <rPr>
            <sz val="9"/>
            <color indexed="81"/>
            <rFont val="Tahoma"/>
            <family val="2"/>
          </rPr>
          <t xml:space="preserve">Cumplimiento de los ejes de política, estrategias y acciones estratégicas del plan estratégico.
- </t>
        </r>
        <r>
          <rPr>
            <b/>
            <sz val="9"/>
            <color indexed="81"/>
            <rFont val="Tahoma"/>
            <family val="2"/>
          </rPr>
          <t>De Proceso:</t>
        </r>
        <r>
          <rPr>
            <sz val="9"/>
            <color indexed="81"/>
            <rFont val="Tahoma"/>
            <family val="2"/>
          </rPr>
          <t xml:space="preserve"> Resultados y operación de los procesos del SIG.
- </t>
        </r>
        <r>
          <rPr>
            <b/>
            <sz val="9"/>
            <color indexed="81"/>
            <rFont val="Tahoma"/>
            <family val="2"/>
          </rPr>
          <t>Operacionales:</t>
        </r>
        <r>
          <rPr>
            <sz val="9"/>
            <color indexed="81"/>
            <rFont val="Tahoma"/>
            <family val="2"/>
          </rPr>
          <t xml:space="preserve"> Cumplimiento de los planes de acción.</t>
        </r>
      </text>
    </comment>
    <comment ref="C14" authorId="0" shapeId="0">
      <text>
        <r>
          <rPr>
            <b/>
            <sz val="9"/>
            <color indexed="81"/>
            <rFont val="Tahoma"/>
            <family val="2"/>
          </rPr>
          <t>S.I.G: 
Seleccione el Objetivo Institucional al que hace aporte  el indicador.</t>
        </r>
      </text>
    </comment>
    <comment ref="C18" authorId="0" shapeId="0">
      <text>
        <r>
          <rPr>
            <b/>
            <sz val="9"/>
            <color indexed="81"/>
            <rFont val="Tahoma"/>
            <family val="2"/>
          </rPr>
          <t xml:space="preserve">SIG:
</t>
        </r>
        <r>
          <rPr>
            <sz val="9"/>
            <color indexed="81"/>
            <rFont val="Tahoma"/>
            <family val="2"/>
          </rPr>
          <t>Cargo de quien calcula el indicador. Por ejemplo Líder de Gestión Humana.</t>
        </r>
      </text>
    </comment>
    <comment ref="C19" authorId="0" shapeId="0">
      <text>
        <r>
          <rPr>
            <b/>
            <sz val="9"/>
            <color indexed="81"/>
            <rFont val="Tahoma"/>
            <family val="2"/>
          </rPr>
          <t xml:space="preserve">SIG: 
</t>
        </r>
        <r>
          <rPr>
            <sz val="9"/>
            <color indexed="81"/>
            <rFont val="Tahoma"/>
            <family val="2"/>
          </rPr>
          <t>Cargo de quien analiza el indicador.</t>
        </r>
      </text>
    </comment>
    <comment ref="C20" authorId="0" shapeId="0">
      <text>
        <r>
          <rPr>
            <b/>
            <sz val="9"/>
            <color indexed="81"/>
            <rFont val="Tahoma"/>
            <family val="2"/>
          </rPr>
          <t xml:space="preserve">SIG:
</t>
        </r>
        <r>
          <rPr>
            <sz val="9"/>
            <color indexed="81"/>
            <rFont val="Tahoma"/>
            <family val="2"/>
          </rPr>
          <t>Escriba el nombre de la Entidad(es)   o persona(s)  que hacen uso de la información del indicador, por ejemplo: SNIES, SUE, CONTRALORIA GENERAL, PLANEACIÓN  NACIONAL, MINISTERIO DE EDUCACIÓN, MACROPROCESO GESTION DE CALIDAD, ETC.</t>
        </r>
      </text>
    </comment>
    <comment ref="C23" authorId="0" shapeId="0">
      <text>
        <r>
          <rPr>
            <b/>
            <sz val="9"/>
            <color indexed="81"/>
            <rFont val="Tahoma"/>
            <family val="2"/>
          </rPr>
          <t xml:space="preserve">SIG:
</t>
        </r>
        <r>
          <rPr>
            <sz val="9"/>
            <color indexed="81"/>
            <rFont val="Tahoma"/>
            <family val="2"/>
          </rPr>
          <t xml:space="preserve">Especifique la descripción básica del interés de la medición, evaluar un proceso o resultado particular.  
</t>
        </r>
        <r>
          <rPr>
            <b/>
            <sz val="9"/>
            <color indexed="81"/>
            <rFont val="Tahoma"/>
            <family val="2"/>
          </rPr>
          <t xml:space="preserve">Por ejemplo:
</t>
        </r>
        <r>
          <rPr>
            <sz val="9"/>
            <color indexed="81"/>
            <rFont val="Tahoma"/>
            <family val="2"/>
          </rPr>
          <t>El indicador de eficiencia y productividad de la investigación tiene como Objetivo:   Determinar la eficiencia en la investigación examinando la ejecución de los recursos para  tal efecto y la socialización de la misma.</t>
        </r>
      </text>
    </comment>
    <comment ref="C26" authorId="0" shapeId="0">
      <text>
        <r>
          <rPr>
            <b/>
            <sz val="9"/>
            <color indexed="81"/>
            <rFont val="Tahoma"/>
            <family val="2"/>
          </rPr>
          <t xml:space="preserve">SIG:
</t>
        </r>
        <r>
          <rPr>
            <sz val="9"/>
            <color indexed="81"/>
            <rFont val="Tahoma"/>
            <family val="2"/>
          </rPr>
          <t xml:space="preserve">Los Indicadores pueden ser:
- </t>
        </r>
        <r>
          <rPr>
            <b/>
            <sz val="9"/>
            <color indexed="81"/>
            <rFont val="Tahoma"/>
            <family val="2"/>
          </rPr>
          <t xml:space="preserve">De Eficiencia:  </t>
        </r>
        <r>
          <rPr>
            <sz val="9"/>
            <color indexed="81"/>
            <rFont val="Tahoma"/>
            <family val="2"/>
          </rPr>
          <t xml:space="preserve">Esta midiendo el proceso y las condiciones de su gestión en términos de recursos, MIDE  EL COMO.
- </t>
        </r>
        <r>
          <rPr>
            <b/>
            <sz val="9"/>
            <color indexed="81"/>
            <rFont val="Tahoma"/>
            <family val="2"/>
          </rPr>
          <t xml:space="preserve">De Eficacia: </t>
        </r>
        <r>
          <rPr>
            <sz val="9"/>
            <color indexed="81"/>
            <rFont val="Tahoma"/>
            <family val="2"/>
          </rPr>
          <t xml:space="preserve">Esta midiendo el resultado de la gestión, MIDE EL QUE.
- </t>
        </r>
        <r>
          <rPr>
            <b/>
            <sz val="9"/>
            <color indexed="81"/>
            <rFont val="Tahoma"/>
            <family val="2"/>
          </rPr>
          <t xml:space="preserve">De Efectividad: </t>
        </r>
        <r>
          <rPr>
            <sz val="9"/>
            <color indexed="81"/>
            <rFont val="Tahoma"/>
            <family val="2"/>
          </rPr>
          <t xml:space="preserve">Esta midiendo el impacto de la gestión, MIDE EL PARA QUE. </t>
        </r>
      </text>
    </comment>
    <comment ref="C29" authorId="0" shapeId="0">
      <text>
        <r>
          <rPr>
            <b/>
            <sz val="9"/>
            <color indexed="81"/>
            <rFont val="Tahoma"/>
            <family val="2"/>
          </rPr>
          <t xml:space="preserve">SIG:
Directo: </t>
        </r>
        <r>
          <rPr>
            <sz val="9"/>
            <color indexed="81"/>
            <rFont val="Tahoma"/>
            <family val="2"/>
          </rPr>
          <t xml:space="preserve">a mayor valor, mejor desempeño ó a menor valor menor desempeño.
</t>
        </r>
        <r>
          <rPr>
            <b/>
            <sz val="9"/>
            <color indexed="81"/>
            <rFont val="Tahoma"/>
            <family val="2"/>
          </rPr>
          <t>Inverso:</t>
        </r>
        <r>
          <rPr>
            <sz val="9"/>
            <color indexed="81"/>
            <rFont val="Tahoma"/>
            <family val="2"/>
          </rPr>
          <t xml:space="preserve"> a mayor valor menor desempeño ó a menor valor mejor desempeño</t>
        </r>
      </text>
    </comment>
    <comment ref="C32" authorId="0" shapeId="0">
      <text>
        <r>
          <rPr>
            <b/>
            <sz val="9"/>
            <color indexed="81"/>
            <rFont val="Tahoma"/>
            <family val="2"/>
          </rPr>
          <t xml:space="preserve">SIG:
</t>
        </r>
        <r>
          <rPr>
            <sz val="9"/>
            <color indexed="81"/>
            <rFont val="Tahoma"/>
            <family val="2"/>
          </rPr>
          <t>Expresión matemática mediante la cual se calcula el indicador. Por ejemplo:
(Número de servicios prestados de forma oportuna / total de servicios prestados) * 100</t>
        </r>
      </text>
    </comment>
    <comment ref="C34" authorId="0" shapeId="0">
      <text>
        <r>
          <rPr>
            <b/>
            <sz val="9"/>
            <color indexed="81"/>
            <rFont val="Tahoma"/>
            <family val="2"/>
          </rPr>
          <t xml:space="preserve">SIG:
</t>
        </r>
        <r>
          <rPr>
            <sz val="9"/>
            <color indexed="81"/>
            <rFont val="Tahoma"/>
            <family val="2"/>
          </rPr>
          <t>Periodicidad de la recolección de la información para calcular el indicador. Por ejemplo: La evaluación de la eficacia de de la capacitación se realiza una vez terminado el programa de formación.</t>
        </r>
      </text>
    </comment>
    <comment ref="H34" authorId="0" shapeId="0">
      <text>
        <r>
          <rPr>
            <b/>
            <sz val="9"/>
            <color indexed="81"/>
            <rFont val="Tahoma"/>
            <family val="2"/>
          </rPr>
          <t xml:space="preserve">SIG:
</t>
        </r>
        <r>
          <rPr>
            <sz val="9"/>
            <color indexed="81"/>
            <rFont val="Tahoma"/>
            <family val="2"/>
          </rPr>
          <t xml:space="preserve">Periodicidad de análisis del indicador. Por ejemplo: Mensual, Trimestral, Anual, entre otros.
</t>
        </r>
      </text>
    </comment>
    <comment ref="C35" authorId="0" shapeId="0">
      <text>
        <r>
          <rPr>
            <b/>
            <sz val="9"/>
            <color indexed="81"/>
            <rFont val="Tahoma"/>
            <family val="2"/>
          </rPr>
          <t xml:space="preserve">SIG:
</t>
        </r>
        <r>
          <rPr>
            <sz val="9"/>
            <color indexed="81"/>
            <rFont val="Tahoma"/>
            <family val="2"/>
          </rPr>
          <t>Registros de donde se extrae la información para calcular el indicador.
EJEMPLO: SISTEMA DE INFORMACIÓN SNIES, ACADEMUSOFT.</t>
        </r>
      </text>
    </comment>
    <comment ref="J35" authorId="0" shapeId="0">
      <text>
        <r>
          <rPr>
            <b/>
            <sz val="9"/>
            <color indexed="81"/>
            <rFont val="Tahoma"/>
            <family val="2"/>
          </rPr>
          <t xml:space="preserve">SIG:
</t>
        </r>
        <r>
          <rPr>
            <sz val="9"/>
            <color indexed="81"/>
            <rFont val="Tahoma"/>
            <family val="2"/>
          </rPr>
          <t>Deduzca la unidad en la que se va a medir el indicador. Ejm: Porcentaje o %, Pesos o $, Numero de Veces, entre otros.</t>
        </r>
      </text>
    </comment>
  </commentList>
</comments>
</file>

<file path=xl/comments2.xml><?xml version="1.0" encoding="utf-8"?>
<comments xmlns="http://schemas.openxmlformats.org/spreadsheetml/2006/main">
  <authors>
    <author>Luis Darío Téllez Ramírez</author>
  </authors>
  <commentList>
    <comment ref="C11" authorId="0" shapeId="0">
      <text>
        <r>
          <rPr>
            <b/>
            <sz val="9"/>
            <color indexed="81"/>
            <rFont val="Tahoma"/>
            <family val="2"/>
          </rPr>
          <t>S.I.G:  
Fecha en la cuál se crea el indicador AA/MM/DD</t>
        </r>
      </text>
    </comment>
    <comment ref="K11" authorId="0" shapeId="0">
      <text>
        <r>
          <rPr>
            <b/>
            <sz val="9"/>
            <color indexed="81"/>
            <rFont val="Tahoma"/>
            <family val="2"/>
          </rPr>
          <t xml:space="preserve">SIG:
</t>
        </r>
        <r>
          <rPr>
            <sz val="9"/>
            <color indexed="81"/>
            <rFont val="Tahoma"/>
            <family val="2"/>
          </rPr>
          <t>Es el número de la versión del indicador.</t>
        </r>
      </text>
    </comment>
    <comment ref="C12" authorId="0" shapeId="0">
      <text>
        <r>
          <rPr>
            <b/>
            <sz val="9"/>
            <color indexed="81"/>
            <rFont val="Tahoma"/>
            <family val="2"/>
          </rPr>
          <t>S.I.G:
Escriba el nombre del Macroproceso al cual pertenece el indicador (solo si aplica).</t>
        </r>
      </text>
    </comment>
    <comment ref="C13" authorId="0" shapeId="0">
      <text>
        <r>
          <rPr>
            <b/>
            <sz val="9"/>
            <color indexed="81"/>
            <rFont val="Tahoma"/>
            <family val="2"/>
          </rPr>
          <t>S.I.G:
Escriba el proceso al cual pertenece el indicador (solo si aplica).</t>
        </r>
      </text>
    </comment>
    <comment ref="I13" authorId="0" shapeId="0">
      <text>
        <r>
          <rPr>
            <b/>
            <sz val="9"/>
            <color indexed="81"/>
            <rFont val="Tahoma"/>
            <family val="2"/>
          </rPr>
          <t xml:space="preserve">SIG:
</t>
        </r>
        <r>
          <rPr>
            <sz val="9"/>
            <color indexed="81"/>
            <rFont val="Tahoma"/>
            <family val="2"/>
          </rPr>
          <t xml:space="preserve">Los niveles son :
</t>
        </r>
        <r>
          <rPr>
            <b/>
            <sz val="9"/>
            <color indexed="81"/>
            <rFont val="Tahoma"/>
            <family val="2"/>
          </rPr>
          <t xml:space="preserve">- Estratégico: </t>
        </r>
        <r>
          <rPr>
            <sz val="9"/>
            <color indexed="81"/>
            <rFont val="Tahoma"/>
            <family val="2"/>
          </rPr>
          <t xml:space="preserve">Cumplimiento de los ejes de política, estrategias y acciones estratégicas del plan estratégico.
- </t>
        </r>
        <r>
          <rPr>
            <b/>
            <sz val="9"/>
            <color indexed="81"/>
            <rFont val="Tahoma"/>
            <family val="2"/>
          </rPr>
          <t>De Proceso:</t>
        </r>
        <r>
          <rPr>
            <sz val="9"/>
            <color indexed="81"/>
            <rFont val="Tahoma"/>
            <family val="2"/>
          </rPr>
          <t xml:space="preserve"> Resultados y operación de los procesos del SIG.
- </t>
        </r>
        <r>
          <rPr>
            <b/>
            <sz val="9"/>
            <color indexed="81"/>
            <rFont val="Tahoma"/>
            <family val="2"/>
          </rPr>
          <t>Operacionales:</t>
        </r>
        <r>
          <rPr>
            <sz val="9"/>
            <color indexed="81"/>
            <rFont val="Tahoma"/>
            <family val="2"/>
          </rPr>
          <t xml:space="preserve"> Cumplimiento de los planes de acción.</t>
        </r>
      </text>
    </comment>
    <comment ref="C14" authorId="0" shapeId="0">
      <text>
        <r>
          <rPr>
            <b/>
            <sz val="9"/>
            <color indexed="81"/>
            <rFont val="Tahoma"/>
            <family val="2"/>
          </rPr>
          <t>S.I.G: 
Seleccione el Objetivo Institucional al que hace aporte  el indicador.</t>
        </r>
      </text>
    </comment>
    <comment ref="C18" authorId="0" shapeId="0">
      <text>
        <r>
          <rPr>
            <b/>
            <sz val="9"/>
            <color indexed="81"/>
            <rFont val="Tahoma"/>
            <family val="2"/>
          </rPr>
          <t xml:space="preserve">SIG:
</t>
        </r>
        <r>
          <rPr>
            <sz val="9"/>
            <color indexed="81"/>
            <rFont val="Tahoma"/>
            <family val="2"/>
          </rPr>
          <t>Cargo de quien calcula el indicador. Por ejemplo Líder de Gestión Humana.</t>
        </r>
      </text>
    </comment>
    <comment ref="C19" authorId="0" shapeId="0">
      <text>
        <r>
          <rPr>
            <b/>
            <sz val="9"/>
            <color indexed="81"/>
            <rFont val="Tahoma"/>
            <family val="2"/>
          </rPr>
          <t xml:space="preserve">SIG: 
</t>
        </r>
        <r>
          <rPr>
            <sz val="9"/>
            <color indexed="81"/>
            <rFont val="Tahoma"/>
            <family val="2"/>
          </rPr>
          <t>Cargo de quien analiza el indicador.</t>
        </r>
      </text>
    </comment>
    <comment ref="C20" authorId="0" shapeId="0">
      <text>
        <r>
          <rPr>
            <b/>
            <sz val="9"/>
            <color indexed="81"/>
            <rFont val="Tahoma"/>
            <family val="2"/>
          </rPr>
          <t xml:space="preserve">SIG:
</t>
        </r>
        <r>
          <rPr>
            <sz val="9"/>
            <color indexed="81"/>
            <rFont val="Tahoma"/>
            <family val="2"/>
          </rPr>
          <t>Escriba el nombre de la Entidad(es)   o persona(s)  que hacen uso de la información del indicador, por ejemplo: SNIES, SUE, CONTRALORIA GENERAL, PLANEACIÓN  NACIONAL, MINISTERIO DE EDUCACIÓN, MACROPROCESO GESTION DE CALIDAD, ETC.</t>
        </r>
      </text>
    </comment>
    <comment ref="C23" authorId="0" shapeId="0">
      <text>
        <r>
          <rPr>
            <b/>
            <sz val="9"/>
            <color indexed="81"/>
            <rFont val="Tahoma"/>
            <family val="2"/>
          </rPr>
          <t xml:space="preserve">SIG:
</t>
        </r>
        <r>
          <rPr>
            <sz val="9"/>
            <color indexed="81"/>
            <rFont val="Tahoma"/>
            <family val="2"/>
          </rPr>
          <t xml:space="preserve">Especifique la descripción básica del interés de la medición, evaluar un proceso o resultado particular.  
</t>
        </r>
        <r>
          <rPr>
            <b/>
            <sz val="9"/>
            <color indexed="81"/>
            <rFont val="Tahoma"/>
            <family val="2"/>
          </rPr>
          <t xml:space="preserve">Por ejemplo:
</t>
        </r>
        <r>
          <rPr>
            <sz val="9"/>
            <color indexed="81"/>
            <rFont val="Tahoma"/>
            <family val="2"/>
          </rPr>
          <t>El indicador de eficiencia y productividad de la investigación tiene como Objetivo:   Determinar la eficiencia en la investigación examinando la ejecución de los recursos para  tal efecto y la socialización de la misma.</t>
        </r>
      </text>
    </comment>
    <comment ref="C26" authorId="0" shapeId="0">
      <text>
        <r>
          <rPr>
            <b/>
            <sz val="9"/>
            <color indexed="81"/>
            <rFont val="Tahoma"/>
            <family val="2"/>
          </rPr>
          <t xml:space="preserve">SIG:
</t>
        </r>
        <r>
          <rPr>
            <sz val="9"/>
            <color indexed="81"/>
            <rFont val="Tahoma"/>
            <family val="2"/>
          </rPr>
          <t xml:space="preserve">Los Indicadores pueden ser:
- </t>
        </r>
        <r>
          <rPr>
            <b/>
            <sz val="9"/>
            <color indexed="81"/>
            <rFont val="Tahoma"/>
            <family val="2"/>
          </rPr>
          <t xml:space="preserve">De Eficiencia:  </t>
        </r>
        <r>
          <rPr>
            <sz val="9"/>
            <color indexed="81"/>
            <rFont val="Tahoma"/>
            <family val="2"/>
          </rPr>
          <t xml:space="preserve">Esta midiendo el proceso y las condiciones de su gestión en términos de recursos, MIDE  EL COMO.
- </t>
        </r>
        <r>
          <rPr>
            <b/>
            <sz val="9"/>
            <color indexed="81"/>
            <rFont val="Tahoma"/>
            <family val="2"/>
          </rPr>
          <t xml:space="preserve">De Eficacia: </t>
        </r>
        <r>
          <rPr>
            <sz val="9"/>
            <color indexed="81"/>
            <rFont val="Tahoma"/>
            <family val="2"/>
          </rPr>
          <t xml:space="preserve">Esta midiendo el resultado de la gestión, MIDE EL QUE.
- </t>
        </r>
        <r>
          <rPr>
            <b/>
            <sz val="9"/>
            <color indexed="81"/>
            <rFont val="Tahoma"/>
            <family val="2"/>
          </rPr>
          <t xml:space="preserve">De Efectividad: </t>
        </r>
        <r>
          <rPr>
            <sz val="9"/>
            <color indexed="81"/>
            <rFont val="Tahoma"/>
            <family val="2"/>
          </rPr>
          <t xml:space="preserve">Esta midiendo el impacto de la gestión, MIDE EL PARA QUE. </t>
        </r>
      </text>
    </comment>
    <comment ref="C29" authorId="0" shapeId="0">
      <text>
        <r>
          <rPr>
            <b/>
            <sz val="9"/>
            <color indexed="81"/>
            <rFont val="Tahoma"/>
            <family val="2"/>
          </rPr>
          <t xml:space="preserve">SIG:
Directo: </t>
        </r>
        <r>
          <rPr>
            <sz val="9"/>
            <color indexed="81"/>
            <rFont val="Tahoma"/>
            <family val="2"/>
          </rPr>
          <t xml:space="preserve">a mayor valor, mejor desempeño ó a menor valor menor desempeño.
</t>
        </r>
        <r>
          <rPr>
            <b/>
            <sz val="9"/>
            <color indexed="81"/>
            <rFont val="Tahoma"/>
            <family val="2"/>
          </rPr>
          <t>Inverso:</t>
        </r>
        <r>
          <rPr>
            <sz val="9"/>
            <color indexed="81"/>
            <rFont val="Tahoma"/>
            <family val="2"/>
          </rPr>
          <t xml:space="preserve"> a mayor valor menor desempeño ó a menor valor mejor desempeño</t>
        </r>
      </text>
    </comment>
    <comment ref="C32" authorId="0" shapeId="0">
      <text>
        <r>
          <rPr>
            <b/>
            <sz val="9"/>
            <color indexed="81"/>
            <rFont val="Tahoma"/>
            <family val="2"/>
          </rPr>
          <t xml:space="preserve">SIG:
</t>
        </r>
        <r>
          <rPr>
            <sz val="9"/>
            <color indexed="81"/>
            <rFont val="Tahoma"/>
            <family val="2"/>
          </rPr>
          <t>Expresión matemática mediante la cual se calcula el indicador. Por ejemplo:
(Número de servicios prestados de forma oportuna / total de servicios prestados) * 100</t>
        </r>
      </text>
    </comment>
    <comment ref="C34" authorId="0" shapeId="0">
      <text>
        <r>
          <rPr>
            <b/>
            <sz val="9"/>
            <color indexed="81"/>
            <rFont val="Tahoma"/>
            <family val="2"/>
          </rPr>
          <t xml:space="preserve">SIG:
</t>
        </r>
        <r>
          <rPr>
            <sz val="9"/>
            <color indexed="81"/>
            <rFont val="Tahoma"/>
            <family val="2"/>
          </rPr>
          <t>Periodicidad de la recolección de la información para calcular el indicador. Por ejemplo: La evaluación de la eficacia de de la capacitación se realiza una vez terminado el programa de formación.</t>
        </r>
      </text>
    </comment>
    <comment ref="H34" authorId="0" shapeId="0">
      <text>
        <r>
          <rPr>
            <b/>
            <sz val="9"/>
            <color indexed="81"/>
            <rFont val="Tahoma"/>
            <family val="2"/>
          </rPr>
          <t xml:space="preserve">SIG:
</t>
        </r>
        <r>
          <rPr>
            <sz val="9"/>
            <color indexed="81"/>
            <rFont val="Tahoma"/>
            <family val="2"/>
          </rPr>
          <t xml:space="preserve">Periodicidad de análisis del indicador. Por ejemplo: Mensual, Trimestral, Anual, entre otros.
</t>
        </r>
      </text>
    </comment>
    <comment ref="C35" authorId="0" shapeId="0">
      <text>
        <r>
          <rPr>
            <b/>
            <sz val="9"/>
            <color indexed="81"/>
            <rFont val="Tahoma"/>
            <family val="2"/>
          </rPr>
          <t xml:space="preserve">SIG:
</t>
        </r>
        <r>
          <rPr>
            <sz val="9"/>
            <color indexed="81"/>
            <rFont val="Tahoma"/>
            <family val="2"/>
          </rPr>
          <t>Registros de donde se extrae la información para calcular el indicador.
EJEMPLO: SISTEMA DE INFORMACIÓN SNIES, ACADEMUSOFT.</t>
        </r>
      </text>
    </comment>
    <comment ref="J35" authorId="0" shapeId="0">
      <text>
        <r>
          <rPr>
            <b/>
            <sz val="9"/>
            <color indexed="81"/>
            <rFont val="Tahoma"/>
            <family val="2"/>
          </rPr>
          <t xml:space="preserve">SIG:
</t>
        </r>
        <r>
          <rPr>
            <sz val="9"/>
            <color indexed="81"/>
            <rFont val="Tahoma"/>
            <family val="2"/>
          </rPr>
          <t>Deduzca la unidad en la que se va a medir el indicador. Ejm: Porcentaje o %, Pesos o $, Numero de Veces, entre otros.</t>
        </r>
      </text>
    </comment>
  </commentList>
</comments>
</file>

<file path=xl/comments3.xml><?xml version="1.0" encoding="utf-8"?>
<comments xmlns="http://schemas.openxmlformats.org/spreadsheetml/2006/main">
  <authors>
    <author>Luis Darío Téllez Ramírez</author>
  </authors>
  <commentList>
    <comment ref="C11" authorId="0" shapeId="0">
      <text>
        <r>
          <rPr>
            <b/>
            <sz val="9"/>
            <color indexed="81"/>
            <rFont val="Tahoma"/>
            <family val="2"/>
          </rPr>
          <t>S.I.G:  
Fecha en la cuál se crea el indicador AA/MM/DD</t>
        </r>
      </text>
    </comment>
    <comment ref="K11" authorId="0" shapeId="0">
      <text>
        <r>
          <rPr>
            <b/>
            <sz val="9"/>
            <color indexed="81"/>
            <rFont val="Tahoma"/>
            <family val="2"/>
          </rPr>
          <t xml:space="preserve">SIG:
</t>
        </r>
        <r>
          <rPr>
            <sz val="9"/>
            <color indexed="81"/>
            <rFont val="Tahoma"/>
            <family val="2"/>
          </rPr>
          <t>Es el número de la versión del indicador.</t>
        </r>
      </text>
    </comment>
    <comment ref="C12" authorId="0" shapeId="0">
      <text>
        <r>
          <rPr>
            <b/>
            <sz val="9"/>
            <color indexed="81"/>
            <rFont val="Tahoma"/>
            <family val="2"/>
          </rPr>
          <t>S.I.G:
Escriba el nombre del Macroproceso al cual pertenece el indicador (solo si aplica).</t>
        </r>
      </text>
    </comment>
    <comment ref="C13" authorId="0" shapeId="0">
      <text>
        <r>
          <rPr>
            <b/>
            <sz val="9"/>
            <color indexed="81"/>
            <rFont val="Tahoma"/>
            <family val="2"/>
          </rPr>
          <t>S.I.G:
Escriba el proceso al cual pertenece el indicador (solo si aplica).</t>
        </r>
      </text>
    </comment>
    <comment ref="I13" authorId="0" shapeId="0">
      <text>
        <r>
          <rPr>
            <b/>
            <sz val="9"/>
            <color indexed="81"/>
            <rFont val="Tahoma"/>
            <family val="2"/>
          </rPr>
          <t xml:space="preserve">SIG:
</t>
        </r>
        <r>
          <rPr>
            <sz val="9"/>
            <color indexed="81"/>
            <rFont val="Tahoma"/>
            <family val="2"/>
          </rPr>
          <t xml:space="preserve">Los niveles son :
</t>
        </r>
        <r>
          <rPr>
            <b/>
            <sz val="9"/>
            <color indexed="81"/>
            <rFont val="Tahoma"/>
            <family val="2"/>
          </rPr>
          <t xml:space="preserve">- Estratégico: </t>
        </r>
        <r>
          <rPr>
            <sz val="9"/>
            <color indexed="81"/>
            <rFont val="Tahoma"/>
            <family val="2"/>
          </rPr>
          <t xml:space="preserve">Cumplimiento de los ejes de política, estrategias y acciones estratégicas del plan estratégico.
- </t>
        </r>
        <r>
          <rPr>
            <b/>
            <sz val="9"/>
            <color indexed="81"/>
            <rFont val="Tahoma"/>
            <family val="2"/>
          </rPr>
          <t>De Proceso:</t>
        </r>
        <r>
          <rPr>
            <sz val="9"/>
            <color indexed="81"/>
            <rFont val="Tahoma"/>
            <family val="2"/>
          </rPr>
          <t xml:space="preserve"> Resultados y operación de los procesos del SIG.
- </t>
        </r>
        <r>
          <rPr>
            <b/>
            <sz val="9"/>
            <color indexed="81"/>
            <rFont val="Tahoma"/>
            <family val="2"/>
          </rPr>
          <t>Operacionales:</t>
        </r>
        <r>
          <rPr>
            <sz val="9"/>
            <color indexed="81"/>
            <rFont val="Tahoma"/>
            <family val="2"/>
          </rPr>
          <t xml:space="preserve"> Cumplimiento de los planes de acción.</t>
        </r>
      </text>
    </comment>
    <comment ref="C14" authorId="0" shapeId="0">
      <text>
        <r>
          <rPr>
            <b/>
            <sz val="9"/>
            <color indexed="81"/>
            <rFont val="Tahoma"/>
            <family val="2"/>
          </rPr>
          <t>S.I.G: 
Seleccione el Objetivo Institucional al que hace aporte  el indicador.</t>
        </r>
      </text>
    </comment>
    <comment ref="C18" authorId="0" shapeId="0">
      <text>
        <r>
          <rPr>
            <b/>
            <sz val="9"/>
            <color indexed="81"/>
            <rFont val="Tahoma"/>
            <family val="2"/>
          </rPr>
          <t xml:space="preserve">SIG:
</t>
        </r>
        <r>
          <rPr>
            <sz val="9"/>
            <color indexed="81"/>
            <rFont val="Tahoma"/>
            <family val="2"/>
          </rPr>
          <t>Cargo de quien calcula el indicador. Por ejemplo Líder de Gestión Humana.</t>
        </r>
      </text>
    </comment>
    <comment ref="C19" authorId="0" shapeId="0">
      <text>
        <r>
          <rPr>
            <b/>
            <sz val="9"/>
            <color indexed="81"/>
            <rFont val="Tahoma"/>
            <family val="2"/>
          </rPr>
          <t xml:space="preserve">SIG: 
</t>
        </r>
        <r>
          <rPr>
            <sz val="9"/>
            <color indexed="81"/>
            <rFont val="Tahoma"/>
            <family val="2"/>
          </rPr>
          <t>Cargo de quien analiza el indicador.</t>
        </r>
      </text>
    </comment>
    <comment ref="C20" authorId="0" shapeId="0">
      <text>
        <r>
          <rPr>
            <b/>
            <sz val="9"/>
            <color indexed="81"/>
            <rFont val="Tahoma"/>
            <family val="2"/>
          </rPr>
          <t xml:space="preserve">SIG:
</t>
        </r>
        <r>
          <rPr>
            <sz val="9"/>
            <color indexed="81"/>
            <rFont val="Tahoma"/>
            <family val="2"/>
          </rPr>
          <t>Escriba el nombre de la Entidad(es)   o persona(s)  que hacen uso de la información del indicador, por ejemplo: SNIES, SUE, CONTRALORIA GENERAL, PLANEACIÓN  NACIONAL, MINISTERIO DE EDUCACIÓN, MACROPROCESO GESTION DE CALIDAD, ETC.</t>
        </r>
      </text>
    </comment>
    <comment ref="C23" authorId="0" shapeId="0">
      <text>
        <r>
          <rPr>
            <b/>
            <sz val="9"/>
            <color indexed="81"/>
            <rFont val="Tahoma"/>
            <family val="2"/>
          </rPr>
          <t xml:space="preserve">SIG:
</t>
        </r>
        <r>
          <rPr>
            <sz val="9"/>
            <color indexed="81"/>
            <rFont val="Tahoma"/>
            <family val="2"/>
          </rPr>
          <t xml:space="preserve">Especifique la descripción básica del interés de la medición, evaluar un proceso o resultado particular.  
</t>
        </r>
        <r>
          <rPr>
            <b/>
            <sz val="9"/>
            <color indexed="81"/>
            <rFont val="Tahoma"/>
            <family val="2"/>
          </rPr>
          <t xml:space="preserve">Por ejemplo:
</t>
        </r>
        <r>
          <rPr>
            <sz val="9"/>
            <color indexed="81"/>
            <rFont val="Tahoma"/>
            <family val="2"/>
          </rPr>
          <t>El indicador de eficiencia y productividad de la investigación tiene como Objetivo:   Determinar la eficiencia en la investigación examinando la ejecución de los recursos para  tal efecto y la socialización de la misma.</t>
        </r>
      </text>
    </comment>
    <comment ref="C26" authorId="0" shapeId="0">
      <text>
        <r>
          <rPr>
            <b/>
            <sz val="9"/>
            <color indexed="81"/>
            <rFont val="Tahoma"/>
            <family val="2"/>
          </rPr>
          <t xml:space="preserve">SIG:
</t>
        </r>
        <r>
          <rPr>
            <sz val="9"/>
            <color indexed="81"/>
            <rFont val="Tahoma"/>
            <family val="2"/>
          </rPr>
          <t xml:space="preserve">Los Indicadores pueden ser:
- </t>
        </r>
        <r>
          <rPr>
            <b/>
            <sz val="9"/>
            <color indexed="81"/>
            <rFont val="Tahoma"/>
            <family val="2"/>
          </rPr>
          <t xml:space="preserve">De Eficiencia:  </t>
        </r>
        <r>
          <rPr>
            <sz val="9"/>
            <color indexed="81"/>
            <rFont val="Tahoma"/>
            <family val="2"/>
          </rPr>
          <t xml:space="preserve">Esta midiendo el proceso y las condiciones de su gestión en términos de recursos, MIDE  EL COMO.
- </t>
        </r>
        <r>
          <rPr>
            <b/>
            <sz val="9"/>
            <color indexed="81"/>
            <rFont val="Tahoma"/>
            <family val="2"/>
          </rPr>
          <t xml:space="preserve">De Eficacia: </t>
        </r>
        <r>
          <rPr>
            <sz val="9"/>
            <color indexed="81"/>
            <rFont val="Tahoma"/>
            <family val="2"/>
          </rPr>
          <t xml:space="preserve">Esta midiendo el resultado de la gestión, MIDE EL QUE.
- </t>
        </r>
        <r>
          <rPr>
            <b/>
            <sz val="9"/>
            <color indexed="81"/>
            <rFont val="Tahoma"/>
            <family val="2"/>
          </rPr>
          <t xml:space="preserve">De Efectividad: </t>
        </r>
        <r>
          <rPr>
            <sz val="9"/>
            <color indexed="81"/>
            <rFont val="Tahoma"/>
            <family val="2"/>
          </rPr>
          <t xml:space="preserve">Esta midiendo el impacto de la gestión, MIDE EL PARA QUE. </t>
        </r>
      </text>
    </comment>
    <comment ref="C29" authorId="0" shapeId="0">
      <text>
        <r>
          <rPr>
            <b/>
            <sz val="9"/>
            <color indexed="81"/>
            <rFont val="Tahoma"/>
            <family val="2"/>
          </rPr>
          <t xml:space="preserve">SIG:
Directo: </t>
        </r>
        <r>
          <rPr>
            <sz val="9"/>
            <color indexed="81"/>
            <rFont val="Tahoma"/>
            <family val="2"/>
          </rPr>
          <t xml:space="preserve">a mayor valor, mejor desempeño ó a menor valor menor desempeño.
</t>
        </r>
        <r>
          <rPr>
            <b/>
            <sz val="9"/>
            <color indexed="81"/>
            <rFont val="Tahoma"/>
            <family val="2"/>
          </rPr>
          <t>Inverso:</t>
        </r>
        <r>
          <rPr>
            <sz val="9"/>
            <color indexed="81"/>
            <rFont val="Tahoma"/>
            <family val="2"/>
          </rPr>
          <t xml:space="preserve"> a mayor valor menor desempeño ó a menor valor mejor desempeño</t>
        </r>
      </text>
    </comment>
    <comment ref="C32" authorId="0" shapeId="0">
      <text>
        <r>
          <rPr>
            <b/>
            <sz val="9"/>
            <color indexed="81"/>
            <rFont val="Tahoma"/>
            <family val="2"/>
          </rPr>
          <t xml:space="preserve">SIG:
</t>
        </r>
        <r>
          <rPr>
            <sz val="9"/>
            <color indexed="81"/>
            <rFont val="Tahoma"/>
            <family val="2"/>
          </rPr>
          <t>Expresión matemática mediante la cual se calcula el indicador. Por ejemplo:
(Número de servicios prestados de forma oportuna / total de servicios prestados) * 100</t>
        </r>
      </text>
    </comment>
    <comment ref="C34" authorId="0" shapeId="0">
      <text>
        <r>
          <rPr>
            <b/>
            <sz val="9"/>
            <color indexed="81"/>
            <rFont val="Tahoma"/>
            <family val="2"/>
          </rPr>
          <t xml:space="preserve">SIG:
</t>
        </r>
        <r>
          <rPr>
            <sz val="9"/>
            <color indexed="81"/>
            <rFont val="Tahoma"/>
            <family val="2"/>
          </rPr>
          <t>Periodicidad de la recolección de la información para calcular el indicador. Por ejemplo: La evaluación de la eficacia de de la capacitación se realiza una vez terminado el programa de formación.</t>
        </r>
      </text>
    </comment>
    <comment ref="H34" authorId="0" shapeId="0">
      <text>
        <r>
          <rPr>
            <b/>
            <sz val="9"/>
            <color indexed="81"/>
            <rFont val="Tahoma"/>
            <family val="2"/>
          </rPr>
          <t xml:space="preserve">SIG:
</t>
        </r>
        <r>
          <rPr>
            <sz val="9"/>
            <color indexed="81"/>
            <rFont val="Tahoma"/>
            <family val="2"/>
          </rPr>
          <t xml:space="preserve">Periodicidad de análisis del indicador. Por ejemplo: Mensual, Trimestral, Anual, entre otros.
</t>
        </r>
      </text>
    </comment>
    <comment ref="C35" authorId="0" shapeId="0">
      <text>
        <r>
          <rPr>
            <b/>
            <sz val="9"/>
            <color indexed="81"/>
            <rFont val="Tahoma"/>
            <family val="2"/>
          </rPr>
          <t xml:space="preserve">SIG:
</t>
        </r>
        <r>
          <rPr>
            <sz val="9"/>
            <color indexed="81"/>
            <rFont val="Tahoma"/>
            <family val="2"/>
          </rPr>
          <t>Registros de donde se extrae la información para calcular el indicador.
EJEMPLO: SISTEMA DE INFORMACIÓN SNIES, ACADEMUSOFT.</t>
        </r>
      </text>
    </comment>
    <comment ref="J35" authorId="0" shapeId="0">
      <text>
        <r>
          <rPr>
            <b/>
            <sz val="9"/>
            <color indexed="81"/>
            <rFont val="Tahoma"/>
            <family val="2"/>
          </rPr>
          <t xml:space="preserve">SIG:
</t>
        </r>
        <r>
          <rPr>
            <sz val="9"/>
            <color indexed="81"/>
            <rFont val="Tahoma"/>
            <family val="2"/>
          </rPr>
          <t>Deduzca la unidad en la que se va a medir el indicador. Ejm: Porcentaje o %, Pesos o $, Numero de Veces, entre otros.</t>
        </r>
      </text>
    </comment>
  </commentList>
</comments>
</file>

<file path=xl/comments4.xml><?xml version="1.0" encoding="utf-8"?>
<comments xmlns="http://schemas.openxmlformats.org/spreadsheetml/2006/main">
  <authors>
    <author>Luis Darío Téllez Ramírez</author>
  </authors>
  <commentList>
    <comment ref="C11" authorId="0" shapeId="0">
      <text>
        <r>
          <rPr>
            <b/>
            <sz val="9"/>
            <color indexed="81"/>
            <rFont val="Tahoma"/>
            <family val="2"/>
          </rPr>
          <t>S.I.G:  
Fecha en la cuál se crea el indicador AA/MM/DD</t>
        </r>
      </text>
    </comment>
    <comment ref="K11" authorId="0" shapeId="0">
      <text>
        <r>
          <rPr>
            <b/>
            <sz val="9"/>
            <color indexed="81"/>
            <rFont val="Tahoma"/>
            <family val="2"/>
          </rPr>
          <t xml:space="preserve">SIG:
</t>
        </r>
        <r>
          <rPr>
            <sz val="9"/>
            <color indexed="81"/>
            <rFont val="Tahoma"/>
            <family val="2"/>
          </rPr>
          <t>Es el número de la versión del indicador.</t>
        </r>
      </text>
    </comment>
    <comment ref="C12" authorId="0" shapeId="0">
      <text>
        <r>
          <rPr>
            <b/>
            <sz val="9"/>
            <color indexed="81"/>
            <rFont val="Tahoma"/>
            <family val="2"/>
          </rPr>
          <t>S.I.G:
Escriba el nombre del Macroproceso al cual pertenece el indicador (solo si aplica).</t>
        </r>
      </text>
    </comment>
    <comment ref="C13" authorId="0" shapeId="0">
      <text>
        <r>
          <rPr>
            <b/>
            <sz val="9"/>
            <color indexed="81"/>
            <rFont val="Tahoma"/>
            <family val="2"/>
          </rPr>
          <t>S.I.G:
Escriba el proceso al cual pertenece el indicador (solo si aplica).</t>
        </r>
      </text>
    </comment>
    <comment ref="I13" authorId="0" shapeId="0">
      <text>
        <r>
          <rPr>
            <b/>
            <sz val="9"/>
            <color indexed="81"/>
            <rFont val="Tahoma"/>
            <family val="2"/>
          </rPr>
          <t xml:space="preserve">SIG:
</t>
        </r>
        <r>
          <rPr>
            <sz val="9"/>
            <color indexed="81"/>
            <rFont val="Tahoma"/>
            <family val="2"/>
          </rPr>
          <t xml:space="preserve">Los niveles son :
</t>
        </r>
        <r>
          <rPr>
            <b/>
            <sz val="9"/>
            <color indexed="81"/>
            <rFont val="Tahoma"/>
            <family val="2"/>
          </rPr>
          <t xml:space="preserve">- Estratégico: </t>
        </r>
        <r>
          <rPr>
            <sz val="9"/>
            <color indexed="81"/>
            <rFont val="Tahoma"/>
            <family val="2"/>
          </rPr>
          <t xml:space="preserve">Cumplimiento de los ejes de política, estrategias y acciones estratégicas del plan estratégico.
- </t>
        </r>
        <r>
          <rPr>
            <b/>
            <sz val="9"/>
            <color indexed="81"/>
            <rFont val="Tahoma"/>
            <family val="2"/>
          </rPr>
          <t>De Proceso:</t>
        </r>
        <r>
          <rPr>
            <sz val="9"/>
            <color indexed="81"/>
            <rFont val="Tahoma"/>
            <family val="2"/>
          </rPr>
          <t xml:space="preserve"> Resultados y operación de los procesos del SIG.
- </t>
        </r>
        <r>
          <rPr>
            <b/>
            <sz val="9"/>
            <color indexed="81"/>
            <rFont val="Tahoma"/>
            <family val="2"/>
          </rPr>
          <t>Operacionales:</t>
        </r>
        <r>
          <rPr>
            <sz val="9"/>
            <color indexed="81"/>
            <rFont val="Tahoma"/>
            <family val="2"/>
          </rPr>
          <t xml:space="preserve"> Cumplimiento de los planes de acción.</t>
        </r>
      </text>
    </comment>
    <comment ref="C14" authorId="0" shapeId="0">
      <text>
        <r>
          <rPr>
            <b/>
            <sz val="9"/>
            <color indexed="81"/>
            <rFont val="Tahoma"/>
            <family val="2"/>
          </rPr>
          <t>S.I.G: 
Seleccione el Objetivo Institucional al que hace aporte  el indicador.</t>
        </r>
      </text>
    </comment>
    <comment ref="C18" authorId="0" shapeId="0">
      <text>
        <r>
          <rPr>
            <b/>
            <sz val="9"/>
            <color indexed="81"/>
            <rFont val="Tahoma"/>
            <family val="2"/>
          </rPr>
          <t xml:space="preserve">SIG:
</t>
        </r>
        <r>
          <rPr>
            <sz val="9"/>
            <color indexed="81"/>
            <rFont val="Tahoma"/>
            <family val="2"/>
          </rPr>
          <t>Cargo de quien calcula el indicador. Por ejemplo Líder de Gestión Humana.</t>
        </r>
      </text>
    </comment>
    <comment ref="C19" authorId="0" shapeId="0">
      <text>
        <r>
          <rPr>
            <b/>
            <sz val="9"/>
            <color indexed="81"/>
            <rFont val="Tahoma"/>
            <family val="2"/>
          </rPr>
          <t xml:space="preserve">SIG: 
</t>
        </r>
        <r>
          <rPr>
            <sz val="9"/>
            <color indexed="81"/>
            <rFont val="Tahoma"/>
            <family val="2"/>
          </rPr>
          <t>Cargo de quien analiza el indicador.</t>
        </r>
      </text>
    </comment>
    <comment ref="C20" authorId="0" shapeId="0">
      <text>
        <r>
          <rPr>
            <b/>
            <sz val="9"/>
            <color indexed="81"/>
            <rFont val="Tahoma"/>
            <family val="2"/>
          </rPr>
          <t xml:space="preserve">SIG:
</t>
        </r>
        <r>
          <rPr>
            <sz val="9"/>
            <color indexed="81"/>
            <rFont val="Tahoma"/>
            <family val="2"/>
          </rPr>
          <t>Escriba el nombre de la Entidad(es)   o persona(s)  que hacen uso de la información del indicador, por ejemplo: SNIES, SUE, CONTRALORIA GENERAL, PLANEACIÓN  NACIONAL, MINISTERIO DE EDUCACIÓN, MACROPROCESO GESTION DE CALIDAD, ETC.</t>
        </r>
      </text>
    </comment>
    <comment ref="C23" authorId="0" shapeId="0">
      <text>
        <r>
          <rPr>
            <b/>
            <sz val="9"/>
            <color indexed="81"/>
            <rFont val="Tahoma"/>
            <family val="2"/>
          </rPr>
          <t xml:space="preserve">SIG:
</t>
        </r>
        <r>
          <rPr>
            <sz val="9"/>
            <color indexed="81"/>
            <rFont val="Tahoma"/>
            <family val="2"/>
          </rPr>
          <t xml:space="preserve">Especifique la descripción básica del interés de la medición, evaluar un proceso o resultado particular.  
</t>
        </r>
        <r>
          <rPr>
            <b/>
            <sz val="9"/>
            <color indexed="81"/>
            <rFont val="Tahoma"/>
            <family val="2"/>
          </rPr>
          <t xml:space="preserve">Por ejemplo:
</t>
        </r>
        <r>
          <rPr>
            <sz val="9"/>
            <color indexed="81"/>
            <rFont val="Tahoma"/>
            <family val="2"/>
          </rPr>
          <t>El indicador de eficiencia y productividad de la investigación tiene como Objetivo:   Determinar la eficiencia en la investigación examinando la ejecución de los recursos para  tal efecto y la socialización de la misma.</t>
        </r>
      </text>
    </comment>
    <comment ref="C26" authorId="0" shapeId="0">
      <text>
        <r>
          <rPr>
            <b/>
            <sz val="9"/>
            <color indexed="81"/>
            <rFont val="Tahoma"/>
            <family val="2"/>
          </rPr>
          <t xml:space="preserve">SIG:
</t>
        </r>
        <r>
          <rPr>
            <sz val="9"/>
            <color indexed="81"/>
            <rFont val="Tahoma"/>
            <family val="2"/>
          </rPr>
          <t xml:space="preserve">Los Indicadores pueden ser:
- </t>
        </r>
        <r>
          <rPr>
            <b/>
            <sz val="9"/>
            <color indexed="81"/>
            <rFont val="Tahoma"/>
            <family val="2"/>
          </rPr>
          <t xml:space="preserve">De Eficiencia:  </t>
        </r>
        <r>
          <rPr>
            <sz val="9"/>
            <color indexed="81"/>
            <rFont val="Tahoma"/>
            <family val="2"/>
          </rPr>
          <t xml:space="preserve">Esta midiendo el proceso y las condiciones de su gestión en términos de recursos, MIDE  EL COMO.
- </t>
        </r>
        <r>
          <rPr>
            <b/>
            <sz val="9"/>
            <color indexed="81"/>
            <rFont val="Tahoma"/>
            <family val="2"/>
          </rPr>
          <t xml:space="preserve">De Eficacia: </t>
        </r>
        <r>
          <rPr>
            <sz val="9"/>
            <color indexed="81"/>
            <rFont val="Tahoma"/>
            <family val="2"/>
          </rPr>
          <t xml:space="preserve">Esta midiendo el resultado de la gestión, MIDE EL QUE.
- </t>
        </r>
        <r>
          <rPr>
            <b/>
            <sz val="9"/>
            <color indexed="81"/>
            <rFont val="Tahoma"/>
            <family val="2"/>
          </rPr>
          <t xml:space="preserve">De Efectividad: </t>
        </r>
        <r>
          <rPr>
            <sz val="9"/>
            <color indexed="81"/>
            <rFont val="Tahoma"/>
            <family val="2"/>
          </rPr>
          <t xml:space="preserve">Esta midiendo el impacto de la gestión, MIDE EL PARA QUE. </t>
        </r>
      </text>
    </comment>
    <comment ref="C29" authorId="0" shapeId="0">
      <text>
        <r>
          <rPr>
            <b/>
            <sz val="9"/>
            <color indexed="81"/>
            <rFont val="Tahoma"/>
            <family val="2"/>
          </rPr>
          <t xml:space="preserve">SIG:
Directo: </t>
        </r>
        <r>
          <rPr>
            <sz val="9"/>
            <color indexed="81"/>
            <rFont val="Tahoma"/>
            <family val="2"/>
          </rPr>
          <t xml:space="preserve">a mayor valor, mejor desempeño ó a menor valor menor desempeño.
</t>
        </r>
        <r>
          <rPr>
            <b/>
            <sz val="9"/>
            <color indexed="81"/>
            <rFont val="Tahoma"/>
            <family val="2"/>
          </rPr>
          <t>Inverso:</t>
        </r>
        <r>
          <rPr>
            <sz val="9"/>
            <color indexed="81"/>
            <rFont val="Tahoma"/>
            <family val="2"/>
          </rPr>
          <t xml:space="preserve"> a mayor valor menor desempeño ó a menor valor mejor desempeño</t>
        </r>
      </text>
    </comment>
    <comment ref="C32" authorId="0" shapeId="0">
      <text>
        <r>
          <rPr>
            <b/>
            <sz val="9"/>
            <color indexed="81"/>
            <rFont val="Tahoma"/>
            <family val="2"/>
          </rPr>
          <t xml:space="preserve">SIG:
</t>
        </r>
        <r>
          <rPr>
            <sz val="9"/>
            <color indexed="81"/>
            <rFont val="Tahoma"/>
            <family val="2"/>
          </rPr>
          <t>Expresión matemática mediante la cual se calcula el indicador. Por ejemplo:
(Número de servicios prestados de forma oportuna / total de servicios prestados) * 100</t>
        </r>
      </text>
    </comment>
    <comment ref="C34" authorId="0" shapeId="0">
      <text>
        <r>
          <rPr>
            <b/>
            <sz val="9"/>
            <color indexed="81"/>
            <rFont val="Tahoma"/>
            <family val="2"/>
          </rPr>
          <t xml:space="preserve">SIG:
</t>
        </r>
        <r>
          <rPr>
            <sz val="9"/>
            <color indexed="81"/>
            <rFont val="Tahoma"/>
            <family val="2"/>
          </rPr>
          <t>Periodicidad de la recolección de la información para calcular el indicador. Por ejemplo: La evaluación de la eficacia de de la capacitación se realiza una vez terminado el programa de formación.</t>
        </r>
      </text>
    </comment>
    <comment ref="H34" authorId="0" shapeId="0">
      <text>
        <r>
          <rPr>
            <b/>
            <sz val="9"/>
            <color indexed="81"/>
            <rFont val="Tahoma"/>
            <family val="2"/>
          </rPr>
          <t xml:space="preserve">SIG:
</t>
        </r>
        <r>
          <rPr>
            <sz val="9"/>
            <color indexed="81"/>
            <rFont val="Tahoma"/>
            <family val="2"/>
          </rPr>
          <t xml:space="preserve">Periodicidad de análisis del indicador. Por ejemplo: Mensual, Trimestral, Anual, entre otros.
</t>
        </r>
      </text>
    </comment>
    <comment ref="C35" authorId="0" shapeId="0">
      <text>
        <r>
          <rPr>
            <b/>
            <sz val="9"/>
            <color indexed="81"/>
            <rFont val="Tahoma"/>
            <family val="2"/>
          </rPr>
          <t xml:space="preserve">SIG:
</t>
        </r>
        <r>
          <rPr>
            <sz val="9"/>
            <color indexed="81"/>
            <rFont val="Tahoma"/>
            <family val="2"/>
          </rPr>
          <t>Registros de donde se extrae la información para calcular el indicador.
EJEMPLO: SISTEMA DE INFORMACIÓN SNIES, ACADEMUSOFT.</t>
        </r>
      </text>
    </comment>
    <comment ref="J35" authorId="0" shapeId="0">
      <text>
        <r>
          <rPr>
            <b/>
            <sz val="9"/>
            <color indexed="81"/>
            <rFont val="Tahoma"/>
            <family val="2"/>
          </rPr>
          <t xml:space="preserve">SIG:
</t>
        </r>
        <r>
          <rPr>
            <sz val="9"/>
            <color indexed="81"/>
            <rFont val="Tahoma"/>
            <family val="2"/>
          </rPr>
          <t>Deduzca la unidad en la que se va a medir el indicador. Ejm: Porcentaje o %, Pesos o $, Numero de Veces, entre otros.</t>
        </r>
      </text>
    </comment>
  </commentList>
</comments>
</file>

<file path=xl/comments5.xml><?xml version="1.0" encoding="utf-8"?>
<comments xmlns="http://schemas.openxmlformats.org/spreadsheetml/2006/main">
  <authors>
    <author>Luis Darío Téllez Ramírez</author>
  </authors>
  <commentList>
    <comment ref="C11" authorId="0" shapeId="0">
      <text>
        <r>
          <rPr>
            <b/>
            <sz val="9"/>
            <color indexed="81"/>
            <rFont val="Tahoma"/>
            <family val="2"/>
          </rPr>
          <t>S.I.G:  
Fecha en la cuál se crea el indicador AA/MM/DD</t>
        </r>
      </text>
    </comment>
    <comment ref="K11" authorId="0" shapeId="0">
      <text>
        <r>
          <rPr>
            <b/>
            <sz val="9"/>
            <color indexed="81"/>
            <rFont val="Tahoma"/>
            <family val="2"/>
          </rPr>
          <t xml:space="preserve">SIG:
</t>
        </r>
        <r>
          <rPr>
            <sz val="9"/>
            <color indexed="81"/>
            <rFont val="Tahoma"/>
            <family val="2"/>
          </rPr>
          <t>Es el número de la versión del indicador.</t>
        </r>
      </text>
    </comment>
    <comment ref="C12" authorId="0" shapeId="0">
      <text>
        <r>
          <rPr>
            <b/>
            <sz val="9"/>
            <color indexed="81"/>
            <rFont val="Tahoma"/>
            <family val="2"/>
          </rPr>
          <t>S.I.G:
Escriba el nombre del Macroproceso al cual pertenece el indicador (solo si aplica).</t>
        </r>
      </text>
    </comment>
    <comment ref="C13" authorId="0" shapeId="0">
      <text>
        <r>
          <rPr>
            <b/>
            <sz val="9"/>
            <color indexed="81"/>
            <rFont val="Tahoma"/>
            <family val="2"/>
          </rPr>
          <t>S.I.G:
Escriba el proceso al cual pertenece el indicador (solo si aplica).</t>
        </r>
      </text>
    </comment>
    <comment ref="I13" authorId="0" shapeId="0">
      <text>
        <r>
          <rPr>
            <b/>
            <sz val="9"/>
            <color indexed="81"/>
            <rFont val="Tahoma"/>
            <family val="2"/>
          </rPr>
          <t xml:space="preserve">SIG:
</t>
        </r>
        <r>
          <rPr>
            <sz val="9"/>
            <color indexed="81"/>
            <rFont val="Tahoma"/>
            <family val="2"/>
          </rPr>
          <t xml:space="preserve">Los niveles son :
</t>
        </r>
        <r>
          <rPr>
            <b/>
            <sz val="9"/>
            <color indexed="81"/>
            <rFont val="Tahoma"/>
            <family val="2"/>
          </rPr>
          <t xml:space="preserve">- Estratégico: </t>
        </r>
        <r>
          <rPr>
            <sz val="9"/>
            <color indexed="81"/>
            <rFont val="Tahoma"/>
            <family val="2"/>
          </rPr>
          <t xml:space="preserve">Cumplimiento de los ejes de política, estrategias y acciones estratégicas del plan estratégico.
- </t>
        </r>
        <r>
          <rPr>
            <b/>
            <sz val="9"/>
            <color indexed="81"/>
            <rFont val="Tahoma"/>
            <family val="2"/>
          </rPr>
          <t>De Proceso:</t>
        </r>
        <r>
          <rPr>
            <sz val="9"/>
            <color indexed="81"/>
            <rFont val="Tahoma"/>
            <family val="2"/>
          </rPr>
          <t xml:space="preserve"> Resultados y operación de los procesos del SIG.
- </t>
        </r>
        <r>
          <rPr>
            <b/>
            <sz val="9"/>
            <color indexed="81"/>
            <rFont val="Tahoma"/>
            <family val="2"/>
          </rPr>
          <t>Operacionales:</t>
        </r>
        <r>
          <rPr>
            <sz val="9"/>
            <color indexed="81"/>
            <rFont val="Tahoma"/>
            <family val="2"/>
          </rPr>
          <t xml:space="preserve"> Cumplimiento de los planes de acción.</t>
        </r>
      </text>
    </comment>
    <comment ref="C14" authorId="0" shapeId="0">
      <text>
        <r>
          <rPr>
            <b/>
            <sz val="9"/>
            <color indexed="81"/>
            <rFont val="Tahoma"/>
            <family val="2"/>
          </rPr>
          <t>S.I.G: 
Seleccione el Objetivo Institucional al que hace aporte  el indicador.</t>
        </r>
      </text>
    </comment>
    <comment ref="C18" authorId="0" shapeId="0">
      <text>
        <r>
          <rPr>
            <b/>
            <sz val="9"/>
            <color indexed="81"/>
            <rFont val="Tahoma"/>
            <family val="2"/>
          </rPr>
          <t xml:space="preserve">SIG:
</t>
        </r>
        <r>
          <rPr>
            <sz val="9"/>
            <color indexed="81"/>
            <rFont val="Tahoma"/>
            <family val="2"/>
          </rPr>
          <t>Cargo de quien calcula el indicador. Por ejemplo Líder de Gestión Humana.</t>
        </r>
      </text>
    </comment>
    <comment ref="C19" authorId="0" shapeId="0">
      <text>
        <r>
          <rPr>
            <b/>
            <sz val="9"/>
            <color indexed="81"/>
            <rFont val="Tahoma"/>
            <family val="2"/>
          </rPr>
          <t xml:space="preserve">SIG: 
</t>
        </r>
        <r>
          <rPr>
            <sz val="9"/>
            <color indexed="81"/>
            <rFont val="Tahoma"/>
            <family val="2"/>
          </rPr>
          <t>Cargo de quien analiza el indicador.</t>
        </r>
      </text>
    </comment>
    <comment ref="C20" authorId="0" shapeId="0">
      <text>
        <r>
          <rPr>
            <b/>
            <sz val="9"/>
            <color indexed="81"/>
            <rFont val="Tahoma"/>
            <family val="2"/>
          </rPr>
          <t xml:space="preserve">SIG:
</t>
        </r>
        <r>
          <rPr>
            <sz val="9"/>
            <color indexed="81"/>
            <rFont val="Tahoma"/>
            <family val="2"/>
          </rPr>
          <t>Escriba el nombre de la Entidad(es)   o persona(s)  que hacen uso de la información del indicador, por ejemplo: SNIES, SUE, CONTRALORIA GENERAL, PLANEACIÓN  NACIONAL, MINISTERIO DE EDUCACIÓN, MACROPROCESO GESTION DE CALIDAD, ETC.</t>
        </r>
      </text>
    </comment>
    <comment ref="C23" authorId="0" shapeId="0">
      <text>
        <r>
          <rPr>
            <b/>
            <sz val="9"/>
            <color indexed="81"/>
            <rFont val="Tahoma"/>
            <family val="2"/>
          </rPr>
          <t xml:space="preserve">SIG:
</t>
        </r>
        <r>
          <rPr>
            <sz val="9"/>
            <color indexed="81"/>
            <rFont val="Tahoma"/>
            <family val="2"/>
          </rPr>
          <t xml:space="preserve">Especifique la descripción básica del interés de la medición, evaluar un proceso o resultado particular.  
</t>
        </r>
        <r>
          <rPr>
            <b/>
            <sz val="9"/>
            <color indexed="81"/>
            <rFont val="Tahoma"/>
            <family val="2"/>
          </rPr>
          <t xml:space="preserve">Por ejemplo:
</t>
        </r>
        <r>
          <rPr>
            <sz val="9"/>
            <color indexed="81"/>
            <rFont val="Tahoma"/>
            <family val="2"/>
          </rPr>
          <t>El indicador de eficiencia y productividad de la investigación tiene como Objetivo:   Determinar la eficiencia en la investigación examinando la ejecución de los recursos para  tal efecto y la socialización de la misma.</t>
        </r>
      </text>
    </comment>
    <comment ref="C26" authorId="0" shapeId="0">
      <text>
        <r>
          <rPr>
            <b/>
            <sz val="9"/>
            <color indexed="81"/>
            <rFont val="Tahoma"/>
            <family val="2"/>
          </rPr>
          <t xml:space="preserve">SIG:
</t>
        </r>
        <r>
          <rPr>
            <sz val="9"/>
            <color indexed="81"/>
            <rFont val="Tahoma"/>
            <family val="2"/>
          </rPr>
          <t xml:space="preserve">Los Indicadores pueden ser:
- </t>
        </r>
        <r>
          <rPr>
            <b/>
            <sz val="9"/>
            <color indexed="81"/>
            <rFont val="Tahoma"/>
            <family val="2"/>
          </rPr>
          <t xml:space="preserve">De Eficiencia:  </t>
        </r>
        <r>
          <rPr>
            <sz val="9"/>
            <color indexed="81"/>
            <rFont val="Tahoma"/>
            <family val="2"/>
          </rPr>
          <t xml:space="preserve">Esta midiendo el proceso y las condiciones de su gestión en términos de recursos, MIDE  EL COMO.
- </t>
        </r>
        <r>
          <rPr>
            <b/>
            <sz val="9"/>
            <color indexed="81"/>
            <rFont val="Tahoma"/>
            <family val="2"/>
          </rPr>
          <t xml:space="preserve">De Eficacia: </t>
        </r>
        <r>
          <rPr>
            <sz val="9"/>
            <color indexed="81"/>
            <rFont val="Tahoma"/>
            <family val="2"/>
          </rPr>
          <t xml:space="preserve">Esta midiendo el resultado de la gestión, MIDE EL QUE.
- </t>
        </r>
        <r>
          <rPr>
            <b/>
            <sz val="9"/>
            <color indexed="81"/>
            <rFont val="Tahoma"/>
            <family val="2"/>
          </rPr>
          <t xml:space="preserve">De Efectividad: </t>
        </r>
        <r>
          <rPr>
            <sz val="9"/>
            <color indexed="81"/>
            <rFont val="Tahoma"/>
            <family val="2"/>
          </rPr>
          <t xml:space="preserve">Esta midiendo el impacto de la gestión, MIDE EL PARA QUE. </t>
        </r>
      </text>
    </comment>
    <comment ref="C29" authorId="0" shapeId="0">
      <text>
        <r>
          <rPr>
            <b/>
            <sz val="9"/>
            <color indexed="81"/>
            <rFont val="Tahoma"/>
            <family val="2"/>
          </rPr>
          <t xml:space="preserve">SIG:
Directo: </t>
        </r>
        <r>
          <rPr>
            <sz val="9"/>
            <color indexed="81"/>
            <rFont val="Tahoma"/>
            <family val="2"/>
          </rPr>
          <t xml:space="preserve">a mayor valor, mejor desempeño ó a menor valor menor desempeño.
</t>
        </r>
        <r>
          <rPr>
            <b/>
            <sz val="9"/>
            <color indexed="81"/>
            <rFont val="Tahoma"/>
            <family val="2"/>
          </rPr>
          <t>Inverso:</t>
        </r>
        <r>
          <rPr>
            <sz val="9"/>
            <color indexed="81"/>
            <rFont val="Tahoma"/>
            <family val="2"/>
          </rPr>
          <t xml:space="preserve"> a mayor valor menor desempeño ó a menor valor mejor desempeño</t>
        </r>
      </text>
    </comment>
    <comment ref="C32" authorId="0" shapeId="0">
      <text>
        <r>
          <rPr>
            <b/>
            <sz val="9"/>
            <color indexed="81"/>
            <rFont val="Tahoma"/>
            <family val="2"/>
          </rPr>
          <t xml:space="preserve">SIG:
</t>
        </r>
        <r>
          <rPr>
            <sz val="9"/>
            <color indexed="81"/>
            <rFont val="Tahoma"/>
            <family val="2"/>
          </rPr>
          <t>Expresión matemática mediante la cual se calcula el indicador. Por ejemplo:
(Número de servicios prestados de forma oportuna / total de servicios prestados) * 100</t>
        </r>
      </text>
    </comment>
    <comment ref="C34" authorId="0" shapeId="0">
      <text>
        <r>
          <rPr>
            <b/>
            <sz val="9"/>
            <color indexed="81"/>
            <rFont val="Tahoma"/>
            <family val="2"/>
          </rPr>
          <t xml:space="preserve">SIG:
</t>
        </r>
        <r>
          <rPr>
            <sz val="9"/>
            <color indexed="81"/>
            <rFont val="Tahoma"/>
            <family val="2"/>
          </rPr>
          <t>Periodicidad de la recolección de la información para calcular el indicador. Por ejemplo: La evaluación de la eficacia de de la capacitación se realiza una vez terminado el programa de formación.</t>
        </r>
      </text>
    </comment>
    <comment ref="H34" authorId="0" shapeId="0">
      <text>
        <r>
          <rPr>
            <b/>
            <sz val="9"/>
            <color indexed="81"/>
            <rFont val="Tahoma"/>
            <family val="2"/>
          </rPr>
          <t xml:space="preserve">SIG:
</t>
        </r>
        <r>
          <rPr>
            <sz val="9"/>
            <color indexed="81"/>
            <rFont val="Tahoma"/>
            <family val="2"/>
          </rPr>
          <t xml:space="preserve">Periodicidad de análisis del indicador. Por ejemplo: Mensual, Trimestral, Anual, entre otros.
</t>
        </r>
      </text>
    </comment>
    <comment ref="C35" authorId="0" shapeId="0">
      <text>
        <r>
          <rPr>
            <b/>
            <sz val="9"/>
            <color indexed="81"/>
            <rFont val="Tahoma"/>
            <family val="2"/>
          </rPr>
          <t xml:space="preserve">SIG:
</t>
        </r>
        <r>
          <rPr>
            <sz val="9"/>
            <color indexed="81"/>
            <rFont val="Tahoma"/>
            <family val="2"/>
          </rPr>
          <t>Registros de donde se extrae la información para calcular el indicador.
EJEMPLO: SISTEMA DE INFORMACIÓN SNIES, ACADEMUSOFT.</t>
        </r>
      </text>
    </comment>
    <comment ref="J35" authorId="0" shapeId="0">
      <text>
        <r>
          <rPr>
            <b/>
            <sz val="9"/>
            <color indexed="81"/>
            <rFont val="Tahoma"/>
            <family val="2"/>
          </rPr>
          <t xml:space="preserve">SIG:
</t>
        </r>
        <r>
          <rPr>
            <sz val="9"/>
            <color indexed="81"/>
            <rFont val="Tahoma"/>
            <family val="2"/>
          </rPr>
          <t>Deduzca la unidad en la que se va a medir el indicador. Ejm: Porcentaje o %, Pesos o $, Numero de Veces, entre otros.</t>
        </r>
      </text>
    </comment>
  </commentList>
</comments>
</file>

<file path=xl/comments6.xml><?xml version="1.0" encoding="utf-8"?>
<comments xmlns="http://schemas.openxmlformats.org/spreadsheetml/2006/main">
  <authors>
    <author>Luis Darío Téllez Ramírez</author>
  </authors>
  <commentList>
    <comment ref="C11" authorId="0" shapeId="0">
      <text>
        <r>
          <rPr>
            <b/>
            <sz val="9"/>
            <color indexed="81"/>
            <rFont val="Tahoma"/>
            <family val="2"/>
          </rPr>
          <t>S.I.G:  
Fecha en la cuál se crea el indicador AA/MM/DD</t>
        </r>
      </text>
    </comment>
    <comment ref="K11" authorId="0" shapeId="0">
      <text>
        <r>
          <rPr>
            <b/>
            <sz val="9"/>
            <color indexed="81"/>
            <rFont val="Tahoma"/>
            <family val="2"/>
          </rPr>
          <t xml:space="preserve">SIG:
</t>
        </r>
        <r>
          <rPr>
            <sz val="9"/>
            <color indexed="81"/>
            <rFont val="Tahoma"/>
            <family val="2"/>
          </rPr>
          <t>Es el número de la versión del indicador.</t>
        </r>
      </text>
    </comment>
    <comment ref="C12" authorId="0" shapeId="0">
      <text>
        <r>
          <rPr>
            <b/>
            <sz val="9"/>
            <color indexed="81"/>
            <rFont val="Tahoma"/>
            <family val="2"/>
          </rPr>
          <t>S.I.G:
Escriba el nombre del Macroproceso al cual pertenece el indicador (solo si aplica).</t>
        </r>
      </text>
    </comment>
    <comment ref="C13" authorId="0" shapeId="0">
      <text>
        <r>
          <rPr>
            <b/>
            <sz val="9"/>
            <color indexed="81"/>
            <rFont val="Tahoma"/>
            <family val="2"/>
          </rPr>
          <t>S.I.G:
Escriba el proceso al cual pertenece el indicador (solo si aplica).</t>
        </r>
      </text>
    </comment>
    <comment ref="I13" authorId="0" shapeId="0">
      <text>
        <r>
          <rPr>
            <b/>
            <sz val="9"/>
            <color indexed="81"/>
            <rFont val="Tahoma"/>
            <family val="2"/>
          </rPr>
          <t xml:space="preserve">SIG:
</t>
        </r>
        <r>
          <rPr>
            <sz val="9"/>
            <color indexed="81"/>
            <rFont val="Tahoma"/>
            <family val="2"/>
          </rPr>
          <t xml:space="preserve">Los niveles son :
</t>
        </r>
        <r>
          <rPr>
            <b/>
            <sz val="9"/>
            <color indexed="81"/>
            <rFont val="Tahoma"/>
            <family val="2"/>
          </rPr>
          <t xml:space="preserve">- Estratégico: </t>
        </r>
        <r>
          <rPr>
            <sz val="9"/>
            <color indexed="81"/>
            <rFont val="Tahoma"/>
            <family val="2"/>
          </rPr>
          <t xml:space="preserve">Cumplimiento de los ejes de política, estrategias y acciones estratégicas del plan estratégico.
- </t>
        </r>
        <r>
          <rPr>
            <b/>
            <sz val="9"/>
            <color indexed="81"/>
            <rFont val="Tahoma"/>
            <family val="2"/>
          </rPr>
          <t>De Proceso:</t>
        </r>
        <r>
          <rPr>
            <sz val="9"/>
            <color indexed="81"/>
            <rFont val="Tahoma"/>
            <family val="2"/>
          </rPr>
          <t xml:space="preserve"> Resultados y operación de los procesos del SIG.
- </t>
        </r>
        <r>
          <rPr>
            <b/>
            <sz val="9"/>
            <color indexed="81"/>
            <rFont val="Tahoma"/>
            <family val="2"/>
          </rPr>
          <t>Operacionales:</t>
        </r>
        <r>
          <rPr>
            <sz val="9"/>
            <color indexed="81"/>
            <rFont val="Tahoma"/>
            <family val="2"/>
          </rPr>
          <t xml:space="preserve"> Cumplimiento de los planes de acción.</t>
        </r>
      </text>
    </comment>
    <comment ref="C14" authorId="0" shapeId="0">
      <text>
        <r>
          <rPr>
            <b/>
            <sz val="9"/>
            <color indexed="81"/>
            <rFont val="Tahoma"/>
            <family val="2"/>
          </rPr>
          <t>S.I.G: 
Seleccione el Objetivo Institucional al que hace aporte  el indicador.</t>
        </r>
      </text>
    </comment>
    <comment ref="C18" authorId="0" shapeId="0">
      <text>
        <r>
          <rPr>
            <b/>
            <sz val="9"/>
            <color indexed="81"/>
            <rFont val="Tahoma"/>
            <family val="2"/>
          </rPr>
          <t xml:space="preserve">SIG:
</t>
        </r>
        <r>
          <rPr>
            <sz val="9"/>
            <color indexed="81"/>
            <rFont val="Tahoma"/>
            <family val="2"/>
          </rPr>
          <t>Cargo de quien calcula el indicador. Por ejemplo Líder de Gestión Humana.</t>
        </r>
      </text>
    </comment>
    <comment ref="C19" authorId="0" shapeId="0">
      <text>
        <r>
          <rPr>
            <b/>
            <sz val="9"/>
            <color indexed="81"/>
            <rFont val="Tahoma"/>
            <family val="2"/>
          </rPr>
          <t xml:space="preserve">SIG: 
</t>
        </r>
        <r>
          <rPr>
            <sz val="9"/>
            <color indexed="81"/>
            <rFont val="Tahoma"/>
            <family val="2"/>
          </rPr>
          <t>Cargo de quien analiza el indicador.</t>
        </r>
      </text>
    </comment>
    <comment ref="C20" authorId="0" shapeId="0">
      <text>
        <r>
          <rPr>
            <b/>
            <sz val="9"/>
            <color indexed="81"/>
            <rFont val="Tahoma"/>
            <family val="2"/>
          </rPr>
          <t xml:space="preserve">SIG:
</t>
        </r>
        <r>
          <rPr>
            <sz val="9"/>
            <color indexed="81"/>
            <rFont val="Tahoma"/>
            <family val="2"/>
          </rPr>
          <t>Escriba el nombre de la Entidad(es)   o persona(s)  que hacen uso de la información del indicador, por ejemplo: SNIES, SUE, CONTRALORIA GENERAL, PLANEACIÓN  NACIONAL, MINISTERIO DE EDUCACIÓN, MACROPROCESO GESTION DE CALIDAD, ETC.</t>
        </r>
      </text>
    </comment>
    <comment ref="C23" authorId="0" shapeId="0">
      <text>
        <r>
          <rPr>
            <b/>
            <sz val="9"/>
            <color indexed="81"/>
            <rFont val="Tahoma"/>
            <family val="2"/>
          </rPr>
          <t xml:space="preserve">SIG:
</t>
        </r>
        <r>
          <rPr>
            <sz val="9"/>
            <color indexed="81"/>
            <rFont val="Tahoma"/>
            <family val="2"/>
          </rPr>
          <t xml:space="preserve">Especifique la descripción básica del interés de la medición, evaluar un proceso o resultado particular.  
</t>
        </r>
        <r>
          <rPr>
            <b/>
            <sz val="9"/>
            <color indexed="81"/>
            <rFont val="Tahoma"/>
            <family val="2"/>
          </rPr>
          <t xml:space="preserve">Por ejemplo:
</t>
        </r>
        <r>
          <rPr>
            <sz val="9"/>
            <color indexed="81"/>
            <rFont val="Tahoma"/>
            <family val="2"/>
          </rPr>
          <t>El indicador de eficiencia y productividad de la investigación tiene como Objetivo:   Determinar la eficiencia en la investigación examinando la ejecución de los recursos para  tal efecto y la socialización de la misma.</t>
        </r>
      </text>
    </comment>
    <comment ref="C26" authorId="0" shapeId="0">
      <text>
        <r>
          <rPr>
            <b/>
            <sz val="9"/>
            <color indexed="81"/>
            <rFont val="Tahoma"/>
            <family val="2"/>
          </rPr>
          <t xml:space="preserve">SIG:
</t>
        </r>
        <r>
          <rPr>
            <sz val="9"/>
            <color indexed="81"/>
            <rFont val="Tahoma"/>
            <family val="2"/>
          </rPr>
          <t xml:space="preserve">Los Indicadores pueden ser:
- </t>
        </r>
        <r>
          <rPr>
            <b/>
            <sz val="9"/>
            <color indexed="81"/>
            <rFont val="Tahoma"/>
            <family val="2"/>
          </rPr>
          <t xml:space="preserve">De Eficiencia:  </t>
        </r>
        <r>
          <rPr>
            <sz val="9"/>
            <color indexed="81"/>
            <rFont val="Tahoma"/>
            <family val="2"/>
          </rPr>
          <t xml:space="preserve">Esta midiendo el proceso y las condiciones de su gestión en términos de recursos, MIDE  EL COMO.
- </t>
        </r>
        <r>
          <rPr>
            <b/>
            <sz val="9"/>
            <color indexed="81"/>
            <rFont val="Tahoma"/>
            <family val="2"/>
          </rPr>
          <t xml:space="preserve">De Eficacia: </t>
        </r>
        <r>
          <rPr>
            <sz val="9"/>
            <color indexed="81"/>
            <rFont val="Tahoma"/>
            <family val="2"/>
          </rPr>
          <t xml:space="preserve">Esta midiendo el resultado de la gestión, MIDE EL QUE.
- </t>
        </r>
        <r>
          <rPr>
            <b/>
            <sz val="9"/>
            <color indexed="81"/>
            <rFont val="Tahoma"/>
            <family val="2"/>
          </rPr>
          <t xml:space="preserve">De Efectividad: </t>
        </r>
        <r>
          <rPr>
            <sz val="9"/>
            <color indexed="81"/>
            <rFont val="Tahoma"/>
            <family val="2"/>
          </rPr>
          <t xml:space="preserve">Esta midiendo el impacto de la gestión, MIDE EL PARA QUE. </t>
        </r>
      </text>
    </comment>
    <comment ref="C29" authorId="0" shapeId="0">
      <text>
        <r>
          <rPr>
            <b/>
            <sz val="9"/>
            <color indexed="81"/>
            <rFont val="Tahoma"/>
            <family val="2"/>
          </rPr>
          <t xml:space="preserve">SIG:
Directo: </t>
        </r>
        <r>
          <rPr>
            <sz val="9"/>
            <color indexed="81"/>
            <rFont val="Tahoma"/>
            <family val="2"/>
          </rPr>
          <t xml:space="preserve">a mayor valor, mejor desempeño ó a menor valor menor desempeño.
</t>
        </r>
        <r>
          <rPr>
            <b/>
            <sz val="9"/>
            <color indexed="81"/>
            <rFont val="Tahoma"/>
            <family val="2"/>
          </rPr>
          <t>Inverso:</t>
        </r>
        <r>
          <rPr>
            <sz val="9"/>
            <color indexed="81"/>
            <rFont val="Tahoma"/>
            <family val="2"/>
          </rPr>
          <t xml:space="preserve"> a mayor valor menor desempeño ó a menor valor mejor desempeño</t>
        </r>
      </text>
    </comment>
    <comment ref="C32" authorId="0" shapeId="0">
      <text>
        <r>
          <rPr>
            <b/>
            <sz val="9"/>
            <color indexed="81"/>
            <rFont val="Tahoma"/>
            <family val="2"/>
          </rPr>
          <t xml:space="preserve">SIG:
</t>
        </r>
        <r>
          <rPr>
            <sz val="9"/>
            <color indexed="81"/>
            <rFont val="Tahoma"/>
            <family val="2"/>
          </rPr>
          <t>Expresión matemática mediante la cual se calcula el indicador. Por ejemplo:
(Número de servicios prestados de forma oportuna / total de servicios prestados) * 100</t>
        </r>
      </text>
    </comment>
    <comment ref="C34" authorId="0" shapeId="0">
      <text>
        <r>
          <rPr>
            <b/>
            <sz val="9"/>
            <color indexed="81"/>
            <rFont val="Tahoma"/>
            <family val="2"/>
          </rPr>
          <t xml:space="preserve">SIG:
</t>
        </r>
        <r>
          <rPr>
            <sz val="9"/>
            <color indexed="81"/>
            <rFont val="Tahoma"/>
            <family val="2"/>
          </rPr>
          <t>Periodicidad de la recolección de la información para calcular el indicador. Por ejemplo: La evaluación de la eficacia de de la capacitación se realiza una vez terminado el programa de formación.</t>
        </r>
      </text>
    </comment>
    <comment ref="H34" authorId="0" shapeId="0">
      <text>
        <r>
          <rPr>
            <b/>
            <sz val="9"/>
            <color indexed="81"/>
            <rFont val="Tahoma"/>
            <family val="2"/>
          </rPr>
          <t xml:space="preserve">SIG:
</t>
        </r>
        <r>
          <rPr>
            <sz val="9"/>
            <color indexed="81"/>
            <rFont val="Tahoma"/>
            <family val="2"/>
          </rPr>
          <t xml:space="preserve">Periodicidad de análisis del indicador. Por ejemplo: Mensual, Trimestral, Anual, entre otros.
</t>
        </r>
      </text>
    </comment>
    <comment ref="C35" authorId="0" shapeId="0">
      <text>
        <r>
          <rPr>
            <b/>
            <sz val="9"/>
            <color indexed="81"/>
            <rFont val="Tahoma"/>
            <family val="2"/>
          </rPr>
          <t xml:space="preserve">SIG:
</t>
        </r>
        <r>
          <rPr>
            <sz val="9"/>
            <color indexed="81"/>
            <rFont val="Tahoma"/>
            <family val="2"/>
          </rPr>
          <t>Registros de donde se extrae la información para calcular el indicador.
EJEMPLO: SISTEMA DE INFORMACIÓN SNIES, ACADEMUSOFT.</t>
        </r>
      </text>
    </comment>
    <comment ref="J35" authorId="0" shapeId="0">
      <text>
        <r>
          <rPr>
            <b/>
            <sz val="9"/>
            <color indexed="81"/>
            <rFont val="Tahoma"/>
            <family val="2"/>
          </rPr>
          <t xml:space="preserve">SIG:
</t>
        </r>
        <r>
          <rPr>
            <sz val="9"/>
            <color indexed="81"/>
            <rFont val="Tahoma"/>
            <family val="2"/>
          </rPr>
          <t>Deduzca la unidad en la que se va a medir el indicador. Ejm: Porcentaje o %, Pesos o $, Numero de Veces, entre otros.</t>
        </r>
      </text>
    </comment>
  </commentList>
</comments>
</file>

<file path=xl/comments7.xml><?xml version="1.0" encoding="utf-8"?>
<comments xmlns="http://schemas.openxmlformats.org/spreadsheetml/2006/main">
  <authors>
    <author>Luis Darío Téllez Ramírez</author>
  </authors>
  <commentList>
    <comment ref="C11" authorId="0" shapeId="0">
      <text>
        <r>
          <rPr>
            <b/>
            <sz val="9"/>
            <color indexed="81"/>
            <rFont val="Tahoma"/>
            <family val="2"/>
          </rPr>
          <t>S.I.G:  
Fecha en la cuál se crea el indicador AA/MM/DD</t>
        </r>
      </text>
    </comment>
    <comment ref="K11" authorId="0" shapeId="0">
      <text>
        <r>
          <rPr>
            <b/>
            <sz val="9"/>
            <color indexed="81"/>
            <rFont val="Tahoma"/>
            <family val="2"/>
          </rPr>
          <t xml:space="preserve">SIG:
</t>
        </r>
        <r>
          <rPr>
            <sz val="9"/>
            <color indexed="81"/>
            <rFont val="Tahoma"/>
            <family val="2"/>
          </rPr>
          <t>Es el número de la versión del indicador.</t>
        </r>
      </text>
    </comment>
    <comment ref="C12" authorId="0" shapeId="0">
      <text>
        <r>
          <rPr>
            <b/>
            <sz val="9"/>
            <color indexed="81"/>
            <rFont val="Tahoma"/>
            <family val="2"/>
          </rPr>
          <t>S.I.G:
Escriba el nombre del Macroproceso al cual pertenece el indicador (solo si aplica).</t>
        </r>
      </text>
    </comment>
    <comment ref="C13" authorId="0" shapeId="0">
      <text>
        <r>
          <rPr>
            <b/>
            <sz val="9"/>
            <color indexed="81"/>
            <rFont val="Tahoma"/>
            <family val="2"/>
          </rPr>
          <t>S.I.G:
Escriba el proceso al cual pertenece el indicador (solo si aplica).</t>
        </r>
      </text>
    </comment>
    <comment ref="I13" authorId="0" shapeId="0">
      <text>
        <r>
          <rPr>
            <b/>
            <sz val="9"/>
            <color indexed="81"/>
            <rFont val="Tahoma"/>
            <family val="2"/>
          </rPr>
          <t xml:space="preserve">SIG:
</t>
        </r>
        <r>
          <rPr>
            <sz val="9"/>
            <color indexed="81"/>
            <rFont val="Tahoma"/>
            <family val="2"/>
          </rPr>
          <t xml:space="preserve">Los niveles son :
</t>
        </r>
        <r>
          <rPr>
            <b/>
            <sz val="9"/>
            <color indexed="81"/>
            <rFont val="Tahoma"/>
            <family val="2"/>
          </rPr>
          <t xml:space="preserve">- Estratégico: </t>
        </r>
        <r>
          <rPr>
            <sz val="9"/>
            <color indexed="81"/>
            <rFont val="Tahoma"/>
            <family val="2"/>
          </rPr>
          <t xml:space="preserve">Cumplimiento de los ejes de política, estrategias y acciones estratégicas del plan estratégico.
- </t>
        </r>
        <r>
          <rPr>
            <b/>
            <sz val="9"/>
            <color indexed="81"/>
            <rFont val="Tahoma"/>
            <family val="2"/>
          </rPr>
          <t>De Proceso:</t>
        </r>
        <r>
          <rPr>
            <sz val="9"/>
            <color indexed="81"/>
            <rFont val="Tahoma"/>
            <family val="2"/>
          </rPr>
          <t xml:space="preserve"> Resultados y operación de los procesos del SIG.
- </t>
        </r>
        <r>
          <rPr>
            <b/>
            <sz val="9"/>
            <color indexed="81"/>
            <rFont val="Tahoma"/>
            <family val="2"/>
          </rPr>
          <t>Operacionales:</t>
        </r>
        <r>
          <rPr>
            <sz val="9"/>
            <color indexed="81"/>
            <rFont val="Tahoma"/>
            <family val="2"/>
          </rPr>
          <t xml:space="preserve"> Cumplimiento de los planes de acción.</t>
        </r>
      </text>
    </comment>
    <comment ref="C14" authorId="0" shapeId="0">
      <text>
        <r>
          <rPr>
            <b/>
            <sz val="9"/>
            <color indexed="81"/>
            <rFont val="Tahoma"/>
            <family val="2"/>
          </rPr>
          <t>S.I.G: 
Seleccione el Objetivo Institucional al que hace aporte  el indicador.</t>
        </r>
      </text>
    </comment>
    <comment ref="C18" authorId="0" shapeId="0">
      <text>
        <r>
          <rPr>
            <b/>
            <sz val="9"/>
            <color indexed="81"/>
            <rFont val="Tahoma"/>
            <family val="2"/>
          </rPr>
          <t xml:space="preserve">SIG:
</t>
        </r>
        <r>
          <rPr>
            <sz val="9"/>
            <color indexed="81"/>
            <rFont val="Tahoma"/>
            <family val="2"/>
          </rPr>
          <t>Cargo de quien calcula el indicador. Por ejemplo Líder de Gestión Humana.</t>
        </r>
      </text>
    </comment>
    <comment ref="C19" authorId="0" shapeId="0">
      <text>
        <r>
          <rPr>
            <b/>
            <sz val="9"/>
            <color indexed="81"/>
            <rFont val="Tahoma"/>
            <family val="2"/>
          </rPr>
          <t xml:space="preserve">SIG: 
</t>
        </r>
        <r>
          <rPr>
            <sz val="9"/>
            <color indexed="81"/>
            <rFont val="Tahoma"/>
            <family val="2"/>
          </rPr>
          <t>Cargo de quien analiza el indicador.</t>
        </r>
      </text>
    </comment>
    <comment ref="C20" authorId="0" shapeId="0">
      <text>
        <r>
          <rPr>
            <b/>
            <sz val="9"/>
            <color indexed="81"/>
            <rFont val="Tahoma"/>
            <family val="2"/>
          </rPr>
          <t xml:space="preserve">SIG:
</t>
        </r>
        <r>
          <rPr>
            <sz val="9"/>
            <color indexed="81"/>
            <rFont val="Tahoma"/>
            <family val="2"/>
          </rPr>
          <t>Escriba el nombre de la Entidad(es)   o persona(s)  que hacen uso de la información del indicador, por ejemplo: SNIES, SUE, CONTRALORIA GENERAL, PLANEACIÓN  NACIONAL, MINISTERIO DE EDUCACIÓN, MACROPROCESO GESTION DE CALIDAD, ETC.</t>
        </r>
      </text>
    </comment>
    <comment ref="C23" authorId="0" shapeId="0">
      <text>
        <r>
          <rPr>
            <b/>
            <sz val="9"/>
            <color indexed="81"/>
            <rFont val="Tahoma"/>
            <family val="2"/>
          </rPr>
          <t xml:space="preserve">SIG:
</t>
        </r>
        <r>
          <rPr>
            <sz val="9"/>
            <color indexed="81"/>
            <rFont val="Tahoma"/>
            <family val="2"/>
          </rPr>
          <t xml:space="preserve">Especifique la descripción básica del interés de la medición, evaluar un proceso o resultado particular.  
</t>
        </r>
        <r>
          <rPr>
            <b/>
            <sz val="9"/>
            <color indexed="81"/>
            <rFont val="Tahoma"/>
            <family val="2"/>
          </rPr>
          <t xml:space="preserve">Por ejemplo:
</t>
        </r>
        <r>
          <rPr>
            <sz val="9"/>
            <color indexed="81"/>
            <rFont val="Tahoma"/>
            <family val="2"/>
          </rPr>
          <t>El indicador de eficiencia y productividad de la investigación tiene como Objetivo:   Determinar la eficiencia en la investigación examinando la ejecución de los recursos para  tal efecto y la socialización de la misma.</t>
        </r>
      </text>
    </comment>
    <comment ref="C26" authorId="0" shapeId="0">
      <text>
        <r>
          <rPr>
            <b/>
            <sz val="9"/>
            <color indexed="81"/>
            <rFont val="Tahoma"/>
            <family val="2"/>
          </rPr>
          <t xml:space="preserve">SIG:
</t>
        </r>
        <r>
          <rPr>
            <sz val="9"/>
            <color indexed="81"/>
            <rFont val="Tahoma"/>
            <family val="2"/>
          </rPr>
          <t xml:space="preserve">Los Indicadores pueden ser:
- </t>
        </r>
        <r>
          <rPr>
            <b/>
            <sz val="9"/>
            <color indexed="81"/>
            <rFont val="Tahoma"/>
            <family val="2"/>
          </rPr>
          <t xml:space="preserve">De Eficiencia:  </t>
        </r>
        <r>
          <rPr>
            <sz val="9"/>
            <color indexed="81"/>
            <rFont val="Tahoma"/>
            <family val="2"/>
          </rPr>
          <t xml:space="preserve">Esta midiendo el proceso y las condiciones de su gestión en términos de recursos, MIDE  EL COMO.
- </t>
        </r>
        <r>
          <rPr>
            <b/>
            <sz val="9"/>
            <color indexed="81"/>
            <rFont val="Tahoma"/>
            <family val="2"/>
          </rPr>
          <t xml:space="preserve">De Eficacia: </t>
        </r>
        <r>
          <rPr>
            <sz val="9"/>
            <color indexed="81"/>
            <rFont val="Tahoma"/>
            <family val="2"/>
          </rPr>
          <t xml:space="preserve">Esta midiendo el resultado de la gestión, MIDE EL QUE.
- </t>
        </r>
        <r>
          <rPr>
            <b/>
            <sz val="9"/>
            <color indexed="81"/>
            <rFont val="Tahoma"/>
            <family val="2"/>
          </rPr>
          <t xml:space="preserve">De Efectividad: </t>
        </r>
        <r>
          <rPr>
            <sz val="9"/>
            <color indexed="81"/>
            <rFont val="Tahoma"/>
            <family val="2"/>
          </rPr>
          <t xml:space="preserve">Esta midiendo el impacto de la gestión, MIDE EL PARA QUE. </t>
        </r>
      </text>
    </comment>
    <comment ref="C29" authorId="0" shapeId="0">
      <text>
        <r>
          <rPr>
            <b/>
            <sz val="9"/>
            <color indexed="81"/>
            <rFont val="Tahoma"/>
            <family val="2"/>
          </rPr>
          <t xml:space="preserve">SIG:
Directo: </t>
        </r>
        <r>
          <rPr>
            <sz val="9"/>
            <color indexed="81"/>
            <rFont val="Tahoma"/>
            <family val="2"/>
          </rPr>
          <t xml:space="preserve">a mayor valor, mejor desempeño ó a menor valor menor desempeño.
</t>
        </r>
        <r>
          <rPr>
            <b/>
            <sz val="9"/>
            <color indexed="81"/>
            <rFont val="Tahoma"/>
            <family val="2"/>
          </rPr>
          <t>Inverso:</t>
        </r>
        <r>
          <rPr>
            <sz val="9"/>
            <color indexed="81"/>
            <rFont val="Tahoma"/>
            <family val="2"/>
          </rPr>
          <t xml:space="preserve"> a mayor valor menor desempeño ó a menor valor mejor desempeño</t>
        </r>
      </text>
    </comment>
    <comment ref="C32" authorId="0" shapeId="0">
      <text>
        <r>
          <rPr>
            <b/>
            <sz val="9"/>
            <color indexed="81"/>
            <rFont val="Tahoma"/>
            <family val="2"/>
          </rPr>
          <t xml:space="preserve">SIG:
</t>
        </r>
        <r>
          <rPr>
            <sz val="9"/>
            <color indexed="81"/>
            <rFont val="Tahoma"/>
            <family val="2"/>
          </rPr>
          <t>Expresión matemática mediante la cual se calcula el indicador. Por ejemplo:
(Número de servicios prestados de forma oportuna / total de servicios prestados) * 100</t>
        </r>
      </text>
    </comment>
    <comment ref="C34" authorId="0" shapeId="0">
      <text>
        <r>
          <rPr>
            <b/>
            <sz val="9"/>
            <color indexed="81"/>
            <rFont val="Tahoma"/>
            <family val="2"/>
          </rPr>
          <t xml:space="preserve">SIG:
</t>
        </r>
        <r>
          <rPr>
            <sz val="9"/>
            <color indexed="81"/>
            <rFont val="Tahoma"/>
            <family val="2"/>
          </rPr>
          <t>Periodicidad de la recolección de la información para calcular el indicador. Por ejemplo: La evaluación de la eficacia de de la capacitación se realiza una vez terminado el programa de formación.</t>
        </r>
      </text>
    </comment>
    <comment ref="H34" authorId="0" shapeId="0">
      <text>
        <r>
          <rPr>
            <b/>
            <sz val="9"/>
            <color indexed="81"/>
            <rFont val="Tahoma"/>
            <family val="2"/>
          </rPr>
          <t xml:space="preserve">SIG:
</t>
        </r>
        <r>
          <rPr>
            <sz val="9"/>
            <color indexed="81"/>
            <rFont val="Tahoma"/>
            <family val="2"/>
          </rPr>
          <t xml:space="preserve">Periodicidad de análisis del indicador. Por ejemplo: Mensual, Trimestral, Anual, entre otros.
</t>
        </r>
      </text>
    </comment>
    <comment ref="C35" authorId="0" shapeId="0">
      <text>
        <r>
          <rPr>
            <b/>
            <sz val="9"/>
            <color indexed="81"/>
            <rFont val="Tahoma"/>
            <family val="2"/>
          </rPr>
          <t xml:space="preserve">SIG:
</t>
        </r>
        <r>
          <rPr>
            <sz val="9"/>
            <color indexed="81"/>
            <rFont val="Tahoma"/>
            <family val="2"/>
          </rPr>
          <t>Registros de donde se extrae la información para calcular el indicador.
EJEMPLO: SISTEMA DE INFORMACIÓN SNIES, ACADEMUSOFT.</t>
        </r>
      </text>
    </comment>
    <comment ref="J35" authorId="0" shapeId="0">
      <text>
        <r>
          <rPr>
            <b/>
            <sz val="9"/>
            <color indexed="81"/>
            <rFont val="Tahoma"/>
            <family val="2"/>
          </rPr>
          <t xml:space="preserve">SIG:
</t>
        </r>
        <r>
          <rPr>
            <sz val="9"/>
            <color indexed="81"/>
            <rFont val="Tahoma"/>
            <family val="2"/>
          </rPr>
          <t>Deduzca la unidad en la que se va a medir el indicador. Ejm: Porcentaje o %, Pesos o $, Numero de Veces, entre otros.</t>
        </r>
      </text>
    </comment>
  </commentList>
</comments>
</file>

<file path=xl/comments8.xml><?xml version="1.0" encoding="utf-8"?>
<comments xmlns="http://schemas.openxmlformats.org/spreadsheetml/2006/main">
  <authors>
    <author>Luis Darío Téllez Ramírez</author>
  </authors>
  <commentList>
    <comment ref="C11" authorId="0" shapeId="0">
      <text>
        <r>
          <rPr>
            <b/>
            <sz val="9"/>
            <color indexed="81"/>
            <rFont val="Tahoma"/>
            <family val="2"/>
          </rPr>
          <t>S.I.G:  
Fecha en la cuál se crea el indicador AA/MM/DD</t>
        </r>
      </text>
    </comment>
    <comment ref="K11" authorId="0" shapeId="0">
      <text>
        <r>
          <rPr>
            <b/>
            <sz val="9"/>
            <color indexed="81"/>
            <rFont val="Tahoma"/>
            <family val="2"/>
          </rPr>
          <t xml:space="preserve">SIG:
</t>
        </r>
        <r>
          <rPr>
            <sz val="9"/>
            <color indexed="81"/>
            <rFont val="Tahoma"/>
            <family val="2"/>
          </rPr>
          <t>Es el número de la versión del indicador.</t>
        </r>
      </text>
    </comment>
    <comment ref="C12" authorId="0" shapeId="0">
      <text>
        <r>
          <rPr>
            <b/>
            <sz val="9"/>
            <color indexed="81"/>
            <rFont val="Tahoma"/>
            <family val="2"/>
          </rPr>
          <t>S.I.G:
Escriba el nombre del Macroproceso al cual pertenece el indicador (solo si aplica).</t>
        </r>
      </text>
    </comment>
    <comment ref="C13" authorId="0" shapeId="0">
      <text>
        <r>
          <rPr>
            <b/>
            <sz val="9"/>
            <color indexed="81"/>
            <rFont val="Tahoma"/>
            <family val="2"/>
          </rPr>
          <t>S.I.G:
Escriba el proceso al cual pertenece el indicador (solo si aplica).</t>
        </r>
      </text>
    </comment>
    <comment ref="I13" authorId="0" shapeId="0">
      <text>
        <r>
          <rPr>
            <b/>
            <sz val="9"/>
            <color indexed="81"/>
            <rFont val="Tahoma"/>
            <family val="2"/>
          </rPr>
          <t xml:space="preserve">SIG:
</t>
        </r>
        <r>
          <rPr>
            <sz val="9"/>
            <color indexed="81"/>
            <rFont val="Tahoma"/>
            <family val="2"/>
          </rPr>
          <t xml:space="preserve">Los niveles son :
</t>
        </r>
        <r>
          <rPr>
            <b/>
            <sz val="9"/>
            <color indexed="81"/>
            <rFont val="Tahoma"/>
            <family val="2"/>
          </rPr>
          <t xml:space="preserve">- Estratégico: </t>
        </r>
        <r>
          <rPr>
            <sz val="9"/>
            <color indexed="81"/>
            <rFont val="Tahoma"/>
            <family val="2"/>
          </rPr>
          <t xml:space="preserve">Cumplimiento de los ejes de política, estrategias y acciones estratégicas del plan estratégico.
- </t>
        </r>
        <r>
          <rPr>
            <b/>
            <sz val="9"/>
            <color indexed="81"/>
            <rFont val="Tahoma"/>
            <family val="2"/>
          </rPr>
          <t>De Proceso:</t>
        </r>
        <r>
          <rPr>
            <sz val="9"/>
            <color indexed="81"/>
            <rFont val="Tahoma"/>
            <family val="2"/>
          </rPr>
          <t xml:space="preserve"> Resultados y operación de los procesos del SIG.
- </t>
        </r>
        <r>
          <rPr>
            <b/>
            <sz val="9"/>
            <color indexed="81"/>
            <rFont val="Tahoma"/>
            <family val="2"/>
          </rPr>
          <t>Operacionales:</t>
        </r>
        <r>
          <rPr>
            <sz val="9"/>
            <color indexed="81"/>
            <rFont val="Tahoma"/>
            <family val="2"/>
          </rPr>
          <t xml:space="preserve"> Cumplimiento de los planes de acción.</t>
        </r>
      </text>
    </comment>
    <comment ref="C14" authorId="0" shapeId="0">
      <text>
        <r>
          <rPr>
            <b/>
            <sz val="9"/>
            <color indexed="81"/>
            <rFont val="Tahoma"/>
            <family val="2"/>
          </rPr>
          <t>S.I.G: 
Seleccione el Objetivo Institucional al que hace aporte  el indicador.</t>
        </r>
      </text>
    </comment>
    <comment ref="C18" authorId="0" shapeId="0">
      <text>
        <r>
          <rPr>
            <b/>
            <sz val="9"/>
            <color indexed="81"/>
            <rFont val="Tahoma"/>
            <family val="2"/>
          </rPr>
          <t xml:space="preserve">SIG:
</t>
        </r>
        <r>
          <rPr>
            <sz val="9"/>
            <color indexed="81"/>
            <rFont val="Tahoma"/>
            <family val="2"/>
          </rPr>
          <t>Cargo de quien calcula el indicador. Por ejemplo Líder de Gestión Humana.</t>
        </r>
      </text>
    </comment>
    <comment ref="C19" authorId="0" shapeId="0">
      <text>
        <r>
          <rPr>
            <b/>
            <sz val="9"/>
            <color indexed="81"/>
            <rFont val="Tahoma"/>
            <family val="2"/>
          </rPr>
          <t xml:space="preserve">SIG: 
</t>
        </r>
        <r>
          <rPr>
            <sz val="9"/>
            <color indexed="81"/>
            <rFont val="Tahoma"/>
            <family val="2"/>
          </rPr>
          <t>Cargo de quien analiza el indicador.</t>
        </r>
      </text>
    </comment>
    <comment ref="C20" authorId="0" shapeId="0">
      <text>
        <r>
          <rPr>
            <b/>
            <sz val="9"/>
            <color indexed="81"/>
            <rFont val="Tahoma"/>
            <family val="2"/>
          </rPr>
          <t xml:space="preserve">SIG:
</t>
        </r>
        <r>
          <rPr>
            <sz val="9"/>
            <color indexed="81"/>
            <rFont val="Tahoma"/>
            <family val="2"/>
          </rPr>
          <t>Escriba el nombre de la Entidad(es)   o persona(s)  que hacen uso de la información del indicador, por ejemplo: SNIES, SUE, CONTRALORIA GENERAL, PLANEACIÓN  NACIONAL, MINISTERIO DE EDUCACIÓN, MACROPROCESO GESTION DE CALIDAD, ETC.</t>
        </r>
      </text>
    </comment>
    <comment ref="C23" authorId="0" shapeId="0">
      <text>
        <r>
          <rPr>
            <b/>
            <sz val="9"/>
            <color indexed="81"/>
            <rFont val="Tahoma"/>
            <family val="2"/>
          </rPr>
          <t xml:space="preserve">SIG:
</t>
        </r>
        <r>
          <rPr>
            <sz val="9"/>
            <color indexed="81"/>
            <rFont val="Tahoma"/>
            <family val="2"/>
          </rPr>
          <t xml:space="preserve">Especifique la descripción básica del interés de la medición, evaluar un proceso o resultado particular.  
</t>
        </r>
        <r>
          <rPr>
            <b/>
            <sz val="9"/>
            <color indexed="81"/>
            <rFont val="Tahoma"/>
            <family val="2"/>
          </rPr>
          <t xml:space="preserve">Por ejemplo:
</t>
        </r>
        <r>
          <rPr>
            <sz val="9"/>
            <color indexed="81"/>
            <rFont val="Tahoma"/>
            <family val="2"/>
          </rPr>
          <t>El indicador de eficiencia y productividad de la investigación tiene como Objetivo:   Determinar la eficiencia en la investigación examinando la ejecución de los recursos para  tal efecto y la socialización de la misma.</t>
        </r>
      </text>
    </comment>
    <comment ref="C26" authorId="0" shapeId="0">
      <text>
        <r>
          <rPr>
            <b/>
            <sz val="9"/>
            <color indexed="81"/>
            <rFont val="Tahoma"/>
            <family val="2"/>
          </rPr>
          <t xml:space="preserve">SIG:
</t>
        </r>
        <r>
          <rPr>
            <sz val="9"/>
            <color indexed="81"/>
            <rFont val="Tahoma"/>
            <family val="2"/>
          </rPr>
          <t xml:space="preserve">Los Indicadores pueden ser:
- </t>
        </r>
        <r>
          <rPr>
            <b/>
            <sz val="9"/>
            <color indexed="81"/>
            <rFont val="Tahoma"/>
            <family val="2"/>
          </rPr>
          <t xml:space="preserve">De Eficiencia:  </t>
        </r>
        <r>
          <rPr>
            <sz val="9"/>
            <color indexed="81"/>
            <rFont val="Tahoma"/>
            <family val="2"/>
          </rPr>
          <t xml:space="preserve">Esta midiendo el proceso y las condiciones de su gestión en términos de recursos, MIDE  EL COMO.
- </t>
        </r>
        <r>
          <rPr>
            <b/>
            <sz val="9"/>
            <color indexed="81"/>
            <rFont val="Tahoma"/>
            <family val="2"/>
          </rPr>
          <t xml:space="preserve">De Eficacia: </t>
        </r>
        <r>
          <rPr>
            <sz val="9"/>
            <color indexed="81"/>
            <rFont val="Tahoma"/>
            <family val="2"/>
          </rPr>
          <t xml:space="preserve">Esta midiendo el resultado de la gestión, MIDE EL QUE.
- </t>
        </r>
        <r>
          <rPr>
            <b/>
            <sz val="9"/>
            <color indexed="81"/>
            <rFont val="Tahoma"/>
            <family val="2"/>
          </rPr>
          <t xml:space="preserve">De Efectividad: </t>
        </r>
        <r>
          <rPr>
            <sz val="9"/>
            <color indexed="81"/>
            <rFont val="Tahoma"/>
            <family val="2"/>
          </rPr>
          <t xml:space="preserve">Esta midiendo el impacto de la gestión, MIDE EL PARA QUE. </t>
        </r>
      </text>
    </comment>
    <comment ref="C29" authorId="0" shapeId="0">
      <text>
        <r>
          <rPr>
            <b/>
            <sz val="9"/>
            <color indexed="81"/>
            <rFont val="Tahoma"/>
            <family val="2"/>
          </rPr>
          <t xml:space="preserve">SIG:
Directo: </t>
        </r>
        <r>
          <rPr>
            <sz val="9"/>
            <color indexed="81"/>
            <rFont val="Tahoma"/>
            <family val="2"/>
          </rPr>
          <t xml:space="preserve">a mayor valor, mejor desempeño ó a menor valor menor desempeño.
</t>
        </r>
        <r>
          <rPr>
            <b/>
            <sz val="9"/>
            <color indexed="81"/>
            <rFont val="Tahoma"/>
            <family val="2"/>
          </rPr>
          <t>Inverso:</t>
        </r>
        <r>
          <rPr>
            <sz val="9"/>
            <color indexed="81"/>
            <rFont val="Tahoma"/>
            <family val="2"/>
          </rPr>
          <t xml:space="preserve"> a mayor valor menor desempeño ó a menor valor mejor desempeño</t>
        </r>
      </text>
    </comment>
    <comment ref="C32" authorId="0" shapeId="0">
      <text>
        <r>
          <rPr>
            <b/>
            <sz val="9"/>
            <color indexed="81"/>
            <rFont val="Tahoma"/>
            <family val="2"/>
          </rPr>
          <t xml:space="preserve">SIG:
</t>
        </r>
        <r>
          <rPr>
            <sz val="9"/>
            <color indexed="81"/>
            <rFont val="Tahoma"/>
            <family val="2"/>
          </rPr>
          <t>Expresión matemática mediante la cual se calcula el indicador. Por ejemplo:
(Número de servicios prestados de forma oportuna / total de servicios prestados) * 100</t>
        </r>
      </text>
    </comment>
    <comment ref="C34" authorId="0" shapeId="0">
      <text>
        <r>
          <rPr>
            <b/>
            <sz val="9"/>
            <color indexed="81"/>
            <rFont val="Tahoma"/>
            <family val="2"/>
          </rPr>
          <t xml:space="preserve">SIG:
</t>
        </r>
        <r>
          <rPr>
            <sz val="9"/>
            <color indexed="81"/>
            <rFont val="Tahoma"/>
            <family val="2"/>
          </rPr>
          <t>Periodicidad de la recolección de la información para calcular el indicador. Por ejemplo: La evaluación de la eficacia de de la capacitación se realiza una vez terminado el programa de formación.</t>
        </r>
      </text>
    </comment>
    <comment ref="H34" authorId="0" shapeId="0">
      <text>
        <r>
          <rPr>
            <b/>
            <sz val="9"/>
            <color indexed="81"/>
            <rFont val="Tahoma"/>
            <family val="2"/>
          </rPr>
          <t xml:space="preserve">SIG:
</t>
        </r>
        <r>
          <rPr>
            <sz val="9"/>
            <color indexed="81"/>
            <rFont val="Tahoma"/>
            <family val="2"/>
          </rPr>
          <t xml:space="preserve">Periodicidad de análisis del indicador. Por ejemplo: Mensual, Trimestral, Anual, entre otros.
</t>
        </r>
      </text>
    </comment>
    <comment ref="C35" authorId="0" shapeId="0">
      <text>
        <r>
          <rPr>
            <b/>
            <sz val="9"/>
            <color indexed="81"/>
            <rFont val="Tahoma"/>
            <family val="2"/>
          </rPr>
          <t xml:space="preserve">SIG:
</t>
        </r>
        <r>
          <rPr>
            <sz val="9"/>
            <color indexed="81"/>
            <rFont val="Tahoma"/>
            <family val="2"/>
          </rPr>
          <t>Registros de donde se extrae la información para calcular el indicador.
EJEMPLO: SISTEMA DE INFORMACIÓN SNIES, ACADEMUSOFT.</t>
        </r>
      </text>
    </comment>
    <comment ref="J35" authorId="0" shapeId="0">
      <text>
        <r>
          <rPr>
            <b/>
            <sz val="9"/>
            <color indexed="81"/>
            <rFont val="Tahoma"/>
            <family val="2"/>
          </rPr>
          <t xml:space="preserve">SIG:
</t>
        </r>
        <r>
          <rPr>
            <sz val="9"/>
            <color indexed="81"/>
            <rFont val="Tahoma"/>
            <family val="2"/>
          </rPr>
          <t>Deduzca la unidad en la que se va a medir el indicador. Ejm: Porcentaje o %, Pesos o $, Numero de Veces, entre otros.</t>
        </r>
      </text>
    </comment>
  </commentList>
</comments>
</file>

<file path=xl/comments9.xml><?xml version="1.0" encoding="utf-8"?>
<comments xmlns="http://schemas.openxmlformats.org/spreadsheetml/2006/main">
  <authors>
    <author>Luis Darío Téllez Ramírez</author>
  </authors>
  <commentList>
    <comment ref="C11" authorId="0" shapeId="0">
      <text>
        <r>
          <rPr>
            <b/>
            <sz val="9"/>
            <color indexed="81"/>
            <rFont val="Tahoma"/>
            <family val="2"/>
          </rPr>
          <t>S.I.G:  
Fecha en la cuál se crea el indicador AA/MM/DD</t>
        </r>
      </text>
    </comment>
    <comment ref="K11" authorId="0" shapeId="0">
      <text>
        <r>
          <rPr>
            <b/>
            <sz val="9"/>
            <color indexed="81"/>
            <rFont val="Tahoma"/>
            <family val="2"/>
          </rPr>
          <t xml:space="preserve">SIG:
</t>
        </r>
        <r>
          <rPr>
            <sz val="9"/>
            <color indexed="81"/>
            <rFont val="Tahoma"/>
            <family val="2"/>
          </rPr>
          <t>Es el número de la versión del indicador.</t>
        </r>
      </text>
    </comment>
    <comment ref="C12" authorId="0" shapeId="0">
      <text>
        <r>
          <rPr>
            <b/>
            <sz val="9"/>
            <color indexed="81"/>
            <rFont val="Tahoma"/>
            <family val="2"/>
          </rPr>
          <t>S.I.G:
Escriba el nombre del Macroproceso al cual pertenece el indicador (solo si aplica).</t>
        </r>
      </text>
    </comment>
    <comment ref="C13" authorId="0" shapeId="0">
      <text>
        <r>
          <rPr>
            <b/>
            <sz val="9"/>
            <color indexed="81"/>
            <rFont val="Tahoma"/>
            <family val="2"/>
          </rPr>
          <t>S.I.G:
Escriba el proceso al cual pertenece el indicador (solo si aplica).</t>
        </r>
      </text>
    </comment>
    <comment ref="I13" authorId="0" shapeId="0">
      <text>
        <r>
          <rPr>
            <b/>
            <sz val="9"/>
            <color indexed="81"/>
            <rFont val="Tahoma"/>
            <family val="2"/>
          </rPr>
          <t xml:space="preserve">SIG:
</t>
        </r>
        <r>
          <rPr>
            <sz val="9"/>
            <color indexed="81"/>
            <rFont val="Tahoma"/>
            <family val="2"/>
          </rPr>
          <t xml:space="preserve">Los niveles son :
</t>
        </r>
        <r>
          <rPr>
            <b/>
            <sz val="9"/>
            <color indexed="81"/>
            <rFont val="Tahoma"/>
            <family val="2"/>
          </rPr>
          <t xml:space="preserve">- Estratégico: </t>
        </r>
        <r>
          <rPr>
            <sz val="9"/>
            <color indexed="81"/>
            <rFont val="Tahoma"/>
            <family val="2"/>
          </rPr>
          <t xml:space="preserve">Cumplimiento de los ejes de política, estrategias y acciones estratégicas del plan estratégico.
- </t>
        </r>
        <r>
          <rPr>
            <b/>
            <sz val="9"/>
            <color indexed="81"/>
            <rFont val="Tahoma"/>
            <family val="2"/>
          </rPr>
          <t>De Proceso:</t>
        </r>
        <r>
          <rPr>
            <sz val="9"/>
            <color indexed="81"/>
            <rFont val="Tahoma"/>
            <family val="2"/>
          </rPr>
          <t xml:space="preserve"> Resultados y operación de los procesos del SIG.
- </t>
        </r>
        <r>
          <rPr>
            <b/>
            <sz val="9"/>
            <color indexed="81"/>
            <rFont val="Tahoma"/>
            <family val="2"/>
          </rPr>
          <t>Operacionales:</t>
        </r>
        <r>
          <rPr>
            <sz val="9"/>
            <color indexed="81"/>
            <rFont val="Tahoma"/>
            <family val="2"/>
          </rPr>
          <t xml:space="preserve"> Cumplimiento de los planes de acción.</t>
        </r>
      </text>
    </comment>
    <comment ref="C14" authorId="0" shapeId="0">
      <text>
        <r>
          <rPr>
            <b/>
            <sz val="9"/>
            <color indexed="81"/>
            <rFont val="Tahoma"/>
            <family val="2"/>
          </rPr>
          <t>S.I.G: 
Seleccione el Objetivo Institucional al que hace aporte  el indicador.</t>
        </r>
      </text>
    </comment>
    <comment ref="C18" authorId="0" shapeId="0">
      <text>
        <r>
          <rPr>
            <b/>
            <sz val="9"/>
            <color indexed="81"/>
            <rFont val="Tahoma"/>
            <family val="2"/>
          </rPr>
          <t xml:space="preserve">SIG:
</t>
        </r>
        <r>
          <rPr>
            <sz val="9"/>
            <color indexed="81"/>
            <rFont val="Tahoma"/>
            <family val="2"/>
          </rPr>
          <t>Cargo de quien calcula el indicador. Por ejemplo Líder de Gestión Humana.</t>
        </r>
      </text>
    </comment>
    <comment ref="C19" authorId="0" shapeId="0">
      <text>
        <r>
          <rPr>
            <b/>
            <sz val="9"/>
            <color indexed="81"/>
            <rFont val="Tahoma"/>
            <family val="2"/>
          </rPr>
          <t xml:space="preserve">SIG: 
</t>
        </r>
        <r>
          <rPr>
            <sz val="9"/>
            <color indexed="81"/>
            <rFont val="Tahoma"/>
            <family val="2"/>
          </rPr>
          <t>Cargo de quien analiza el indicador.</t>
        </r>
      </text>
    </comment>
    <comment ref="C20" authorId="0" shapeId="0">
      <text>
        <r>
          <rPr>
            <b/>
            <sz val="9"/>
            <color indexed="81"/>
            <rFont val="Tahoma"/>
            <family val="2"/>
          </rPr>
          <t xml:space="preserve">SIG:
</t>
        </r>
        <r>
          <rPr>
            <sz val="9"/>
            <color indexed="81"/>
            <rFont val="Tahoma"/>
            <family val="2"/>
          </rPr>
          <t>Escriba el nombre de la Entidad(es)   o persona(s)  que hacen uso de la información del indicador, por ejemplo: SNIES, SUE, CONTRALORIA GENERAL, PLANEACIÓN  NACIONAL, MINISTERIO DE EDUCACIÓN, MACROPROCESO GESTION DE CALIDAD, ETC.</t>
        </r>
      </text>
    </comment>
    <comment ref="C23" authorId="0" shapeId="0">
      <text>
        <r>
          <rPr>
            <b/>
            <sz val="9"/>
            <color indexed="81"/>
            <rFont val="Tahoma"/>
            <family val="2"/>
          </rPr>
          <t xml:space="preserve">SIG:
</t>
        </r>
        <r>
          <rPr>
            <sz val="9"/>
            <color indexed="81"/>
            <rFont val="Tahoma"/>
            <family val="2"/>
          </rPr>
          <t xml:space="preserve">Especifique la descripción básica del interés de la medición, evaluar un proceso o resultado particular.  
</t>
        </r>
        <r>
          <rPr>
            <b/>
            <sz val="9"/>
            <color indexed="81"/>
            <rFont val="Tahoma"/>
            <family val="2"/>
          </rPr>
          <t xml:space="preserve">Por ejemplo:
</t>
        </r>
        <r>
          <rPr>
            <sz val="9"/>
            <color indexed="81"/>
            <rFont val="Tahoma"/>
            <family val="2"/>
          </rPr>
          <t>El indicador de eficiencia y productividad de la investigación tiene como Objetivo:   Determinar la eficiencia en la investigación examinando la ejecución de los recursos para  tal efecto y la socialización de la misma.</t>
        </r>
      </text>
    </comment>
    <comment ref="C26" authorId="0" shapeId="0">
      <text>
        <r>
          <rPr>
            <b/>
            <sz val="9"/>
            <color indexed="81"/>
            <rFont val="Tahoma"/>
            <family val="2"/>
          </rPr>
          <t xml:space="preserve">SIG:
</t>
        </r>
        <r>
          <rPr>
            <sz val="9"/>
            <color indexed="81"/>
            <rFont val="Tahoma"/>
            <family val="2"/>
          </rPr>
          <t xml:space="preserve">Los Indicadores pueden ser:
- </t>
        </r>
        <r>
          <rPr>
            <b/>
            <sz val="9"/>
            <color indexed="81"/>
            <rFont val="Tahoma"/>
            <family val="2"/>
          </rPr>
          <t xml:space="preserve">De Eficiencia:  </t>
        </r>
        <r>
          <rPr>
            <sz val="9"/>
            <color indexed="81"/>
            <rFont val="Tahoma"/>
            <family val="2"/>
          </rPr>
          <t xml:space="preserve">Esta midiendo el proceso y las condiciones de su gestión en términos de recursos, MIDE  EL COMO.
- </t>
        </r>
        <r>
          <rPr>
            <b/>
            <sz val="9"/>
            <color indexed="81"/>
            <rFont val="Tahoma"/>
            <family val="2"/>
          </rPr>
          <t xml:space="preserve">De Eficacia: </t>
        </r>
        <r>
          <rPr>
            <sz val="9"/>
            <color indexed="81"/>
            <rFont val="Tahoma"/>
            <family val="2"/>
          </rPr>
          <t xml:space="preserve">Esta midiendo el resultado de la gestión, MIDE EL QUE.
- </t>
        </r>
        <r>
          <rPr>
            <b/>
            <sz val="9"/>
            <color indexed="81"/>
            <rFont val="Tahoma"/>
            <family val="2"/>
          </rPr>
          <t xml:space="preserve">De Efectividad: </t>
        </r>
        <r>
          <rPr>
            <sz val="9"/>
            <color indexed="81"/>
            <rFont val="Tahoma"/>
            <family val="2"/>
          </rPr>
          <t xml:space="preserve">Esta midiendo el impacto de la gestión, MIDE EL PARA QUE. </t>
        </r>
      </text>
    </comment>
    <comment ref="C29" authorId="0" shapeId="0">
      <text>
        <r>
          <rPr>
            <b/>
            <sz val="9"/>
            <color indexed="81"/>
            <rFont val="Tahoma"/>
            <family val="2"/>
          </rPr>
          <t xml:space="preserve">SIG:
Directo: </t>
        </r>
        <r>
          <rPr>
            <sz val="9"/>
            <color indexed="81"/>
            <rFont val="Tahoma"/>
            <family val="2"/>
          </rPr>
          <t xml:space="preserve">a mayor valor, mejor desempeño ó a menor valor menor desempeño.
</t>
        </r>
        <r>
          <rPr>
            <b/>
            <sz val="9"/>
            <color indexed="81"/>
            <rFont val="Tahoma"/>
            <family val="2"/>
          </rPr>
          <t>Inverso:</t>
        </r>
        <r>
          <rPr>
            <sz val="9"/>
            <color indexed="81"/>
            <rFont val="Tahoma"/>
            <family val="2"/>
          </rPr>
          <t xml:space="preserve"> a mayor valor menor desempeño ó a menor valor mejor desempeño</t>
        </r>
      </text>
    </comment>
    <comment ref="C32" authorId="0" shapeId="0">
      <text>
        <r>
          <rPr>
            <b/>
            <sz val="9"/>
            <color indexed="81"/>
            <rFont val="Tahoma"/>
            <family val="2"/>
          </rPr>
          <t xml:space="preserve">SIG:
</t>
        </r>
        <r>
          <rPr>
            <sz val="9"/>
            <color indexed="81"/>
            <rFont val="Tahoma"/>
            <family val="2"/>
          </rPr>
          <t>Expresión matemática mediante la cual se calcula el indicador. Por ejemplo:
(Número de servicios prestados de forma oportuna / total de servicios prestados) * 100</t>
        </r>
      </text>
    </comment>
    <comment ref="C34" authorId="0" shapeId="0">
      <text>
        <r>
          <rPr>
            <b/>
            <sz val="9"/>
            <color indexed="81"/>
            <rFont val="Tahoma"/>
            <family val="2"/>
          </rPr>
          <t xml:space="preserve">SIG:
</t>
        </r>
        <r>
          <rPr>
            <sz val="9"/>
            <color indexed="81"/>
            <rFont val="Tahoma"/>
            <family val="2"/>
          </rPr>
          <t>Periodicidad de la recolección de la información para calcular el indicador. Por ejemplo: La evaluación de la eficacia de de la capacitación se realiza una vez terminado el programa de formación.</t>
        </r>
      </text>
    </comment>
    <comment ref="H34" authorId="0" shapeId="0">
      <text>
        <r>
          <rPr>
            <b/>
            <sz val="9"/>
            <color indexed="81"/>
            <rFont val="Tahoma"/>
            <family val="2"/>
          </rPr>
          <t xml:space="preserve">SIG:
</t>
        </r>
        <r>
          <rPr>
            <sz val="9"/>
            <color indexed="81"/>
            <rFont val="Tahoma"/>
            <family val="2"/>
          </rPr>
          <t xml:space="preserve">Periodicidad de análisis del indicador. Por ejemplo: Mensual, Trimestral, Anual, entre otros.
</t>
        </r>
      </text>
    </comment>
    <comment ref="C35" authorId="0" shapeId="0">
      <text>
        <r>
          <rPr>
            <b/>
            <sz val="9"/>
            <color indexed="81"/>
            <rFont val="Tahoma"/>
            <family val="2"/>
          </rPr>
          <t xml:space="preserve">SIG:
</t>
        </r>
        <r>
          <rPr>
            <sz val="9"/>
            <color indexed="81"/>
            <rFont val="Tahoma"/>
            <family val="2"/>
          </rPr>
          <t>Registros de donde se extrae la información para calcular el indicador.
EJEMPLO: SISTEMA DE INFORMACIÓN SNIES, ACADEMUSOFT.</t>
        </r>
      </text>
    </comment>
    <comment ref="J35" authorId="0" shapeId="0">
      <text>
        <r>
          <rPr>
            <b/>
            <sz val="9"/>
            <color indexed="81"/>
            <rFont val="Tahoma"/>
            <family val="2"/>
          </rPr>
          <t xml:space="preserve">SIG:
</t>
        </r>
        <r>
          <rPr>
            <sz val="9"/>
            <color indexed="81"/>
            <rFont val="Tahoma"/>
            <family val="2"/>
          </rPr>
          <t>Deduzca la unidad en la que se va a medir el indicador. Ejm: Porcentaje o %, Pesos o $, Numero de Veces, entre otros.</t>
        </r>
      </text>
    </comment>
  </commentList>
</comments>
</file>

<file path=xl/comments10.xml><?xml version="1.0" encoding="utf-8"?>
<comments xmlns="http://schemas.openxmlformats.org/spreadsheetml/2006/main">
  <authors>
    <author>Luis Darío Téllez Ramírez</author>
  </authors>
  <commentList>
    <comment ref="C11" authorId="0" shapeId="0">
      <text>
        <r>
          <rPr>
            <b/>
            <sz val="9"/>
            <color indexed="81"/>
            <rFont val="Tahoma"/>
            <family val="2"/>
          </rPr>
          <t>S.I.G:  
Fecha en la cuál se crea el indicador AA/MM/DD</t>
        </r>
      </text>
    </comment>
    <comment ref="K11" authorId="0" shapeId="0">
      <text>
        <r>
          <rPr>
            <b/>
            <sz val="9"/>
            <color indexed="81"/>
            <rFont val="Tahoma"/>
            <family val="2"/>
          </rPr>
          <t xml:space="preserve">SIG:
</t>
        </r>
        <r>
          <rPr>
            <sz val="9"/>
            <color indexed="81"/>
            <rFont val="Tahoma"/>
            <family val="2"/>
          </rPr>
          <t>Es el número de la versión del indicador.</t>
        </r>
      </text>
    </comment>
    <comment ref="C12" authorId="0" shapeId="0">
      <text>
        <r>
          <rPr>
            <b/>
            <sz val="9"/>
            <color indexed="81"/>
            <rFont val="Tahoma"/>
            <family val="2"/>
          </rPr>
          <t>S.I.G:
Escriba el nombre del Macroproceso al cual pertenece el indicador (solo si aplica).</t>
        </r>
      </text>
    </comment>
    <comment ref="C13" authorId="0" shapeId="0">
      <text>
        <r>
          <rPr>
            <b/>
            <sz val="9"/>
            <color indexed="81"/>
            <rFont val="Tahoma"/>
            <family val="2"/>
          </rPr>
          <t>S.I.G:
Escriba el proceso al cual pertenece el indicador (solo si aplica).</t>
        </r>
      </text>
    </comment>
    <comment ref="I13" authorId="0" shapeId="0">
      <text>
        <r>
          <rPr>
            <b/>
            <sz val="9"/>
            <color indexed="81"/>
            <rFont val="Tahoma"/>
            <family val="2"/>
          </rPr>
          <t xml:space="preserve">SIG:
</t>
        </r>
        <r>
          <rPr>
            <sz val="9"/>
            <color indexed="81"/>
            <rFont val="Tahoma"/>
            <family val="2"/>
          </rPr>
          <t xml:space="preserve">Los niveles son :
</t>
        </r>
        <r>
          <rPr>
            <b/>
            <sz val="9"/>
            <color indexed="81"/>
            <rFont val="Tahoma"/>
            <family val="2"/>
          </rPr>
          <t xml:space="preserve">- Estratégico: </t>
        </r>
        <r>
          <rPr>
            <sz val="9"/>
            <color indexed="81"/>
            <rFont val="Tahoma"/>
            <family val="2"/>
          </rPr>
          <t xml:space="preserve">Cumplimiento de los ejes de política, estrategias y acciones estratégicas del plan estratégico.
- </t>
        </r>
        <r>
          <rPr>
            <b/>
            <sz val="9"/>
            <color indexed="81"/>
            <rFont val="Tahoma"/>
            <family val="2"/>
          </rPr>
          <t>De Proceso:</t>
        </r>
        <r>
          <rPr>
            <sz val="9"/>
            <color indexed="81"/>
            <rFont val="Tahoma"/>
            <family val="2"/>
          </rPr>
          <t xml:space="preserve"> Resultados y operación de los procesos del SIG.
- </t>
        </r>
        <r>
          <rPr>
            <b/>
            <sz val="9"/>
            <color indexed="81"/>
            <rFont val="Tahoma"/>
            <family val="2"/>
          </rPr>
          <t>Operacionales:</t>
        </r>
        <r>
          <rPr>
            <sz val="9"/>
            <color indexed="81"/>
            <rFont val="Tahoma"/>
            <family val="2"/>
          </rPr>
          <t xml:space="preserve"> Cumplimiento de los planes de acción.</t>
        </r>
      </text>
    </comment>
    <comment ref="C14" authorId="0" shapeId="0">
      <text>
        <r>
          <rPr>
            <b/>
            <sz val="9"/>
            <color indexed="81"/>
            <rFont val="Tahoma"/>
            <family val="2"/>
          </rPr>
          <t>S.I.G: 
Seleccione el Objetivo Institucional al que hace aporte  el indicador.</t>
        </r>
      </text>
    </comment>
    <comment ref="C18" authorId="0" shapeId="0">
      <text>
        <r>
          <rPr>
            <b/>
            <sz val="9"/>
            <color indexed="81"/>
            <rFont val="Tahoma"/>
            <family val="2"/>
          </rPr>
          <t xml:space="preserve">SIG:
</t>
        </r>
        <r>
          <rPr>
            <sz val="9"/>
            <color indexed="81"/>
            <rFont val="Tahoma"/>
            <family val="2"/>
          </rPr>
          <t>Cargo de quien calcula el indicador. Por ejemplo Líder de Gestión Humana.</t>
        </r>
      </text>
    </comment>
    <comment ref="C19" authorId="0" shapeId="0">
      <text>
        <r>
          <rPr>
            <b/>
            <sz val="9"/>
            <color indexed="81"/>
            <rFont val="Tahoma"/>
            <family val="2"/>
          </rPr>
          <t xml:space="preserve">SIG: 
</t>
        </r>
        <r>
          <rPr>
            <sz val="9"/>
            <color indexed="81"/>
            <rFont val="Tahoma"/>
            <family val="2"/>
          </rPr>
          <t>Cargo de quien analiza el indicador.</t>
        </r>
      </text>
    </comment>
    <comment ref="C20" authorId="0" shapeId="0">
      <text>
        <r>
          <rPr>
            <b/>
            <sz val="9"/>
            <color indexed="81"/>
            <rFont val="Tahoma"/>
            <family val="2"/>
          </rPr>
          <t xml:space="preserve">SIG:
</t>
        </r>
        <r>
          <rPr>
            <sz val="9"/>
            <color indexed="81"/>
            <rFont val="Tahoma"/>
            <family val="2"/>
          </rPr>
          <t>Escriba el nombre de la Entidad(es)   o persona(s)  que hacen uso de la información del indicador, por ejemplo: SNIES, SUE, CONTRALORIA GENERAL, PLANEACIÓN  NACIONAL, MINISTERIO DE EDUCACIÓN, MACROPROCESO GESTION DE CALIDAD, ETC.</t>
        </r>
      </text>
    </comment>
    <comment ref="C23" authorId="0" shapeId="0">
      <text>
        <r>
          <rPr>
            <b/>
            <sz val="9"/>
            <color indexed="81"/>
            <rFont val="Tahoma"/>
            <family val="2"/>
          </rPr>
          <t xml:space="preserve">SIG:
</t>
        </r>
        <r>
          <rPr>
            <sz val="9"/>
            <color indexed="81"/>
            <rFont val="Tahoma"/>
            <family val="2"/>
          </rPr>
          <t xml:space="preserve">Especifique la descripción básica del interés de la medición, evaluar un proceso o resultado particular.  
</t>
        </r>
        <r>
          <rPr>
            <b/>
            <sz val="9"/>
            <color indexed="81"/>
            <rFont val="Tahoma"/>
            <family val="2"/>
          </rPr>
          <t xml:space="preserve">Por ejemplo:
</t>
        </r>
        <r>
          <rPr>
            <sz val="9"/>
            <color indexed="81"/>
            <rFont val="Tahoma"/>
            <family val="2"/>
          </rPr>
          <t>El indicador de eficiencia y productividad de la investigación tiene como Objetivo:   Determinar la eficiencia en la investigación examinando la ejecución de los recursos para  tal efecto y la socialización de la misma.</t>
        </r>
      </text>
    </comment>
    <comment ref="C26" authorId="0" shapeId="0">
      <text>
        <r>
          <rPr>
            <b/>
            <sz val="9"/>
            <color indexed="81"/>
            <rFont val="Tahoma"/>
            <family val="2"/>
          </rPr>
          <t xml:space="preserve">SIG:
</t>
        </r>
        <r>
          <rPr>
            <sz val="9"/>
            <color indexed="81"/>
            <rFont val="Tahoma"/>
            <family val="2"/>
          </rPr>
          <t xml:space="preserve">Los Indicadores pueden ser:
- </t>
        </r>
        <r>
          <rPr>
            <b/>
            <sz val="9"/>
            <color indexed="81"/>
            <rFont val="Tahoma"/>
            <family val="2"/>
          </rPr>
          <t xml:space="preserve">De Eficiencia:  </t>
        </r>
        <r>
          <rPr>
            <sz val="9"/>
            <color indexed="81"/>
            <rFont val="Tahoma"/>
            <family val="2"/>
          </rPr>
          <t xml:space="preserve">Esta midiendo el proceso y las condiciones de su gestión en términos de recursos, MIDE  EL COMO.
- </t>
        </r>
        <r>
          <rPr>
            <b/>
            <sz val="9"/>
            <color indexed="81"/>
            <rFont val="Tahoma"/>
            <family val="2"/>
          </rPr>
          <t xml:space="preserve">De Eficacia: </t>
        </r>
        <r>
          <rPr>
            <sz val="9"/>
            <color indexed="81"/>
            <rFont val="Tahoma"/>
            <family val="2"/>
          </rPr>
          <t xml:space="preserve">Esta midiendo el resultado de la gestión, MIDE EL QUE.
- </t>
        </r>
        <r>
          <rPr>
            <b/>
            <sz val="9"/>
            <color indexed="81"/>
            <rFont val="Tahoma"/>
            <family val="2"/>
          </rPr>
          <t xml:space="preserve">De Efectividad: </t>
        </r>
        <r>
          <rPr>
            <sz val="9"/>
            <color indexed="81"/>
            <rFont val="Tahoma"/>
            <family val="2"/>
          </rPr>
          <t xml:space="preserve">Esta midiendo el impacto de la gestión, MIDE EL PARA QUE. </t>
        </r>
      </text>
    </comment>
    <comment ref="C29" authorId="0" shapeId="0">
      <text>
        <r>
          <rPr>
            <b/>
            <sz val="9"/>
            <color indexed="81"/>
            <rFont val="Tahoma"/>
            <family val="2"/>
          </rPr>
          <t xml:space="preserve">SIG:
Directo: </t>
        </r>
        <r>
          <rPr>
            <sz val="9"/>
            <color indexed="81"/>
            <rFont val="Tahoma"/>
            <family val="2"/>
          </rPr>
          <t xml:space="preserve">a mayor valor, mejor desempeño ó a menor valor menor desempeño.
</t>
        </r>
        <r>
          <rPr>
            <b/>
            <sz val="9"/>
            <color indexed="81"/>
            <rFont val="Tahoma"/>
            <family val="2"/>
          </rPr>
          <t>Inverso:</t>
        </r>
        <r>
          <rPr>
            <sz val="9"/>
            <color indexed="81"/>
            <rFont val="Tahoma"/>
            <family val="2"/>
          </rPr>
          <t xml:space="preserve"> a mayor valor menor desempeño ó a menor valor mejor desempeño</t>
        </r>
      </text>
    </comment>
    <comment ref="C32" authorId="0" shapeId="0">
      <text>
        <r>
          <rPr>
            <b/>
            <sz val="9"/>
            <color indexed="81"/>
            <rFont val="Tahoma"/>
            <family val="2"/>
          </rPr>
          <t xml:space="preserve">SIG:
</t>
        </r>
        <r>
          <rPr>
            <sz val="9"/>
            <color indexed="81"/>
            <rFont val="Tahoma"/>
            <family val="2"/>
          </rPr>
          <t>Expresión matemática mediante la cual se calcula el indicador. Por ejemplo:
(Número de servicios prestados de forma oportuna / total de servicios prestados) * 100</t>
        </r>
      </text>
    </comment>
    <comment ref="C34" authorId="0" shapeId="0">
      <text>
        <r>
          <rPr>
            <b/>
            <sz val="9"/>
            <color indexed="81"/>
            <rFont val="Tahoma"/>
            <family val="2"/>
          </rPr>
          <t xml:space="preserve">SIG:
</t>
        </r>
        <r>
          <rPr>
            <sz val="9"/>
            <color indexed="81"/>
            <rFont val="Tahoma"/>
            <family val="2"/>
          </rPr>
          <t>Periodicidad de la recolección de la información para calcular el indicador. Por ejemplo: La evaluación de la eficacia de de la capacitación se realiza una vez terminado el programa de formación.</t>
        </r>
      </text>
    </comment>
    <comment ref="H34" authorId="0" shapeId="0">
      <text>
        <r>
          <rPr>
            <b/>
            <sz val="9"/>
            <color indexed="81"/>
            <rFont val="Tahoma"/>
            <family val="2"/>
          </rPr>
          <t xml:space="preserve">SIG:
</t>
        </r>
        <r>
          <rPr>
            <sz val="9"/>
            <color indexed="81"/>
            <rFont val="Tahoma"/>
            <family val="2"/>
          </rPr>
          <t xml:space="preserve">Periodicidad de análisis del indicador. Por ejemplo: Mensual, Trimestral, Anual, entre otros.
</t>
        </r>
      </text>
    </comment>
    <comment ref="C35" authorId="0" shapeId="0">
      <text>
        <r>
          <rPr>
            <b/>
            <sz val="9"/>
            <color indexed="81"/>
            <rFont val="Tahoma"/>
            <family val="2"/>
          </rPr>
          <t xml:space="preserve">SIG:
</t>
        </r>
        <r>
          <rPr>
            <sz val="9"/>
            <color indexed="81"/>
            <rFont val="Tahoma"/>
            <family val="2"/>
          </rPr>
          <t>Registros de donde se extrae la información para calcular el indicador.
EJEMPLO: SISTEMA DE INFORMACIÓN SNIES, ACADEMUSOFT.</t>
        </r>
      </text>
    </comment>
    <comment ref="J35" authorId="0" shapeId="0">
      <text>
        <r>
          <rPr>
            <b/>
            <sz val="9"/>
            <color indexed="81"/>
            <rFont val="Tahoma"/>
            <family val="2"/>
          </rPr>
          <t xml:space="preserve">SIG:
</t>
        </r>
        <r>
          <rPr>
            <sz val="9"/>
            <color indexed="81"/>
            <rFont val="Tahoma"/>
            <family val="2"/>
          </rPr>
          <t>Deduzca la unidad en la que se va a medir el indicador. Ejm: Porcentaje o %, Pesos o $, Numero de Veces, entre otros.</t>
        </r>
      </text>
    </comment>
  </commentList>
</comments>
</file>

<file path=xl/sharedStrings.xml><?xml version="1.0" encoding="utf-8"?>
<sst xmlns="http://schemas.openxmlformats.org/spreadsheetml/2006/main" count="1257" uniqueCount="336">
  <si>
    <t>MODERNIZAR PEDAGÓGICA Y CURRICULARMENTE LOS PROGRAMAS ACADÉMICOS PARA EDUCAR PERSONAS ÍNTEGRAS, CONSCIENTES DE LA NECESIDAD DE LA SOCIEDAD Y DE CÓMO CONTRIBUIR A LA SOLUCIÓN DE PROBLEMAS.</t>
  </si>
  <si>
    <t>DIRECCIONAMIENTO ESTRATÉGICO</t>
  </si>
  <si>
    <t>ESTRATÉGICO</t>
  </si>
  <si>
    <t>ENFOCAR LAS INVESTIGACIONES A LAS NECESIDADES Y POTENCIALIDADES DE LA SOCIEDAD Y LA REGIÓN</t>
  </si>
  <si>
    <t>1. GESTION DE LA ALTA CALIDAD DE LA EDUCACIÓN</t>
  </si>
  <si>
    <t>PLANEACIÓN ESTRATÉGICA</t>
  </si>
  <si>
    <t>DE PROCESO</t>
  </si>
  <si>
    <t>FORMAR Y CAPACITAR EL RECURSO HUMANO CON ÉNFASIS EN LA INVESTIGACIÓN</t>
  </si>
  <si>
    <t>2. FOMENTO A LA INVESTIGACIÓN</t>
  </si>
  <si>
    <t>COMUNICACIÓN ESTRATÉGICA</t>
  </si>
  <si>
    <t>ESTRATÉGICO Y DE PROCESO</t>
  </si>
  <si>
    <t>ACREDITAR CON ALTA CALIDAD DE LA EDUCACIÓN LOS PROGRAMAS ACADÉMICOS Y LA INSTITUCIÓN</t>
  </si>
  <si>
    <t>3. ARTICULACIÓN CON EL ENTORNO</t>
  </si>
  <si>
    <t>DOCENCIA</t>
  </si>
  <si>
    <t>IDENTIFICAR LOS REQUISITOS Y EXPECTATIVAS DE LA SOCIEDAD PARA OFRECER SOLUCIONES QUE LOGREN SATISFACER SUS NECESIDADES</t>
  </si>
  <si>
    <t>4. INTERNACIONALIZACIÓN</t>
  </si>
  <si>
    <t>INVESTIGACIÓN</t>
  </si>
  <si>
    <t>INTERCAMBIAR SERVICIOS ACADÉMICOS DE CALIDAD A NIVEL INTERNACIONAL</t>
  </si>
  <si>
    <t>5. BIENESTAR Y CULTURA UNIQUINDIANA</t>
  </si>
  <si>
    <t>Código:</t>
  </si>
  <si>
    <t>E.GC.FTI.01</t>
  </si>
  <si>
    <t>Versión:</t>
  </si>
  <si>
    <t>Fecha:</t>
  </si>
  <si>
    <t>PROYECCIÓN SOCIAL</t>
  </si>
  <si>
    <t>CONSTRUIR LA IDENTIDAD UNIQUINDIANA</t>
  </si>
  <si>
    <t>6. PLANEACIÓN Y DESARROLLO ADMINISTRATIVO</t>
  </si>
  <si>
    <t>ADMINISTRACIÓN DEL CAMPUS</t>
  </si>
  <si>
    <t>PLANEAR LA EJECUCIÓN EFECTIVA DE LA MISIÓN INSTITUCIONAL</t>
  </si>
  <si>
    <t>7. DESARROLLO TECNOLÓGICO</t>
  </si>
  <si>
    <t xml:space="preserve">A. INFORMACIÓN DE IDENTIFICACIÓN </t>
  </si>
  <si>
    <t>GESTIÓN HUMANA</t>
  </si>
  <si>
    <t>MEJORAR EL DESEMPEÑO INSTITUCIONAL A TRAVÉS DE LA GESTIÓN EFICAZ, EFICIENTE Y EFECTIVA DE LOS PROCESOS INTERNOS</t>
  </si>
  <si>
    <t>8. INFRAESTRUCTURA FISICA DEL CAMPUS</t>
  </si>
  <si>
    <r>
      <rPr>
        <b/>
        <sz val="16"/>
        <color indexed="17"/>
        <rFont val="Calibri"/>
        <family val="2"/>
      </rPr>
      <t>N</t>
    </r>
    <r>
      <rPr>
        <b/>
        <sz val="9"/>
        <color indexed="17"/>
        <rFont val="Calibri"/>
        <family val="2"/>
      </rPr>
      <t>OMBRE DEL INDICADOR:</t>
    </r>
  </si>
  <si>
    <t>Satisfacción de los clientes frente a los servicios del Macroproceso Gestión Financiera</t>
  </si>
  <si>
    <r>
      <rPr>
        <b/>
        <sz val="16"/>
        <color indexed="17"/>
        <rFont val="Calibri"/>
        <family val="2"/>
      </rPr>
      <t>C</t>
    </r>
    <r>
      <rPr>
        <b/>
        <sz val="9"/>
        <color indexed="17"/>
        <rFont val="Calibri"/>
        <family val="2"/>
      </rPr>
      <t>ÓDIGO:</t>
    </r>
  </si>
  <si>
    <t>IN.01.GF</t>
  </si>
  <si>
    <t>GESTION APOYO ACADÉMICO</t>
  </si>
  <si>
    <t>EXCELENCIA_ACADÉMICA</t>
  </si>
  <si>
    <r>
      <rPr>
        <b/>
        <sz val="18"/>
        <color indexed="17"/>
        <rFont val="Calibri"/>
        <family val="2"/>
      </rPr>
      <t>F</t>
    </r>
    <r>
      <rPr>
        <b/>
        <sz val="9"/>
        <color indexed="17"/>
        <rFont val="Calibri"/>
        <family val="2"/>
      </rPr>
      <t>ECHA DE CREACIÓN:</t>
    </r>
  </si>
  <si>
    <r>
      <rPr>
        <b/>
        <sz val="16"/>
        <color indexed="17"/>
        <rFont val="Calibri"/>
        <family val="2"/>
      </rPr>
      <t>V</t>
    </r>
    <r>
      <rPr>
        <b/>
        <sz val="9"/>
        <color indexed="17"/>
        <rFont val="Calibri"/>
        <family val="2"/>
      </rPr>
      <t>ERSIÓN:</t>
    </r>
  </si>
  <si>
    <t>GESTIÓN FINANCIERA</t>
  </si>
  <si>
    <t>PROYECCIÓN_SOCIAL</t>
  </si>
  <si>
    <r>
      <rPr>
        <b/>
        <sz val="16"/>
        <color indexed="17"/>
        <rFont val="Calibri"/>
        <family val="2"/>
      </rPr>
      <t>N</t>
    </r>
    <r>
      <rPr>
        <b/>
        <sz val="9"/>
        <color indexed="17"/>
        <rFont val="Calibri"/>
        <family val="2"/>
      </rPr>
      <t>OMBRE DEL MACROPROCESO</t>
    </r>
  </si>
  <si>
    <t>GESTIÓN DE BIENESTAR INSTITUCIONAL</t>
  </si>
  <si>
    <t>GESTIÓN_DE_LA_CALIDAD</t>
  </si>
  <si>
    <r>
      <rPr>
        <b/>
        <sz val="16"/>
        <color indexed="17"/>
        <rFont val="Calibri"/>
        <family val="2"/>
      </rPr>
      <t>N</t>
    </r>
    <r>
      <rPr>
        <b/>
        <sz val="9"/>
        <color indexed="17"/>
        <rFont val="Calibri"/>
        <family val="2"/>
      </rPr>
      <t>OMBRE DEL PROCESO:</t>
    </r>
  </si>
  <si>
    <r>
      <rPr>
        <b/>
        <sz val="16"/>
        <color indexed="17"/>
        <rFont val="Calibri"/>
        <family val="2"/>
      </rPr>
      <t>N</t>
    </r>
    <r>
      <rPr>
        <b/>
        <sz val="9"/>
        <color indexed="17"/>
        <rFont val="Calibri"/>
        <family val="2"/>
      </rPr>
      <t>IVEL:</t>
    </r>
  </si>
  <si>
    <t>GESTIÓN BIBLIOTECA</t>
  </si>
  <si>
    <r>
      <rPr>
        <b/>
        <sz val="16"/>
        <color indexed="17"/>
        <rFont val="Calibri"/>
        <family val="2"/>
      </rPr>
      <t>O</t>
    </r>
    <r>
      <rPr>
        <b/>
        <sz val="9"/>
        <color indexed="17"/>
        <rFont val="Calibri"/>
        <family val="2"/>
      </rPr>
      <t xml:space="preserve">BJETIVO DEL MACROPROCESO </t>
    </r>
  </si>
  <si>
    <t>Recaudar, custodiar y administrar los recursos financieros y físicos de manera eficiente, eficaz y transparente, generando la información necesaria para la toma de decisiones.</t>
  </si>
  <si>
    <t>GESTIÓN RECURSOS ACADÉMICOS</t>
  </si>
  <si>
    <t>GESTIÓN JURÍDICA</t>
  </si>
  <si>
    <t>B. RESPONSABLES  DE INFORMACIÓN</t>
  </si>
  <si>
    <t>CONTROL INTERNO</t>
  </si>
  <si>
    <r>
      <rPr>
        <b/>
        <sz val="16"/>
        <color indexed="17"/>
        <rFont val="Calibri"/>
        <family val="2"/>
      </rPr>
      <t>Á</t>
    </r>
    <r>
      <rPr>
        <b/>
        <sz val="9"/>
        <color indexed="17"/>
        <rFont val="Calibri"/>
        <family val="2"/>
      </rPr>
      <t>REAS O PROCESOS  QUE SUMINISTRAN INFORMACIÓN Y DATOS AL INDICADOR:</t>
    </r>
  </si>
  <si>
    <t>Gestión Financiera</t>
  </si>
  <si>
    <r>
      <rPr>
        <b/>
        <sz val="16"/>
        <color indexed="17"/>
        <rFont val="Calibri"/>
        <family val="2"/>
      </rPr>
      <t>R</t>
    </r>
    <r>
      <rPr>
        <b/>
        <sz val="9"/>
        <color indexed="17"/>
        <rFont val="Calibri"/>
        <family val="2"/>
      </rPr>
      <t>ESPONSABLE CALCULAR:</t>
    </r>
  </si>
  <si>
    <r>
      <rPr>
        <b/>
        <sz val="16"/>
        <color indexed="17"/>
        <rFont val="Calibri"/>
        <family val="2"/>
      </rPr>
      <t>R</t>
    </r>
    <r>
      <rPr>
        <b/>
        <sz val="9"/>
        <color indexed="17"/>
        <rFont val="Calibri"/>
        <family val="2"/>
      </rPr>
      <t>ESPONSABLE DE ANALIZAR Y TOMAR DECISIONES:</t>
    </r>
  </si>
  <si>
    <t xml:space="preserve">Lider Gestión Financiera , Líder Planeación Estratégica </t>
  </si>
  <si>
    <r>
      <rPr>
        <b/>
        <sz val="16"/>
        <color indexed="17"/>
        <rFont val="Calibri"/>
        <family val="2"/>
      </rPr>
      <t>U</t>
    </r>
    <r>
      <rPr>
        <b/>
        <sz val="9"/>
        <color indexed="17"/>
        <rFont val="Calibri"/>
        <family val="2"/>
      </rPr>
      <t>SUARIOS :</t>
    </r>
  </si>
  <si>
    <t xml:space="preserve">Direccionamiento Estratégico, Planeación estratégica, </t>
  </si>
  <si>
    <t>C. CARACTERIZACIÓN</t>
  </si>
  <si>
    <r>
      <rPr>
        <b/>
        <sz val="16"/>
        <color indexed="17"/>
        <rFont val="Calibri"/>
        <family val="2"/>
      </rPr>
      <t>O</t>
    </r>
    <r>
      <rPr>
        <b/>
        <sz val="9"/>
        <color indexed="17"/>
        <rFont val="Calibri"/>
        <family val="2"/>
      </rPr>
      <t>BJETIVO/DESCRIPCIÓN:</t>
    </r>
  </si>
  <si>
    <t>Medir el grado de satisfacción de los clientes  frente a los servicios ofrecidos por el Macroproceso Gestión Financiera</t>
  </si>
  <si>
    <r>
      <rPr>
        <b/>
        <sz val="16"/>
        <color indexed="17"/>
        <rFont val="Calibri"/>
        <family val="2"/>
      </rPr>
      <t>T</t>
    </r>
    <r>
      <rPr>
        <b/>
        <sz val="9"/>
        <color indexed="17"/>
        <rFont val="Calibri"/>
        <family val="2"/>
      </rPr>
      <t>IPO DE INDICADOR:</t>
    </r>
  </si>
  <si>
    <t>Efectividad</t>
  </si>
  <si>
    <t>Eficiencia</t>
  </si>
  <si>
    <t>Eficacia</t>
  </si>
  <si>
    <t>Indirecto</t>
  </si>
  <si>
    <r>
      <rPr>
        <b/>
        <sz val="16"/>
        <color indexed="17"/>
        <rFont val="Calibri"/>
        <family val="2"/>
      </rPr>
      <t>C</t>
    </r>
    <r>
      <rPr>
        <b/>
        <sz val="9"/>
        <color indexed="17"/>
        <rFont val="Calibri"/>
        <family val="2"/>
      </rPr>
      <t>OMPORTAMIENTO:</t>
    </r>
  </si>
  <si>
    <t>Directo</t>
  </si>
  <si>
    <t>D. MEDICIÓN</t>
  </si>
  <si>
    <r>
      <rPr>
        <b/>
        <sz val="16"/>
        <color indexed="17"/>
        <rFont val="Calibri"/>
        <family val="2"/>
      </rPr>
      <t>F</t>
    </r>
    <r>
      <rPr>
        <b/>
        <sz val="9"/>
        <color indexed="17"/>
        <rFont val="Calibri"/>
        <family val="2"/>
      </rPr>
      <t>ORMULA PARA CALCULAR EL INDICADOR</t>
    </r>
  </si>
  <si>
    <t>NUMERADOR:</t>
  </si>
  <si>
    <t xml:space="preserve">Número de encuestados que califican como satisfecho y muy satisfecho los servicios </t>
  </si>
  <si>
    <t>ANUAL</t>
  </si>
  <si>
    <t>DENOMINADOR:</t>
  </si>
  <si>
    <t>Total de encuestados que calificaron los servicios del Macroproceso</t>
  </si>
  <si>
    <t>SEMESTRAL</t>
  </si>
  <si>
    <r>
      <rPr>
        <b/>
        <sz val="16"/>
        <color indexed="17"/>
        <rFont val="Calibri"/>
        <family val="2"/>
      </rPr>
      <t>F</t>
    </r>
    <r>
      <rPr>
        <b/>
        <sz val="9"/>
        <color indexed="17"/>
        <rFont val="Calibri"/>
        <family val="2"/>
      </rPr>
      <t>RECUENCIA RECOLECCIÓN:</t>
    </r>
  </si>
  <si>
    <t xml:space="preserve">ANUAL </t>
  </si>
  <si>
    <r>
      <rPr>
        <b/>
        <sz val="16"/>
        <color indexed="17"/>
        <rFont val="Calibri"/>
        <family val="2"/>
      </rPr>
      <t>F</t>
    </r>
    <r>
      <rPr>
        <b/>
        <sz val="9"/>
        <color indexed="17"/>
        <rFont val="Calibri"/>
        <family val="2"/>
      </rPr>
      <t>RECUENCIA REVISIÓN:</t>
    </r>
  </si>
  <si>
    <t>TRIMESTRAL</t>
  </si>
  <si>
    <r>
      <rPr>
        <b/>
        <sz val="16"/>
        <color indexed="17"/>
        <rFont val="Calibri"/>
        <family val="2"/>
      </rPr>
      <t>F</t>
    </r>
    <r>
      <rPr>
        <b/>
        <sz val="9"/>
        <color indexed="17"/>
        <rFont val="Calibri"/>
        <family val="2"/>
      </rPr>
      <t>UENTE  DE DATOS  Y MÉTODO PARA LA MEDICIÓN</t>
    </r>
  </si>
  <si>
    <t>Encuestas de satisfacción cliente interno. Y del cliente externo
Se tabulan los datos con base en los criterios de calificación definidos por Planeación .</t>
  </si>
  <si>
    <r>
      <rPr>
        <b/>
        <sz val="16"/>
        <color indexed="17"/>
        <rFont val="Calibri"/>
        <family val="2"/>
      </rPr>
      <t>E</t>
    </r>
    <r>
      <rPr>
        <b/>
        <sz val="9"/>
        <color indexed="17"/>
        <rFont val="Calibri"/>
        <family val="2"/>
      </rPr>
      <t>SCALA:</t>
    </r>
  </si>
  <si>
    <t>Porcentaje</t>
  </si>
  <si>
    <t>MENSUAL</t>
  </si>
  <si>
    <t>OTRO</t>
  </si>
  <si>
    <t>E. REGISTRO Y CONTROL</t>
  </si>
  <si>
    <t>N°</t>
  </si>
  <si>
    <t>FECHA DE REGISTRO
(dd/mm/aaaa)</t>
  </si>
  <si>
    <t>META DEL PERIODO
(Si aplica)</t>
  </si>
  <si>
    <t xml:space="preserve">JUSTIFICACION DE LA META </t>
  </si>
  <si>
    <t>VALOR NUMERADOR</t>
  </si>
  <si>
    <t>VALOR DENOMINADOR</t>
  </si>
  <si>
    <t>RESULTADO</t>
  </si>
  <si>
    <t>ANALISIS Y OBSERVACIONES</t>
  </si>
  <si>
    <t>ACCIONES DE MEJORA</t>
  </si>
  <si>
    <t>Son los resultados de la encuesta de satisfacción del cliente interno realizada por planeación para el primer semestre del 2011. La encuesta son datos promedio de las 3 preguntas aplicadas. El valor del numerador viene de realizar la siguiente  suma promedio de cada pregunta:((39+13)/59)+((35+16)/58)+((41+9)/59).
Como se puede observar los usuarios internos de la institución califican el servicio del macroproceso de Gestión Financiera con un nivel de satisfacción alto, el cual es aprobado por el 87% de las personas encuestadas. Pero es de aclarar que los integrantes del macroproceso establecieron acciones de mejora para el incremento de dicho resultado.</t>
  </si>
  <si>
    <t xml:space="preserve"> Respecto al resultado, el porcentaje de satisfacción obtenido en el periodo , año 2012  (75,57%) del macroproceso Gestión financiera   no supera la meta proyectada, la cual era de  87% .  Según lo anterior  falto  un 11,43 % para alcanzar la meta.
Se puede analizar que de las 9 preguntas formuladas a los encuestados, las que obtuvieron el mayor porcentaje de satisfacción fueron la No. 9 (El trato es amable y cordial por parte del personal del macroproceso)   con un valor de 67,25% , seguida de la pregunta 5 (las respuestas son oportunas en la comunicación telefónica y correo electrónico) con un valor de 61,29%.   Los anteriores aspectos son la sumatoria de los criterios   evaluados satisfactoria  y muy satisfactoriamente. Estos valores se reflejan en la implementación de proyectos de innovación tecnológica tales como la telefonía ipv6 en la Institución que ha permitido una comunicación ágil, efectiva y directa con los diferentes responsables de procesos, por otra parte la concientización, el empoderamiento y la interiorización de los protocolos éticos y bioéticos sin dejar aun lado el autocontrol en  las actividades y compromisos individuales  con la institución,  han hecho que los procesos mejoren  la atención enfocado hacia el cliente. Gestión Humana lidero varias capacitaciones hacia los diferentes procesos en cuanto a   La  atención al cliente, dejando como resultado eficacia en el proceso de aprendizaje.   
</t>
  </si>
  <si>
    <t xml:space="preserve"> En cuanto a los niveles de insatisfacción,  las preguntas No.1 (las entregas de pedidos de productos y/o servicios están acorde con las solicitudes)  con un 17,34% de insatisfacción y la pregunta No.6 (existen mecanismos que me permiten calificar un bien o servicio recibido)  con un 16,94% de insatisfacción.  Estos valores se reflejan en la implementación y cambio de los procedimientos de los procesos financieros, se atravesaba por una etapa de organización de conocimientos de estabilización de una herramienta tecnológica adquirida ERP (seven) para obtener información oportuna y veraz en las diferentes transacciones financiera y por otra parte ordenar las actividades y procedimientos en los procesos que le corresponden, es decir realizar traslados y reingeniería a la manera de realizar las actividades diarias. 
Acciones a implementar para mejorar la satisfacción de los clientes:
Conocimiento general de la herramienta erp en el modulo inventarios, para realizar de una manera eficiente y eficaz la entrega de pedidos mensuales.
Actualización de registros y evidencias en la entrega de pedidos.
Implementación de procedimiento para la evaluación de proveedores lo cual permitirá optimizar los procesos de entrega hacia el cliente.  
</t>
  </si>
  <si>
    <t xml:space="preserve">La meta del indicador corresponde a la satsifacción promedio que se tiene en los procesos de calidad y en los sistemas integrados de gestión, el 80% de satisfacción se puede cumplir ya que el software financiero administrativo se ha venido implementando con gran eficiencia por parte de los diferentes modulos que lo comprenden, el softwarwe Seven, ha permitido a la institución disminuir tiempos de respuesta, generar información oportuna y veraz a las necesidades de los clientes internos </t>
  </si>
  <si>
    <t xml:space="preserve">Se aproxima a la meta propuesta de un 80%, se puede observar un crecimiento del comportamiento del indicador con respecto al del año anterior y la tendencia nos muestra que va hacia el crecimiento, la implementación de acciones de mejora con respecto al año anterior han hecho que los clientes incrementen la percepción de  los procesos financieros, la implementación de la evaluación de los proveedores, la información veraz que se genera en línea desde los diferentes módulos financieros, las afectaciones contables instantáneas en las diferentes transacciones ,  han generado que el sistema de información financiero manipulado por  clientes internos involucrado en procesos transversales mejoren su satisfacción frente a otros. La eficiencia y eficacia en los ciclos PHVA financieros y el cumplimientos de procedimientos involucrando registros y medios digitales han mejora el servicios desde los diferentes procesos del macroproceso. Se espera que con la estabilización general del software SEVEN se de un incrementos en la percepción de los clientes ya que se involucraran y se generaran mayores resultados por la utilización de  programas en las diferentes transacciones de los módulos que convertirán los procesos mas eficientes, eficaces y efectivos.   </t>
  </si>
  <si>
    <t xml:space="preserve">Continuar con el mejoramiento continuo de los diferentes procesos que comprenden el macroproceso, implementar acciones de mejora en el plan de mejoramiento del macroproceso que se vean reflejadas en el impacto y la perceocion de los clientes. </t>
  </si>
  <si>
    <t xml:space="preserve">La meta del indicador corresponde a la satisfacción promedio que se tiene en los procesos de calidad y en los sistemas integrados de gestión, el 80% de satisfacción se puede cumplir ya que el software financiero administrativo se ha venido implementando con gran eficiencia por parte de los diferentes módulos que lo comprenden, el software Seven, ha permitido a la institución disminuir tiempos de respuesta, generar información oportuna y veraz a las necesidades de los clientes internos . Por otra parte como mejora que se implemento en la realización de la encuesta es que se aplicara este año a los usuarios directos de los diferentes macroprocesos, esta mejora se toma ya que el año pasado realizando el análisis a la encuesta observábamos una gran población en el  no tengo conocimiento del proceso / no utilizo los servicios, entonces esta desviación de porcentaje en este criterio nos disminuía notablemente la satisfacción, por ello este año la encuesta solo se aplico a usuarios que si utilizan los servicios y que puedan dar un dictamen serio, confiable y real. </t>
  </si>
  <si>
    <t xml:space="preserve">Esta satisfacción corresponde al incremento positivo de los usuarios frente a los servicio del macroproceso, por otra parte observamos que la población que califica los servicios si tiene total confianza y satisfacción de lo recibido frente a lo solicitado. las preguntas que mas satisfacción presentan son las siguientes: 
 La información brindada por los funcionarios del proceso de Tesorería  es clara y oportuna. 
Qué nivel de satisfacción tiene con la cortesía del personal que lo atendió en el proceso de Administración y Control de Activos. 
.La información brindada por los funcionarios del proceso de Administración y Control de Activos es clara y oportuna
 Las respuestas son oportunas en lo que tiene que ver con comunicación telefónica y correo electrónico del proceso de Tesorería.
Si realizamos un análisis a estas preguntas, podemos determinar que los procesos de financiera son procesos que tienen una relación directa con el cliente, la comunicación permanente con el  y sus canales son fundamentales para que los usuarios perciban la colaboración, la instrucción y la manera de operar de los mismos procesos, esto hace que los usuarios tengan confianza en el producto que da el macroproceso y así se de una satisfacción de los solicitado frente a lo recibido. 
</t>
  </si>
  <si>
    <t xml:space="preserve">Se puede observar que la tendencia del indicador de satisfacción del macroproceso financiero se mantiene en niveles muy altos, esto se debe a la confianza y percepción que han venido teniendo los usuarios frente a los diferentes servicios en especial a las siguientes preguntas: 4.Las solicitudes de traslado de bienes son registradas en el sistema oportunamente (aparecen los bienes cargados y descargados de acuerdo con las peticiones del usuario).2.a.Qué nivel de satisfacción tiene con la cortesía del personal que lo atendió en el proceso de Tesorería?. 3.d.La información brindada por los funcionarios del proceso financiero ( área financiera) es clara y oportuna?. Según lo anterior se puede ver claramente que factores como la atención, la información suministrada han sido fundamentales para que los usuarios califiquen de muna manera satisfecha y muy satisfecha los servicios del macroproceso. </t>
  </si>
  <si>
    <t xml:space="preserve">Continuar con el mejoramiento continuo de los diferentes procesos que comprenden el macroproceso, implementar acciones de mejora en el plan de mejoramiento del macroproceso que se vean reflejadas en el impacto y la percepción de los clientes. </t>
  </si>
  <si>
    <t>Nota: Esta  ficha técnica del indicador alimenta el Cuadro de Mando Integral de Indicadores  de la Universidad del Quindío.  Con frecuencia se requiere la disponibilidad de la información para realizar el reporte a la Alta  Dirección.  Para  cualquier sugerencia sobre la ficha técnica del indicador favor comunicarse con el Área de Planeación y desarrollo.</t>
  </si>
  <si>
    <t>Porcentaje de cumplimiento de la ejecución presupuestal de ingresos</t>
  </si>
  <si>
    <t>IN.02.GF</t>
  </si>
  <si>
    <t>PRESUPUESTO</t>
  </si>
  <si>
    <t>LIDER MACROPROCESO FINANCIERO</t>
  </si>
  <si>
    <t>SNIES, SUE, CONTRALORIA GENERAL, PLANEACIÓN NACIONAL, MINISTERIO DE EDUCACIÓN, MACROPROCESO GESTION DE CALIDAD.</t>
  </si>
  <si>
    <t>Evidenciar  el nivel efectivo de recaudo en comparación con el recaudo  estimado</t>
  </si>
  <si>
    <t xml:space="preserve">Ejecución presupuestal de ingresos  por rubros </t>
  </si>
  <si>
    <t xml:space="preserve"> Presupuesto Programado  </t>
  </si>
  <si>
    <t>La informacion fue suministrada del Software Administrativo Financiero</t>
  </si>
  <si>
    <t xml:space="preserve">El indicador supera el limite superior , por que en el recaudo de derechos académicos fue superior al presupuestado , se debió haber adicionado el  mayor recaudo. </t>
  </si>
  <si>
    <t>El indicador alcanza la Meta fijada del 98%, el mayor recaudo frente a los ingresos presupuestados lo alcanzann los recursos de capital, mientras que particularmente la devolución de Iva alcanza el menor porcentaje de recaudo, lo que se explica porque durante la vigencia 2010, la DIAN rechazó las solicitudes que correspondían a manejo de convenios.  De otra parte la tranferencia de la Nación no se logró en un 100%, al quedar aplazados algunos recursos para la siguiente vigencia.</t>
  </si>
  <si>
    <t xml:space="preserve">  En principio durante la ejecución se identificó un mayor recaudo en los rubros matriculas e inscripciones de algunos programas académicos.  Al realizar la adición o incorporación de estos recursos al presupuesto, acatando el requerimiento de la contraloría en la rendición de la cuenta de 2010,  se genera, un porcentaje menor de ejecución de ingresos.  Igualmente esta incorporación de recursos al presupuesto especificamente en los rubros mencionados hace que analizando el rubro que los agrega se evidencie una adición casi igual al saldo por ejecutar, situación que no es razonable en el manejo presupuestal.  De otra parte durante la vigencia 2011 la DIAN continúa rechazando la solicitud de devolución de IVA por concepto de Convenios.  (La meta se calcula con el promedio de los indicadores obtenidos durante las vigencias anteriores.)</t>
  </si>
  <si>
    <t>Iniciar en el área de Tesorería un seguimiento a la ejecución y contabilización  de ingresos.  Hacer mesa de trabajo, identificar dificultades y proponer acciones de mejora.</t>
  </si>
  <si>
    <t xml:space="preserve">Se presupuestaron  ingresos por valor de $62.129 millones distribuidos así:  Rentas propias  $ 21.790 millones corresponde al 35% de lo presupuestado. 
Aportes $39.959 millones corresponde al  64% de lo presupuestado.
Recursos de capital $ 380 millones corresponde al  1% de lo presupuestado. 
Durante la ejecución se efectuaron Adiciones por un monto de $ 26.172 .  
El comportamiento de los ingresos, de acuerdo con sus distintos componentes fue de la siguiente manera:
 Las rentas propias presentaron una ejecución real de $ 27.052 millones con un recaudo del 94%. 
 Los aportes  presentaron una ejecución real de $48.089 millones con un recaudo del 99,5%  
Los recursos de capital  presentaron una ejecución real de $ 8.479 millones  con un recaudo del 76%.  Las rentas propias alcanzaron una ejecución en el año 2012 de $ 27.052 millones, es decir presentaron un crecimiento del 6,87%,  
Los aportes; los aportes globales en el presupuesto del l año 2012 fueron de $ 48.089 millones, es decir  crecieron en el 14,15%. La Universidad  en el año 2012 no recibió bonos pensionales del Ministerio de Hacienda.
Los recursos de capital, muestran un crecimiento del 10,17% originado en los importantes recursos de destinación que quedaron a Diciembre de 2012.
</t>
  </si>
  <si>
    <t>Sostener con en el área de Tesorería un seguimiento a la ejecución y contabilización  de ingresos, en forma oportuna.  Hacer mesa de trabajo, se evidencia mejora en las dificultades identificadas  en la vigencia anterior, pero se hace necesarioidentificar y contralar nuevas situaciones que se presentaron en la vigencia 2012, probablemente a causa de la adopción del nuevo software.</t>
  </si>
  <si>
    <t>El indicador supera la Meta fijada del 98%, el mayor recaudo frente a los ingresos presupuestados se alcanza  en los Aportes recibidos de la Nación, basicamente Vía Recursos adicionales  por los siguientes conceptos:   
-Descuento de Votaciones.-
-Fortalecimiento de la Base presupuestal.
-Aporte por fomento a la Educación Superior.
-Aporte por Mejoramiento de la calidad.
-Y el impuesto a la Equidad (Recursos CREE).
Frente a la dificultad que se identificó en la vigencia anteriror con respecto a los recursos provenientes de la devolución de IVA, se adelantó mesa de trabajo conjunta con la DIAN y se superó.
En la administrción y gestión tesoral de los recursos financieros se puede evidenciar un considerable incremento en la ingreso recaudado proveniente de operaciones financieras, frente al valor presupuestado.</t>
  </si>
  <si>
    <t>Con respecto a la ejecución de los ingresos, puede observarse que se presentó un recaudo real de $ 125.340 millones, es decir  un cumplimiento del 98.82% de los ingresos finalmente estimados, siendo el grupo de Recursos de Capital el que tiene un mayor nivel de cumplimiento con un 100%, seguido de los Aportes con un 98,91 %debido a que el Departamento no transfirió todos los recursos del aporte, las rentas propias presentan un cumplimiento del 97.72%, mostrando como todos los grupos del ingreso presentan un alto nivel de cumplimiento.</t>
  </si>
  <si>
    <t>Eficiencia financiera</t>
  </si>
  <si>
    <t>IN.03.GF</t>
  </si>
  <si>
    <t>Establecer el porcentaje de participación de las rentas propias sobre el recaudo total</t>
  </si>
  <si>
    <t xml:space="preserve">Rentas  propias </t>
  </si>
  <si>
    <t xml:space="preserve">La meta se plantea como el promedio de las ultimas 5 vigencias . Los ingresos que se generan de las actividades propias provienen de las actividades de Docencia, Investigación y Extensión. No involucran  los aportes Nacionales y departamentales. </t>
  </si>
  <si>
    <t>Diseñar mecanismo que permita canalizar los ingresos recibidos de manera oportuna hacia las fuentes que lo originan.</t>
  </si>
  <si>
    <t xml:space="preserve">La relación existente entre el índice de capacidad para generar rentas propias y cada uno de los índices de resultados se toma como un resultado enmarcado dentro del  contexto del sistema universitario estatal.
</t>
  </si>
  <si>
    <t>Mejorar el proceso de canalización de recursos de Investigación y Extensión.</t>
  </si>
  <si>
    <t>El Comportamiento del indicador obedece a la media, manejada por la Universidad durante los últimos años.  Siendo las rentas propias, siguen siendo los Derechos Académicos la fuente de ingreso con mayor participación:</t>
  </si>
  <si>
    <t>No se establece acción de mejora, puesto que en principio los ingresos de la Universidad dependen del comportamiento de dos fuentes principales:  La Renta Propia y los Ingresos por Aportes.  De esta forma factores externos a la Universidad pueden incidir en su calculo.</t>
  </si>
  <si>
    <t>Las rentas propias alcanzaron una ejecución e en el año 2012 de $ 27.052 millones,   presentaron un crecimiento del 6,87%,  explicado en lo siguiente:  los derechos académicos en especial las matrículas presentaron un crecimiento del 11%, originado en el comportamiento favorable de las matrículas de la modalidad a distancia por los nuevos programas abiertos en la Facultad de Educación: Licenciatura en Pedagogía infantil y Licenciatura en Ciencias Naturales y un crecimiento en la población estudiantil de presencial; la venta de bienes y servicios presentó un decrecimiento del -4%, este decrecimiento se presentó en casi todos los componentes de este capítulo, como son: los Convenios de Asesoría y Consultoría que continúan afectados por los cambios normativos, la venta de servicios técnicos, la venta de productos y las otras rentas propias que se han visto afectadas por la transición del Seguro Social hacia Colpensiones,  lo que ha demorado el reconocimiento de retroactivos pensionales.  Se resalta el comportamiento positivo de la Educación Continuada con un crecimiento del 78%, lo que muestra la dinámica que vienen adquiriendo estas actividades en todas las Facultades de la Universidad.</t>
  </si>
  <si>
    <t>No se establece acción de mejora, puesto que en principio el indicador dependen del comportamiento de dos variables principales:  La Renta Propia y los Ingresos por Aportes.  De esta forma  al incrementar los aportes de la Nación el denominador aumenta generando una disminución en el indicador.</t>
  </si>
  <si>
    <t xml:space="preserve"> Al asumir el Gobierno su responsabilidad frente a la Educación Superior y dadas las políticas de cobertura y fomento,  se recibiron aportes adicionales del orden de $8.617 millones.  Como el indicador depende del comportamiento de dos variabes fundamentales dentro del total de los ingresos que  son:  Las Rentas Propias y los Ingresos por aportes de la Nación, en la medida que se incremente uno de los dos, necesariamente el otro va a disminuir en su participación. </t>
  </si>
  <si>
    <t>No se establece acción de mejora, puesto que la disminución del indicador no se genera por mala gestión propia, o por el no cumplimiento de recaudos en la Renta Propia.  Y mucho menos por deficiente planeación presupuestal.</t>
  </si>
  <si>
    <t>No obstante las políticas del Gobierno Nacional, que persiste con aportes adicionales entre los que se cuentan los recursos CREE, la renta propia también se dinamiza frente a la vigencia anteriro y en un alto porcentaje con la dinámica que cobró la proyección social durante la vigencia 2014, con la ejecución de convenios en cofinanciación.</t>
  </si>
  <si>
    <t>Eficacia en la ejecución presupuestal de gastos</t>
  </si>
  <si>
    <t>IN.04.GF</t>
  </si>
  <si>
    <t>Realizar seguimiento a la programación y ejecución presupuestal.   Permite evaluar la tendencia del gasto por cada rubro presupuestal</t>
  </si>
  <si>
    <t>Ejecución presupuestal de Gastos</t>
  </si>
  <si>
    <t>Presupuesto Aprobado de Gastos</t>
  </si>
  <si>
    <t>Permite mejorar el proceso de programación presupuestal.  
Permite un análisis simultaneo y posterior.</t>
  </si>
  <si>
    <t>La programación presupuestal de gastos, obedece a la programación presupuestal de ingresos, el manejo racional y conservador de la administración, en concordancia con el aplazamiento de algunos recursos y el no recaudo de otros, generan una menor ejecución en el gasto y la inversión.</t>
  </si>
  <si>
    <t>Realizar seguimientos periodícos (trimestrales) para hacer seguimiento a la ejecución de gastos y revisión límites</t>
  </si>
  <si>
    <t>El cumplimiento del gasto, presenta un muy buen porcentaje de cumplimiento en Servicios personale y gastos generales.  Las transferencias obtienen un cumplimiento del 57 % que se explica, por la alta participación de los convenios, contratos de consultoria y otras actividades que si bien es cierto se recauda su ingreso durante la vigencia analizada, tambien lo es que dicho ingreso muchas veces es para ser ejecutado en varia vigencias.  La inversión tambien afecta el cumplimiento del gasto total y ésta a su vez presenta porcentajes bajos de ejecución en Investigación, integración con el egresado, desarrollo de la virtualización y  algunos proyectos de infraestructura física.</t>
  </si>
  <si>
    <t>Realizar seguimientos periodícos (trimestrales) para hacer seguimiento a la ejecución de gastos</t>
  </si>
  <si>
    <t xml:space="preserve">Guardando el equilibrio presupuestal se hicieron modificaciones al presupuesto de gastos por $26.172 millones. Teniendo en cuenta las anteriores modificaciones presupuestales el Presupuesto de gastos apropiado pasó de $62.129 millones a un presupuesto definitivo de $88.301 millones.
Una vez evaluada la ejecución presupuestal de la vigencia 2012, se observa que el gasto proyectado alcanzó un nivel de ejecución del 82% con $72.455 millones ejecutados de la siguiente forma:
• Los servicios personales se ejecutaron en un 93,32% con $47.923 millones ejecutados.
• Los gastos generales se ejecutaron en un  88% con $6.466  millones ejecutados.
• Las transferencias se ejecutaron en un 61% con $9.146 millones ejecutados.
• La inversión alcanzó un nivel de ejecución del  61% con $ 8.919 millones ejecutados.
</t>
  </si>
  <si>
    <t>Continuar con los seguimientos periódicos, a la ejecución total del gasto.</t>
  </si>
  <si>
    <t xml:space="preserve">Este es un indicador de cumplimiento.  Guardando el equilibrio presupuestal se hicieron modificaciones al presupuesto de gastos por $ 30.797 millones. Teniendo en cuenta las anteriores modificaciones presupuestales el Presupuesto de gastos apropiado pasó de $72.572 millones a un presupuesto definitivo de $103.370 millones.
Una vez evaluada la ejecución presupuestal de la vigencia 2013, se observa que el gasto proyectado alcanzó un nivel de ejecución del 81% con $72.455 millones ejecutados de la siguiente forma:
• Los servicios personales se ejecutaron en un 98,18% con $51.151  millones ejecutados.
• Los gastos generales se ejecutaron en un  98,75% con $8.224  millones ejecutados.
• Las transferencias se ejecutaron en un 34,19% con $8.075 millones ejecutados.
• La inversión alcanzó un nivel de ejecución del  85,23% con $ 15.929 millones ejecutados.
</t>
  </si>
  <si>
    <t>Este es un indicador de cumplimiento.  Guardando el equilibrio presupuestal se hicieron modificaciones al presupuesto de gastos por $45.430 millones. Teniendo en cuenta las anteriores modificaciones presupuestales el Presupuesto de gastos apropiado pasó de $81.411 millones a un presupuesto definitivo de $126.842 millones.Se ve afectado el cumplimiento por las transferencias, pues bajo esta figura  se manejan los recursos recibidos para el cumplimiento de la proyección social, y que para la época se contó con convenios que involucran mas de una vigencia o que tuvieron prórrogas en su ejecución.  De igual forma los recursos que se incorporaron al presupuesto hacia el final de la vigencia como los recursos CREE, afectan el cumplimiento.</t>
  </si>
  <si>
    <t>Porcentaje de contratación por licitación</t>
  </si>
  <si>
    <t>IN.05.GF</t>
  </si>
  <si>
    <t>Compras</t>
  </si>
  <si>
    <t>Lider del Macroproceso de  Compras</t>
  </si>
  <si>
    <t>SNIES, SUE, CONTRALORIA GENERAL, PLANEACIÓN NACIONAL,</t>
  </si>
  <si>
    <t>Establecer que porcentaje de las contrataciones realizadas por la institución son por licitación.</t>
  </si>
  <si>
    <t>Los  datos son suministrados por el  area de Activos fijos  con el apoyo del Software Administrativo Financiero</t>
  </si>
  <si>
    <t>El indicador permite evidenciar que año tras años, se hace mas transparente el proceso de contratación en la Universidad.  Importante señalar que el indicador relaciona lo contratado por invitaciones públicas y privadas.</t>
  </si>
  <si>
    <t>Publicar las invitaciones privadas en la página de la Universidad.</t>
  </si>
  <si>
    <t>El proceso de contratación de suministros en la Universidad es cada vez mas transparente, sigue el cálculo del indicador sin cambio en las variables que lo conforman.</t>
  </si>
  <si>
    <t>A partir del tercer trimestre de 2012 se han publicado la totalidad de invitaciones privadas y públicas.</t>
  </si>
  <si>
    <t xml:space="preserve">La Universidad en su estuto de contratación contempla las siguientes modalidades:  Contratación Directa, Invitación privada e invitación pública; asemejándose la Inv. Privada mas a una invitación publica, que a una contratación directa por su forma de adjudicación.  Así las cosas se tiene que del total de la Contratación durante la vigencia 2013 solamente 25,06% equivale a contratación directa con $4.386 millones.  </t>
  </si>
  <si>
    <t>Para la vigencia 2014 entra en vigencia el nuevo manual de contratación el cual contempla 4 modalidades de contratación.   Directa, Simplificada, Abreviada y Públicas.  Siendo las dos últimas de convocatoria pública.  Adicionalmente el manual permitió a la institución ganar en agilidad frente a contrataciones relacionadas con la Investigación y la Proyección Social, las cuales gozán de condiciones especiales a la hora de contratar por su carácter;  lo que hace que se gane en agilidad en la contratación incrementando la contratación directa.   Como situación átipica se pasó por Ley de Garantías Electorales y también se entró en período de garantías adicional por Acuerdo del Consejo Superior, en atención a la época electoral interna.  Para tener un mejor entendimiento de la construcción del indicador y del manejo de la contratación en a vigencia, es importante considerar el Anexo 1.  que se relaciona para el indicador</t>
  </si>
  <si>
    <t>Indice de endeudamiento</t>
  </si>
  <si>
    <t>IN.06.GF</t>
  </si>
  <si>
    <t>Proceso Contable</t>
  </si>
  <si>
    <t>Profesional Especializado Area Contable</t>
  </si>
  <si>
    <t>Tesorería, Vicerrectoría administrativa, Contraloría, Control Interno.</t>
  </si>
  <si>
    <t>Medir la Utilización de recursos de Terceros obtenidos vía deuda para financiar las actividades de la universidad y aumentar su capacidad operativa</t>
  </si>
  <si>
    <t>total pasivo</t>
  </si>
  <si>
    <t>total activos</t>
  </si>
  <si>
    <t>A la fecha la Universidad no posee deuda pública. Sus pasivos están conformados por compromisos pensiónales, prestacionales y con algunos proveedores.</t>
  </si>
  <si>
    <t>A la fecha la Universidad no ha contraido deuda pública.  Por lo que la conformación del pasivo sigue igual.</t>
  </si>
  <si>
    <t>La Universidad sigue sin contraer deuda pública a 31 de diciembre de la vigencia analizada.</t>
  </si>
  <si>
    <t>La Meta propuesta estaba ligada a la expectativa de endudamiento que tiene la institución, para la vigencia 2012, para la construcción del edificio de aulas.</t>
  </si>
  <si>
    <t>Dado que la Universidad a diciembre 31 de 2012 todavía no recibe el desembolso del crédito para la construcción del Nuevo edificio de Aulas.</t>
  </si>
  <si>
    <t>Una vez registrado el endeudamiento para la Universidad por el edificio de aulas nuevo y en consideracion a que su cronograma de construcción se logró cumplir; las dos variables que componen el indicador se dinamizan, por consiguiente el crecimieto del indicador obedece mas al aumento de las cuentas por pagar que al crédito a largo plazo contraído.</t>
  </si>
  <si>
    <t>Los ingresos recibidos en convenio producto de la actividad de proyección social y que permanecen pendientes de liquidación en el período,  están identificados como avances y anticipos recibidos y como ingresos recibidos por anticipado.  Los cuales permaneceran en el pasivo, hasta tanto no se liquiden los convenios.</t>
  </si>
  <si>
    <t>Porcentaje de presupuesto dedicado a funcionamiento</t>
  </si>
  <si>
    <t>IN.07.GF</t>
  </si>
  <si>
    <t>Area Presupuesto</t>
  </si>
  <si>
    <t>Líder Macroproceso Financiero</t>
  </si>
  <si>
    <t>Contraloría, SNIES, Planeación, Ministerio de Educación, Ministerio de Hacienda.</t>
  </si>
  <si>
    <t>Revelar que porcentaje del presupuesto de gastos aprobado se destinó a financiar los Gastos de Funcionamiento.  Es una medida de cumplimiento.</t>
  </si>
  <si>
    <t>Presupuesto ejecutado en funcionamiento</t>
  </si>
  <si>
    <t>Es importante anotar  que el  gasto de funcionamiento  agrega: Los servicios personales, los gastos generales y las transferencias.</t>
  </si>
  <si>
    <t xml:space="preserve">Es importante anotar  que el  gasto de funcionamiento  agrega: Los servicios personales, los gastos generales y las transferencias.  La ejecución  en funcionamiento se comporta </t>
  </si>
  <si>
    <t>EL funcionamiento representa un alto porcentaje de los gastos totales, al contemplar las apropiaciones necesarias para el normal desarrollo de las actividades misionales y de apoyo de la institución. A pesar de que durante la vigencia 2011, la institución hizo todos sus esfuerzos en planeación. programación y ejecución presupuestall, éste se desdibuja con la incorporación de recursos, que se citó en el análisis del indicador 2.  Pues responsablemente se realizó la adición de ingresos y por consiguiente de gastos sugerida por la contraloría, pero no se procede a su ejecución por no representar en terminos reales un mayor recaudo.</t>
  </si>
  <si>
    <t>A pesar de que para la vigencia 2012, se contó con una muy buena planeación y ejecución del gasto, la incorporación de los recursos adicionales recibidos por  parte de la nación en el último trimestre, generó una disminución en el cumplimiento del indicador.</t>
  </si>
  <si>
    <t>31712/2013</t>
  </si>
  <si>
    <t>Considerando que el funcionamiento involucra un gran porcentaje de las apropiaciones necesarias para el normal desarrollo de las actividades misionales de la Universidad se fijó una meta promedio de ejecución del 90%.  Al analizar el resultado obtenido por debajo de la meta del 80,26% se analiza que los gastos que los conforman tal es el caso de los Servicios personales alcanzaron una ejecución del 98,18%; los gastos generales acanzaron una ejecución del  98,75%.  De otra parte las transferencias solo alcanzaron una ejecución del 34,19%, lo que se explica , primero porque  bajo este grupo es que se incorpora el manejo de a Proyección Social cuya ejecución sobre todo en convenios involucra mas de una vigencia, y segundo porque los aportes adicionales   recibidos a final de año se incorporaron en este grupo, al igual que recursos de Investigaciones que se ejecutarán en próximas vigencias.  Asi se explica que el indicador presente en total una baja ejecución y se evidencia que no es por incumplimiento en los gastos de operación de la institución.</t>
  </si>
  <si>
    <t>Para el período analizado se tiene que el cumplimiento con respectoa los Gastos personales alcanza el 98%,  los Gastos Generales tienen un cumplimiento del 92%, mientras que las transferencias afectan el cumplimiento del indicador general del gasto, con un porcentaje de ejecución del 31%.
De otra parte la inversión presenta un cumplimiento del 77%.</t>
  </si>
  <si>
    <t>Porcentaje de presupuesto dedicado a inversión</t>
  </si>
  <si>
    <t>IN.08.GF</t>
  </si>
  <si>
    <t>Area presupuesto</t>
  </si>
  <si>
    <t>Líder macroproceso financiero</t>
  </si>
  <si>
    <t>Contraloría, planeación institucional, SNIES</t>
  </si>
  <si>
    <t>Medir el Cumplimiento del plan operativo anual de inversión</t>
  </si>
  <si>
    <t xml:space="preserve">Ejecución de la Inversión </t>
  </si>
  <si>
    <t xml:space="preserve">Presupuesto asignado a  inversión </t>
  </si>
  <si>
    <t xml:space="preserve">Es  importante aclarar  que la  inversión no solo involucra la inversión física, sino también la inversión social como es el fomento a la investigación, a la inversión en formación humana entre otros. </t>
  </si>
  <si>
    <t>Durante la vigencia 2010 se logró mejorar la Inversión,  obedeciendo el POAI  y mejorando su seguimiento.</t>
  </si>
  <si>
    <t>Como se viene aclarando, la inversión no solo involucra la inversión física, al involucrar la investigación, se afecta su porcentaje de cumplimiento, con los recursos que se recaudan en la respectiva vigencia, para ser ejecutados en varias vigencias, tal es el caso de los recursos que provienen de Colciencias.</t>
  </si>
  <si>
    <t xml:space="preserve">La inversión en el año 2012 alcanzó una cifra histórica de $ 8.919 millones ejecutados, representando un crecimiento del 51% con respecto a la inversión del año 2011.
Para el análisis al plan operativo anual de inversiones del año 2012 es preciso ajustar el presupuesto definitivo de inversión que asciende a $ 14.564 millones en los siguientes valores:
• Debe descontarse el total de los recursos del crédito para el edificio 50 años  por $ 3.290 millones, debido  a que el proyecto a financiarse se ejecutará en el año 2013.
• Descontarse igualmente los recursos de Investigación provenientes de COLCIENCIAS que se recibieron en el año 2012 pero su ejecución debe darse en vigencias posteriores, monto que ascienden a $ 724 millones.
De acuerdo con el ajuste anterior, el presupuesto real de inversión a ejecutar en el año 2012 fue de $ 10.549 millones,  de los cuales se ejecutó la suma de $ 8.919 millones es decir se alcanzó un nivel de ejecución del 85%.
</t>
  </si>
  <si>
    <t>Se supera la meta proyecta en el indicador, se evidencia de esta forma cumplimiento de la planeación estratégica institucional.</t>
  </si>
  <si>
    <t>Ante la ejecución en inversión del 77%, importante analizar que los pilares de mas bajo cumplimiento son: El pilar 7. Desarrollo Tecnológico,  presenta el cumplimiento mas bajo con un 78% y Finalmente la Infraestructura física que esta contemplada en el Pilar 8, tiene cumplimiento del 87%.  
Ahora bien se se consideran $1.485,4 millones que quedaron en Reservas Presupuetales el cumplimiento acumulado de toda la inversión alcanza un 84,95%; es decir se estaría dando cumplimiento a la meta.</t>
  </si>
  <si>
    <t>Porcentaje de estudiantes beneficiados con programas de crédito</t>
  </si>
  <si>
    <t>IN.09.GF</t>
  </si>
  <si>
    <t>Sección matriculas, área contable</t>
  </si>
  <si>
    <t>Líder macroproceso financiero con apoyo del area de Admisiones y registros y Profesional Especializado   (Sistemas de información)</t>
  </si>
  <si>
    <t>líder macroproceso financiero</t>
  </si>
  <si>
    <t>Planeación Institucional, Contraloría Departamental, Ministerio de Educación</t>
  </si>
  <si>
    <t>Establecer el porcentaje de financiación directa que llega a las familias uniquindianas</t>
  </si>
  <si>
    <t xml:space="preserve"> indirecto.</t>
  </si>
  <si>
    <t>Número de estudiantes que se han beneficiado de los programas de crédito</t>
  </si>
  <si>
    <t xml:space="preserve"> Número total de estudiantes matriculados.</t>
  </si>
  <si>
    <t>Información suministrada por la sección matriculas, cartera y  banco de datos de Academucsoft, datos anuario y boletines estadísticos.</t>
  </si>
  <si>
    <t>El indicador involucra la financiación por parte de la Universidad , por ICETEX y por otras entidades financieras.</t>
  </si>
  <si>
    <t>Propiciar espacios para que las entidades financieras se involucren en los procesos de financiación.</t>
  </si>
  <si>
    <t>Clasificar la información entre la que es por entidades de crédito y la propia de la universidad para mejor control</t>
  </si>
  <si>
    <t>El indicador viene disminuyendo al verse afectado por la política de desestimular la financiación por parte de la Universidad.</t>
  </si>
  <si>
    <t>Atendiendo los resultados obtenidos por el indicador, se propone replantearlo.</t>
  </si>
  <si>
    <t>Al replantear la forma de cálculo en el indicador, este se proyecta completamente nuevo.  El mismo entre mas bajo será mejor.  Dado que la Universidad sigue con la política de desestimular la financiación directa, en atención a que el gobierno con sus políticas de crédito y del Icetex, viene otorgando beneficios a la demanda estudiantil directamente. No se establece meta puesto que el objetivo es cumplir con la mínima financiación requerida dado el caracter de la Universidad.</t>
  </si>
  <si>
    <t>El indicador ahora solo involucra, los estudiantes beneficiados con financiación directa por parte de la Universidad.
En el numerador se toma un promedio de los estudiantes financiados durante los dos semestres, sobre el promedio de los estudiantes matriculados durante los dos semestres académios.  Lo anterior dado que los estudiantes financiados regularmente repiten financiación.</t>
  </si>
  <si>
    <t>El indicador presenta una disminución en concordancia con las políticas educativas nacionales, bajo las cuales se encuentran articuladas las políticas institucionales.</t>
  </si>
  <si>
    <t>El indicador tiende a estabilizarse, atendiendo las políticas educativas nacionales  e institucionales,de buscar la financiación en el sector financiero.</t>
  </si>
  <si>
    <t>Porcentaje de recaudo de cartera de estudiantes</t>
  </si>
  <si>
    <t>IN.10.GF</t>
  </si>
  <si>
    <t>A.GF-01 PRESUPUESTO Y CONTABILIDAD</t>
  </si>
  <si>
    <t>Area Contable, Sección Matriculas-cartera estudiantes.</t>
  </si>
  <si>
    <t>contraloría, planeación institucional, Ministerio de Educación</t>
  </si>
  <si>
    <t>medir la eficiencia del recaudo  de la financiación otorgada por parte de la universidad</t>
  </si>
  <si>
    <t>Recaudo de Cartera por matriculas</t>
  </si>
  <si>
    <t>Total financiado por la Universidad</t>
  </si>
  <si>
    <t>Area contable, sección de matriculas-cartera</t>
  </si>
  <si>
    <t>Debido al fomento a la financiación con entidades diferentes a la Universidad se posee un saldo muy bajo en cartera por financiación de matriculas</t>
  </si>
  <si>
    <t>El resultado del indicador evidencia el cumplimiento de las políticas adoptadas por la Institución.  A la vez que se puede identificar que los controles adoptados para el manejo de la financiación de matrículas, han contribuido de manera eficiente en su manejo.</t>
  </si>
  <si>
    <t>El resultado del indicador hace que se pueda percibir, que la incertidumbre generada por el paro estudiantil durante el segundo semestre de 2012, hizo crear espectativas de no pago entre los deudores por concepto de matricula.   Como la terminación del segundo semestre académico  se prolongó hasta el 2012, y el control de esta cartera esta ligado a la generación de recibos para la siguiente vigencia, se espera que el recaudo se normalice.  Situación que amerita un especial seguimiento durante la vigencia 2012.  El indicador que esta diseñado para su analisis anual, se analizó en esta ocasión en forma semestral dado que durante el segundo semestre de 2012, el funcionamiento de la Universidad se vio afectado por el paro estudianti</t>
  </si>
  <si>
    <t>Realizar seguimiento a la cartera del segundo semestre de 2011, durante el primer trimestre de 2012.</t>
  </si>
  <si>
    <t>El indicador da cuenta, de la excelente gestión de cartera, adelantada por la Universidad, de la eficiencia de los controles aplicados y de los diferentes filtros académicos y financieros utilizados como estrategia para agilizar la rotación de esta cartera.</t>
  </si>
  <si>
    <t>Sigue siendo excelente la gestión de cartera, adelantada por la Universidad.  Los controles adoptados desde vigencias pasadas, en coordinación con los diferentes filtros académicos y financieros vienen siendo efectivos en la administración de ésta cartera estudiatil.  (Importante resaltar que el indicador se construye con la financiación interna UQ ).</t>
  </si>
  <si>
    <t>Sigue siendo excelente la gestión de cartera, adelantada por la Universidad.  Los controles adoptados desde vigencias pasadas, en coordinación con los diferentes filtros académicos y financieros vienen siendo efectivos en la administración de ésta cartera.</t>
  </si>
  <si>
    <t xml:space="preserve">El Presupuesto de Ingresos aprobado fué de $90.627 millones, durante la ejecución se efectuaron adiciones por $45.855 millones, quedando un presupuesto definitivo apropiado de $136.482 millones
La ejecución del presupuesto general de la Universidad para la vigencia fiscal de 2015 muestra que los ingresos definitivos aprobados fueron $136.482 millones, de los cuales se recibieron $135.678 millones, dando como resultado una ejecución presupuestal  del 99,41%.
La ejecución presupuestal de ingresos está representada en cuatro grandes grupos: a) Rentas propias, b) Aportes oficiales y c) Recursos de Capital.
Con respecto a la ejecución de los ingresos, puede observarse que el grupo de Aportes oficiales y Recursos de Capital  tienen un cumplimiento del 100% mientras que las rentas propias presentan un cumplimiento del 97,94%, mostrando como todos los grupos del ingreso presentan un alto nivel de cumplimiento.
</t>
  </si>
  <si>
    <t xml:space="preserve">Las rentas propias alcanzaron una ejecución en el año 2015 de $38.617 millones,  presentaron un decrecimiento del 15% con respecto al año 2014,  explicado en que los años 2013 y 2014 se firmaron Convenios por cuantías significativas con el INVIAS a través de la Facultad de Ingeniería,  permitiéndole a la Universidad realizar proyectos de impacto como el “Manual de Túneles” que significaron un importante reconocimiento Nacional e Internacional a nuestra Institución. También se explica el decrecimiento en los menores ingresos por Reintegros pensionales por parte de Colpensiones.  </t>
  </si>
  <si>
    <t>,</t>
  </si>
  <si>
    <t xml:space="preserve">Los gastos de la vigencia 2015 ascienden a la suma de $100.828 millones, correspondientes al  74% de la ejecución presupuestal con respecto al presupuesto definitivo de $136.436 millones, como se detalla a continuación:
• Los servicios personales se ejecutaron en un 98% con $61.085 millones ejecutados.
• Los gastos generales se ejecutaron en un 96% con $ 10.173 millones ejecutados.
• Las transferencias se ejecutaron en un 32% con $12.061 millones ejecutados.
• La inversión alcanzó un nivel de ejecución del 67% con $ 16.927 millones ejecutados.
La Universidad pasa de ejecutar $92.227 millones en Gastos durante la vigencia 2014 a ejecutar un presupuesto de $100.828 millones en el año 2015, es decir presentó un crecimiento en gastos del 9%. Se observa un crecimiento en los servicios personales del 10%, acorde con  el incremento en el costo de la docencia contratada y la necesidad de mejorar el apoyo administrativo. Los gastos generales totales muestran un crecimiento del 12% siendo coherente con la necesidad de mejorar el apoyo logístico en suministro de insumos y contratación de servicios que garanticen una academia de calidad. Las Transferencias decrecieron en un 4%. La inversión alcanzó un importante crecimiento del 17% con $16.927 millones ejecutados.
Continúa viéndose afectado el cumplimiento por las transferencias, pues bajo esta figura  se manejan los recursos recibidos para el cumplimiento de la proyección social, actualmente está impactando  los recursos de los Convenios de INVIAS cuyos montos fueron significativos que  involucran mas de una vigencia o que tuvieron prórrogas en su ejecución.  De igual forma los recursos que se incorporaron al presupuesto hacia el final de la vigencia como los recursos CREE, afectan el cumplimiento. Así mismo en el Capitulo de Transferencias se manejan los recursos de los distintos Fondos: Patrimonial, Pensional, Cesantías, Fondos de Extensión de Facultades. 
</t>
  </si>
  <si>
    <t xml:space="preserve">Se propone realizar una revisión y consulta de la posibilidad legal del manejo de los Fondos solo de Tesorería sin incorporarlos al  presupuesto, para que no distorcione los resultados. </t>
  </si>
  <si>
    <t>La ejecución presupuestal de gastos está representada en dos grandes grupos: Funcionamiento e Inversión, el primero asociado a los gastos necesarios para el desarrollo de actividades de docencia, investigación y extensión, y el segundo a los recursos destinados al mejoramiento y fortalecimiento de la infraestructura física y tecnológica y la materialización del Plan de Desarrollo Institucional.
Los Gastos de Funcionamiento ejecutados en el año 2015 por 83.320 millones representan el 61% del presupuesto aprobado dedicado a este tipo de gasto.
Los Gastos de Funcionamiento lo conforman: Los Servicios Personales con $ 61.085 millones ejecutados y representa el 73% de los Gastos de Funcionamiento, Los Gastos Generales con $10.174 millones representa el 12% y las Transferencias con $12.061 millones que representa el 14%</t>
  </si>
  <si>
    <t xml:space="preserve">Aunque la inversión en el año 2015 alcanzó una cifra de $ 16.927 millones ejecutados, logrando un importante crecimiento del 17% con respecto al año 2014 y conservando el comportamiento  de los montos importantes invertidos en los últimos años donde se  ha fortalecido de manera significativa la inversión en los distintos componentes del Plan de Desarrollo Institucional; es importante analizar que el nivel de ejecución del 66,92% se vió impactado por el bajo cumplimiento de los Pilares  3 Extensión y Relaciones con el Medio con el 50%, Pilar 7- Desarrollo Tecnológico con el 53% y el Pilar 8 con el 57%.
Igualmente debe tenerse en cuenta  que varios proyectos de Inversión quedaron en proceso de ejecución amparados en las Reservas Presupuestales y Vigencias Futuras por un monto de $2.217 millones lo que eleva el porcentaje de ejecución a un 76%.
</t>
  </si>
  <si>
    <t>El indicador presenta una disminución en concordancia con las políticas internas de financiación de la Institución, desestimulandola y fortaleciendo la financiación con el ICETEX y el sector financiero.</t>
  </si>
  <si>
    <t>Para la vigencia 2015 el monto de contratación de bienes y serviciosentra en vigencia el nuevo manual de contratación el cual contempla 4 modalidades de contratación.   Directa, Simplificada, Abreviada y Públicas.  Siendo las dos últimas de convocatoria pública.  Adicionalmente el manual permitió a la institución ganar en agilidad frente a contrataciones relacionadas con la Investigación y la Proyección Social, las cuales gozán de condiciones especiales a la hora de contratar por su carácter;  lo que hace que se gane en agilidad en la contratación incrementando la contratación directa.   Como situación átipica se pasó por Ley de Garantías Electorales y también se entró en período de garantías adicional por Acuerdo del Consejo Superior, en atención a la época electoral interna.  Para tener un mejor entendimiento de la construcción del indicador y del manejo de la contratación en a vigencia, es importante considerar el Anexo 1.  que se relaciona para el indicador</t>
  </si>
  <si>
    <t xml:space="preserve">El presupuesto de ingresos aprobado para la vigencia ascendió a la suma de $97.157 millones.  Durante la ejecución anual se realizaron adiciones presupuestales por $45.025 millones de pesos, quedando un presupuesto definitivo por $142.183 millones de pesos; presentándose un recaudo efectivo por $139.249 millones, lo que representa un cumplimiento del 97,94%  de los ingresos finales estimados.
Los grupos que conforman el presupuesto de ingresos, presentan un eficiente nivel de cumplimiento.  Las Rentas propias alzanzaron un cumplimiento del 95,38%, mientras que los aportes gubernamentales se recaudaron en un 98% impidiendo su cumplimiento total la transerencia del Gobierno Departamental que se recibió parcialmente.  Finalmente los recursos de capital se ejecutaron en un 100% frente a lo previsto en forma definitiva.
</t>
  </si>
  <si>
    <t>Promedio de los últimos tres años</t>
  </si>
  <si>
    <t>Las rentas propias para la vigencia representan el 28% del total recaudado, con un comportamiento estable en relación con la vigencia anterior.   La meta que se calculó para el indicador proviene de un promedio de los tres años anteriores, con tendencia a la baja pues en los años precedentes a la vigencia 2015, las rentas propias se vieron impactadas por convenios con alta representación monetaria, suscritos como producto de la proyección social.  De otra parte sigue la tendencia moderada de los reintegros pensionales por parte de Colpensiones.</t>
  </si>
  <si>
    <t>Se toma como un promedio del porcentaje de ejecución en los tres años anteriores.</t>
  </si>
  <si>
    <t xml:space="preserve">El indicador es un indicador de cumplimiento.   Guardando el equilibrio presupuestal se hicieron adiciones al presupuesto de gastos por $45.125 millones. Teniendo en cuenta las anteriores modificaciones presupuestales el Presupuesto de gastos apropiado pasó de $97.157 millones a un presupuesto definitivo de $142.183 millones.  Se alcanza un cumplimiento en la ejecución del 76,26%.  
La Universidad cumple con la ejecución operativa que apoya la misión institucional con un cumplimiento del 95,071% en los servicios personales y un 91,78% en los gastos generales.  El indicador de cumplimiento se ve afectado por el grupo de las transferencias, pues bajo esta figura se manejan recursos recibidos en cumplimiento de la investigación y se contabilizan fondos de destinación específica y  la ejecución de estos recursos involucra más de una vigencia, así las cosas el cumplimiento es del 30,79%; no obstante la Universidad cumple con las transferencias de Ley.
De otra parte los Gastos de inversión presentan un cumplimiento del 70,87%, los cuales se ejecutaron en concordancia con el POAI debidamente articulado con las metas del Plan de Desarrollo 2016-2025.
</t>
  </si>
  <si>
    <t>Sigue vigente el manual de contratación Acuerdo No 001 de febrero 24 de 2014, el cual contempla 4 modalidades de contratación.   Directa, Simplificada, Abreviada y Públicas.  Siendo las dos últimas de convocatoria pública.    Se incluye anexo para el cálculo del indicador.</t>
  </si>
  <si>
    <t xml:space="preserve">Considerando que el funcionamiento involucra un gran porcentaje de las apropiaciones necesarias para el normal desarrollo de las actividades misionales de la Universidad se fijó una meta promedio de ejecución del 90%.  Al analizar el resultado obtenido por debajo de la meta del 77,44% se analiza que los gastos que los conforman tal es el caso de los Servicios personales alcanzaron una ejecución del 95,07% y los gastos generales acanzaron una ejecución del  91,78%, superando en estos grupos el promedio esperado. 
De otra parte las transferencias solo alcanzaron una ejecución del 30,79%, lo que se explica , primero porque  bajo este grupo es que se incorpora el manejo de la Proyección Social cuya ejecución sobre todo en convenios involucra más de una vigencia, y segundo porque los aportes adicionales   recibidos a final del año se incorporaron en este grupo, al igual que recursos de Investigaciones que se ejecutarán en próximas vigencias.  
Asi se explica que el indicador presente en total una baja ejecución evidenciándose que no es por incumplimiento en los gastos de operación de la institución.
</t>
  </si>
  <si>
    <t xml:space="preserve">Acordar con las oficinas de Compras y contratacióo y planeación y desarrollo, la programación de ejecución del </t>
  </si>
  <si>
    <t>Información en Miles de pesos:  Siguen permaneciendo en el pasivo los ingresos recibidos en convenio, identificados como avances y anticipos, los cuales permanecen en el pasivo hasta tanto no se liquiden los convenios.  El porcentaje es bajo, dada la situación financiera sana de la institución y su bajo nivel de deuda.</t>
  </si>
  <si>
    <t>Información en Miles de pesos:  La reclasificación contable de los ingresos recibidos en convenio producto de la actividad de proyección social y que permanecen pendientes de liquidación en el período,  están identificados como avances y anticipos recibidos y como ingresos recibidos por anticipado.  Los cuales permaneceran en el pasivo, hasta tanto no se liquiden los convenios.</t>
  </si>
  <si>
    <t xml:space="preserve">El nivel de ejecución de la inversión es del 71% con $19.635 millones comprometidos, así:  
El Eje Estratégico 1-Universidad Pertinente con una ejecución de $9.066 millones  con un cumplimiento del 69% y que representan del total de la inversión el 46%.
El Eje Estratégico 2-Universidad Creativa con una ejecución de $8.857 millones presentando un cumplimiento del 71%, lo que representa un participación en el total de la inversión del 46%
El Eje Estratégico 3-Universidad Integradora presenta una ejecución por $462 con cumplimiento del  64%  y representando un 2% de la inversión.
Finalmente se refleja una ejecución por $1.249 millones, del Plan de Desarrollo 2005-2015 correspondiente a una reserva presupuestal constituida en la vigencia 2015, la cual se ejecutó con cumplimiento del 99% y representando del total de la inversión el 6%
</t>
  </si>
  <si>
    <r>
      <t xml:space="preserve">El indicador ahora solo involucra, los estudiantes beneficiados con financiación directa por parte de la Universidad.
En el numerador se toma un </t>
    </r>
    <r>
      <rPr>
        <b/>
        <sz val="9"/>
        <color rgb="FF006600"/>
        <rFont val="Calibri"/>
        <family val="2"/>
        <scheme val="minor"/>
      </rPr>
      <t>promedio</t>
    </r>
    <r>
      <rPr>
        <sz val="9"/>
        <color rgb="FF006600"/>
        <rFont val="Calibri"/>
        <family val="2"/>
        <scheme val="minor"/>
      </rPr>
      <t xml:space="preserve"> de los estudiantes financiados durante los dos semestres, sobre el </t>
    </r>
    <r>
      <rPr>
        <b/>
        <sz val="9"/>
        <color rgb="FF006600"/>
        <rFont val="Calibri"/>
        <family val="2"/>
        <scheme val="minor"/>
      </rPr>
      <t>promedio</t>
    </r>
    <r>
      <rPr>
        <sz val="9"/>
        <color rgb="FF006600"/>
        <rFont val="Calibri"/>
        <family val="2"/>
        <scheme val="minor"/>
      </rPr>
      <t xml:space="preserve"> de los estudiantes matriculados durante los dos semestres académios.  Lo anterior dado que los estudiantes financiados regularmente repiten financiación.</t>
    </r>
  </si>
  <si>
    <t>Presenta un leve incremento el indicador y se incrementa la cantidad de estudiantes financiados en promedio por semestre.</t>
  </si>
  <si>
    <t>Incrementar o mantener la satisfacción de los usuarios frente a los servicios que solicitan en el macroproceso financiero, implementar acciones encaminadas a seguir mejorando el indicador.</t>
  </si>
  <si>
    <t xml:space="preserve">Se puede observar  la tendencia del indicador de satisfacción del macroproceso financiero se mantiene en niveles muy altos y en cada medición se ve un incremento porcentual, esto se debe a la confianza y percepción que han venido teniendo los usuarios frente a los diferentes servicios en especial a las siguientes preguntas: 3.b.La información brindada por los funcionarios del proceso de compras y suministros es clara y oportuna?, 3.c.La información brindada por los funcionarios del proceso de Administración y Control de Activos es clara y oportuna? , En estas dos primeras preguntas de niveles altos, los usuarios ven la confianza de la información brindada de manera oportuna y veraz en dos procesos de la institución que son de gran importancia para la ejecución de actividades en otros procesos, el manejo claro de la información incrementa la percepción de los usuarios de manera satisfactoria, por otra parte  2.c.Qué nivel de satisfacción tiene con la cortesía del personal que lo atendió en el proceso de Administración y Control de Activos, 2.a.Qué nivel de satisfacción tiene con la cortesía del personal que lo atendió en el proceso de Tesorería? en estas dos ultimas preguntas observamos la calidad del servicio prestado, un servicio con amabilidad con atención con un buen trato hacia el usuario, lo que permite una buena comunicación, una buena percepción de lo que se requiere y un intercambio de información oportuna. </t>
  </si>
  <si>
    <t xml:space="preserve">La meta del indicador corresponde a la satisfacción promedio que se tiene en los procesos de calidad y en los sistemas integrados de gestión. Por otra parte como mejora que se implemento en la realización de la encuesta es que se aplicara este año a los usuarios directos de los diferentes macroprocesos, esta mejora se toma ya que el año pasado realizando el análisis a la encuesta observábamos una gran población en el  no tengo conocimiento del proceso / no utilizo los servicios, entonces esta desviación de porcentaje en este criterio nos disminuía notablemente la satisfacción, por ello este año la encuesta solo se aplico a usuarios que si utilizan los servicios y que puedan dar un dictamen serio, confiable y real. </t>
  </si>
  <si>
    <t xml:space="preserve">Se puede observar  la tendencia del indicador de satisfacción del macroproceso financiero disminuye en pocos niveles, esto se debe en el analisis de  los usuarios frente a los diferentes servicios en especial a las siguientes preguntas que requieren un poco de mejora para incrementar los niveles de satisfaccion : 
El procedimiento de mantenimiento de equipos responde oportunamente a los requerimientos de los usuarios.
Las entregas de pedidos de productos y/o servicios están acorde con la selección de cotización en cuanto a cantidad, calidad y tiempo de entrega. 
De a cuerdo a lo anterior podemos determinar que en el caso de mantenimeinto de equipos se realiza una priorizacion de los equipos a realizar mantenimeinto de acuerdo a los criterios de utilizaicon y en los procesos que participan los equipos es el caso de venta de servicios donde su mantenimiento es prioritario, por otra se puede observar gran satisfaccion de los usuarios en las siguientes preguntas: 
La información brindada por los funcionarios de los siguientes procesos es clara y oportuna.
Las solicitudes de traslado de bienes son registradas en el sistema oportunamente (aparecen los bienes cargados y descargados de acuerdo con las peticiones del usuario).
</t>
  </si>
  <si>
    <t xml:space="preserve">El presupuesto de ingresos aprobado para la vigencia ascendió a la suma de $106,122millones.  Durante la ejecución anual se realizaron adiciones presupuestales por $58,652millones de pesos, quedando un presupuesto definitivo por $164,774 millones de pesos; presentándose un recaudo efectivo por $160,431 millones, lo que representa un cumplimiento del 97,%  de los ingresos finales estimados.
Los grupos que conforman el presupuesto de ingresos, presentan una ejecución aceptable.  Las Rentas propias tuvieron  un cumplimiento del 93%, mientras que los aportes gubernamentales se recaudaron en un 99% , cabe anotar que con respecto a las transferencias del Depto, se recibió durante la vigencia el valor que quedó pendiente de la vigencia 2016 y se recibió la tercera parte de la transferencia por la vigencia 2017.  Finalmente los recursos de capital se ejecutaron en un 99% frente a lo previsto en forma definitiva.
</t>
  </si>
  <si>
    <t>Las rentas propias para la vigencia representan el 35% del total recaudado, con un comportamiento superior en relación con la vigencia anterior.   La meta que se calculó para el indicador proviene de un promedio de los tres años anteriores,, las rentas propias se vieron impactadas por convenios con alta representación monetaria, suscritos como producto de la proyección social. 
De otra parte sigue la tendencia moderada de los reintegros pensionales por parte de Colpensiones.</t>
  </si>
  <si>
    <t xml:space="preserve">El indicador es un indicador de cumplimiento.   Guardando el equilibrio presupuestal se hicieron adiciones al presupuesto de gastos por $58,652millones. Teniendo en cuenta las anteriores modificaciones presupuestales el Presupuesto de gastos apropiado pasó de $ 106,122millones a un presupuesto definitivo de $164,774 millones.  Se alcanza un cumplimiento en la ejecución del 71,74%.  
La Universidad cumple con la ejecución operativa que apoya la misión institucional con un cumplimiento en los servicios personales con un 95%%  y en los gastos generales con un 91%   El indicador de cumplimiento se ve afectado por el grupo de las transferencias, pues bajo esta figura se manejan recursos recibidos en cumplimiento de la investigación y se contabilizan fondos de destinación específica y  la ejecución de estos recursos involucra más de una vigencia, así las cosas el cumplimiento es del 27 %; no obstante la Universidad cumple con las transferencias de Ley.
De otra parte los Gastos de inversión presentan un cumplimiento del 64%, los cuales se ejecutaron en concordancia con el POAI debidamente articulado con las metas del Plan de Desarrollo 2016-2025.
</t>
  </si>
  <si>
    <t>El cumplimiento con respecto a los servicios personales fue del 95%, de los gastos generales fue del 91% y de las transferencias del 27%.   Con respecto a las transferencias de ley se cumplieron en su totalidad, se ve afectado el indicador porque bajo las transferencias se vienen manejando los gastos originados en el ejercico de la proyección social.</t>
  </si>
  <si>
    <t>Información en Miles de pesos:  No se recaudaron ingresos recibidos por anticipado por concepto matrícula (2018) dado que los estudiantes de primer semestre para la vig. 2018 se matricularon en la misma, se contabilizó un monto importante por recursos de convenios en administración,los cuales permanecen en el pasivo hasta tanto no se liquiden.  El porcentaje sigue siendo bajo, dada la situación financiera sana de la institución.</t>
  </si>
  <si>
    <t xml:space="preserve">El nivel de ejecución de la inversión es del 64% con $19.222millones comprometidos, así:  
El Eje Estratégico 1-Universidad Pertinente con una ejecución de $8,890 millones que representa el  46% de la ejecución en einversión.
El Eje Estratégico 2-Universidad Creativa con una ejecución de $9,907 millones que representa el 52%, de la ejecución en inversión
El Eje Estratégico 3-Universidad Integradora presenta una ejecución por $425 con cumplimiento del  64%  y representando un 2% de la inversión.
</t>
  </si>
  <si>
    <t>Sigue siendo favorable la gestión de cartera, adelantada por la Universidad.  Los controles adoptados desde vigencias pasadas deben ser retomados por el nuevo software académico SAC.</t>
  </si>
  <si>
    <t>Se toma en el denominador el valor total financiado en la vigencia, sumando lo que corresponde al 2017 1 y al 2017-2 
 $74.631.553  y $79.522.960.  Lo propio se hace con el recaudo por deudas de semestre.
Revisar la forma como se debe cruzar la facturación de saldos de 2017 con el recaudo en 2018.</t>
  </si>
  <si>
    <t>Modalidad de Contratación</t>
  </si>
  <si>
    <t>Cantidad</t>
  </si>
  <si>
    <t xml:space="preserve">Valor </t>
  </si>
  <si>
    <t>%</t>
  </si>
  <si>
    <t>TOTAL</t>
  </si>
  <si>
    <t>Invitaciones Publicadas</t>
  </si>
  <si>
    <t>% Inv. Publicadas</t>
  </si>
  <si>
    <t>% Inv. Elaboradas</t>
  </si>
  <si>
    <t>Contratación Directa Publicada</t>
  </si>
  <si>
    <t>Invitaciones Públicas Publicadas</t>
  </si>
  <si>
    <t>Invitaciones Privadas Publicadas</t>
  </si>
  <si>
    <t>Invitaciones Abreviadas Publicadas</t>
  </si>
  <si>
    <t>TOTAL INV. PUBLICADAS</t>
  </si>
  <si>
    <t>TOTAL INV. ELABORADAS</t>
  </si>
  <si>
    <t>El presupuesto aprobado para la vigencia 2018 mediante Acuerdo del C.S No 072 de 2018,  ascendió a la suma de $109.035 millones.  Se efectuaron adiciones en el período comprendido entre el 1 de enero y el 31 de diciembre , por valor de $60.475 millones incluyendo la adición de $11.203millones que corresponde incorporar a la Universidad como ejecutora de recursos del Sistema General de Regalías.   Con la condición de ejecutora, la Universidad no recaudará tesoralmente estos últimos recursos, razón por la cual los cálculos de indicadores y análisis se realizarán sobre un total de presupuesto definitivo de $158.307. Al  presentarse un recaudo por $152.612 millones se llega a un cumplimiento del 96%, frente al total presupuestado.
Los grandes grupos que conforman el presupuesto de ingresos, presentan el siguiente comportamiento:
1.  Rentas propias:  Con un porcentaje de cumplimiento del 88%, presentó un recaudo de $40,086 millones.  Con respecto a los derechos académicos, el cumplimiento de la Universidad con las políticas del gobierno nacional en términos de calidad académica, tal es el caso de -Adoptar la selección para el ingreso a la metodología a distancia. -La restricción de cupos para algunos programas al momento de la renovación de registros calificados. - La inactivación de las licenciaturas en la metodología a distancia;  viene presionando las finanzas de la Universidad, hasta ponerlas durante la vigencia 2018 en condición de fragilidad financiera.  Con respecto a las otras rentas propias vale la pena analizar en forma particular algunas rentas, por ejemplo frente al recaudo de la Estampilla prouniversidad, el ambiente o situación política que se vivió en el Departamento, reflejó un congelamiento en la inversión en obra pública, afectando a la Universidad con el recaudo de la Estampilla.  De otra parte el retroactivo patronal recibido directamente del antiguo seguro social hoy COLPENSIONES, cada vez es menor.  Ahora bien, por las condiciones de aplazamiento de algunas inversiones y la restricción del gasto, en esa misma medida disminuye el valor a solicitar por devolución de IVA, pues la renta se origina con base en el valor pagado como IVA en derivado de las compras y la contratación.
2.  Aportes:  Los aportes presentan un porcentaje de cumplimiento del 99%, en forma cumplida y precisa el Gobierno nacional cumple a la Universidad con su tranferencia corriente, incluso con los recursos adicionales asignados, para fortalecimiento presupuestal conseguidos en su gestión por el señor Rector, como partícipe del SUE.  Con la transferencia del Departamento, se terminó de recibir durante la actual vigencia los dineros adeudados de la vigencia 2017 y se recaudó una parte de lo correspondiente a la vigencia 2018, como la Universidad en forma responsable no incluyó dentro del presupuesto la deuda de 2017, no se presentó un mayor recaudo, presentándose por el contrario un menor recaudo, al quedar deuda pendiente para la vigencia 2019.</t>
  </si>
  <si>
    <t>Las rentas propias para la vigencia representan el 26% del total recaudado, con un comportamiento inferior en relación con la vigencia anterior.   La meta que se calculó para el indicador proviene de un promedio de los tres años anteriores,, las rentas propias se vieron impactadas por un menor recaudo en los derechos académicos y desde el periodo anterior se advirtió de los menores ingresos por concepto de reintegros pensionales.  Durante la vigencia el recaudo por arrendamientos de espacios físicos como auditorios por ejemplo se vió impactado por el paro académico.</t>
  </si>
  <si>
    <t xml:space="preserve">El indicador es un indicador de cumplimiento.   Guardando el equilibrio presupuestal se hicieron adiciones al presupuesto de gastos por $60,475millones. Teniendo en cuenta las anteriores modificaciones presupuestales el Presupuesto de gastos apropiado pasó de $ 109.035millones a un presupuesto definitivo de $169,510 millones.  Incluyendo el Sistema General de Regalías.  Considerando que la Universidad como entidad ejecutora del SGR no recaudará los recursos.  Se calculan los indicadores sobre un presupuesto definitivo de $158.307millones.    Se alcanza entonces  un cumplimiento en la ejecución del 78%.  
La Universidad cumple con la ejecución operativa que apoya la misión institucional con un cumplimiento en los servicios personales 96%  y en los gastos generales con un 90%   El indicador de cumplimiento se ve afectado por el grupo de las transferencias, pues bajo esta figura se manejan recursos recibidos en cumplimiento de la investigación y se contabilizan fondos de destinación específica,  la ejecución de una parte de estos recursos involucra más de una vigencia, y otros en su mayoría se liquidarán al cierre de la vigencia con destino a los Fondos de Proyección Social de las Facultades. así las cosas el cumplimiento es del 38 %; no obstante la Universidad cumple con las transferencias de Ley .
De otra parte los Gastos de inversión presentan un cumplimiento del 63%, los cuales se ejecutaron en concordancia con el  Plan estratégico 2016-2018 debidamente articulado con las metas del Plan de Desarrollo 2016-2025 y en forma puntual en concordancia con el POAI aprobado para la vigencia.
</t>
  </si>
  <si>
    <t>Contratación de Suministros y Servicios por licitación</t>
  </si>
  <si>
    <t>Contratación total de suministros y servicios</t>
  </si>
  <si>
    <t xml:space="preserve">Considerando que el funcionamiento involucra un gran porcentaje de las apropiaciones necesarias para el normal desarrollo de las actividades misionales de la Universidad se fijó una meta promedio de ejecución del 90%.  Al analizar el resultado obtenido por debajo de la meta del 81% se analiza que los gastos que los conforman tal es el caso de los Servicios personales alcanzaron una ejecución del 96% y los gastos generales acanzaron una ejecución del  90%, superando e igualando en estos grupos el promedio esperado. 
De otra parte las transferenciasalcanzaron una ejecución del 38%, lo que se explica , primero porque  bajo este grupo es que se incorpora el manejo de la Proyección Social cuya ejecución sobre todo en convenios involucra más de una vigencia.
Asi se explica que el indicador presente en total una ejecución por debajo de la meta, considerando además que se manejó durante el último trimestre una política de reducción en el gasto, en concordancia con el bajo recaudo de las rentas propias.
</t>
  </si>
  <si>
    <t>Se fija la meta como un promedio de los porcentajes de cumplimiento obtenidos durante los últimos tres años.</t>
  </si>
  <si>
    <t>Información en pesos:
El nivel de ejecución de la inversión es del 63% con $17,649millones comprometidos, así:  
Eje estratégico 1.  Universidad pertinente $4.280 millones. Con un porcentaje de cumplimiento del 65%
Eje estratégico 2. Universidad creativa $12.950 millones.  Con un porcentaje de cumplimiento del 62%
Eje estratégico 3.  Universidad Integradora $418millones.  Con un porcentajde de cumplimiento del 87%.</t>
  </si>
  <si>
    <t xml:space="preserve">Presenta una leve disminución el indicador.  Se evidencia disminución en las dos variables  (numerador y denominador) </t>
  </si>
  <si>
    <t>Información en Miles de pesos:  Se recaudaron ingresos recibidos por anticipado por concepto de matrículas (2019-1) de estudiantes de primer semestre.  Se contabilizó un monto importante por recursos recibidos en administración, los cuales permanecen en el pasivo hasta tanto no se liquiden.  No se tiene deuda financiera.  El porcentaje sigue siendo bajo.  Es un nive de endeudamiento sano.</t>
  </si>
  <si>
    <t>Mejora el indicador con respecto a la vigencia anterior, es favorable la gestión de cartera adelantada or la Universidad.  Los controles se siguen ejerciendo desde el área de cartera, apoyados en el Software - Seven, desde donde se reporta al sitema académico SAC.</t>
  </si>
  <si>
    <t>La fuente de la información, fue tomada desde la Contabilidad-Sección cartera.</t>
  </si>
  <si>
    <t>Modalidad Contratación Directa</t>
  </si>
  <si>
    <t>=</t>
  </si>
  <si>
    <t>cantidad procesos directos</t>
  </si>
  <si>
    <t>x 100</t>
  </si>
  <si>
    <t>total procesos contratación</t>
  </si>
  <si>
    <t>Modalidad Contratación Privada</t>
  </si>
  <si>
    <t>cantidad procesos privados</t>
  </si>
  <si>
    <t>Modalidad Contratación Simplificada</t>
  </si>
  <si>
    <t>cantidad procesos simplificados</t>
  </si>
  <si>
    <t>Entra en vigencia un nuevo manual de contratación Acuerdo del Consejo Superior No 050 del 16 de mayo de 2017 el cual contempla las siguientes modalidades de contratación:  contratación directa,  contratación privada,  contratación simplificada o Invitación abreviada y la Invitación pública. Se incluye anexo para el cálculo del indicador.
El nuevo manual tuvo como propósito agilizar la contratación .</t>
  </si>
  <si>
    <t xml:space="preserve">Sigue presentando una leve disminución en el indicador.  Se evidencia disminución en las dos variables  (numerador y denominador) </t>
  </si>
  <si>
    <t xml:space="preserve"> Total de ingresos recaudados</t>
  </si>
  <si>
    <t>presupuesto de gastos aprobado en funcionamiento</t>
  </si>
  <si>
    <t>En consideración a las nuevas pollíticas nacionales, como lo es el programa de Generación E y los diferentes convenios de financiacion con entidades benefactoras, se espera que siga disminuyendo el Indicador.  Pero dado que la variable de total de población estudiantil está bajando, no se evidencia mejora en el indicador.</t>
  </si>
  <si>
    <t>Se evidencia una muy buena gestión de cartera, adelantada por la Universidad.  Los  controles se adelantan desde el área de cartera.  Apoyados en los software SEVEN y SAC</t>
  </si>
  <si>
    <t xml:space="preserve">La ejecución presupuestal de gastos está representada en dos grandes grupos: Funcionamiento e Inversión, el primero asociado a los gastos necesarios para el desarrollo de actividades de docencia, investigación y extensión como se evidenció en el análisis al indicador 7.  El segundo, grupo asociado a los recursos destinados al mejoramiento y fortalecimiento de la infraestructura física y tecnológica, la materialización del Plan de Desarrollo Institucional, en cumplimiento con la formación y movilidad docente, en el bienestar institucional, el apoyo al fomento investigativo y facilitando el acceso a la consulta académica e investigativa fortaleciendo el Centro de Recursos Académicos e Investigativos (CRAI).
El nivel de ejecución de la inversión tiene un cumplimiento  del 67% con $15.958 millones comprometidos, así:  
Eje estratégico 1.  Universidad pertinente $4.083 millones. Con un porcentaje de cumplimiento del 68%
Eje estratégico 2. Universidad creativa $11.564 millones.  Con un porcentaje de cumplimiento del 67%
Eje estratégico 3.  Universidad Integradora $311 millones.  Con un porcentaje de cumplimiento del 74%.
La Universidad aplicó reducciones en el presupuesto de inversión por $380 millones de pesos con fuente propia, buscando restringir el gasto dadas las condiciones del recaudo y contemplando que se recibirían recursos adicionales del orden nacional, por Plan de Fomento a la Calidad, éstos llegaron en fecha ya avanzada de la vigencia.  Lo anterior sumado a la afectación en la operatividad de la Universidad a partir del mes de noviembre, dificultó la ejecución de la inversión.
Quedando en Reservas presupuestales, recursos del orden de $2.631 millones, lo que en términos de compromisos derivados de la vigencia 2019 permite interpretar una ejecución comprometida y pagada del 67%, pero unos compromisos asumidos totales del 78%.
</t>
  </si>
  <si>
    <t xml:space="preserve">Los Gastos de Funcionamiento ejecutados en el año 2019 por 137.081 millones representan el 81% del presupuesto aprobado para este tipo de gasto.
Los Gastos de Funcionamiento lo conforman: 
Los Servicios Personales con $90.169 millones ejecutados y representa el 81% de los Gastos de Funcionamiento. 
Los Gastos Generales con $11.704 millones ejecutados, representa el 10% y las Transferencias con $9.608 millones representan el 9%.
Considerando que el funcionamiento involucra un gran porcentaje de las apropiaciones necesarias para el normal desarrollo de las actividades misionales de la Universidad se fijó una meta promedio de ejecución del 90%.  
Al analizar el resultado obtenido por debajo de la meta, se encuentra que los gastos que conforman el funcionamiento, como es el caso de los Servicios personales alcanzaron un cumplimiento del 97% y los gastos generales alcanzaron una ejecución del 86%, porcentajes de ejecución significativos. 
Las transferencias que también hacen parte del gasto de funcionamiento tienen una ejecución del 31%. Esto se explica, primero porque bajo este grupo que se incorpora el manejo de la Proyección Social cuya ejecución sobre todo en convenios involucra más de una vigencia.
Así, el indicador presenta en total una ejecución por debajo de la meta. Teniendo en cuenta, además que la Universidad en los últimos años viene liderando una política de reducción en el gasto, en concordancia con el bajo recaudo de las rentas propias.
</t>
  </si>
  <si>
    <t xml:space="preserve">Información en miles de pesos:La Universidad del Quindío, durante la vigencia 2019 cuenta con $28.478 millones en Depósitos en Instituciones Financieras, siendo esta cuenta la más representativa entre sus Activos Corrientes, además cuenta con $145.327 millones en Propiedad Planta y Equipo, siendo la más representativa entre los Activos No Corrientes. 
Por otra parte, es importante señalar que las obligaciones más significativas dentro del grupo de los Pasivos Corrientes son las adquisiciones de bienes y servicios nacionales con $1.300 millones, así como otras cuentas pendientes de pago con $1.454 millones, contempladas en el acto administrativo que ampara las cuentas que gozan de perfeccionamiento para pago y que durante los primeros meses de la vigencia se cancelan.   Entre los Pasivos No Corrientes, la obligación de más relevancia son los Beneficios posempleo- pensiones, reflejando un valor de $33.696 millones. 
Está razón financiera nos permite establecer el nivel de endeudamiento de la entidad o lo que es igual a establecer la participación de los acreedores sobre los activos de la entidad. 
</t>
  </si>
  <si>
    <t xml:space="preserve">El indicador es un indicador de cumplimiento. El presupuesto de gastos a 31 de diciembre de 2019 se encuentra equilibrado en $172.494 millones, incluyendo el presupuesto por el SGR. Por motivos ya expuestos, el presupuesto para ser ejecutado por la Universidad del Quindío para la vigencia fiscal 2019 asciende a la suma de $160.968 millones, guardando el equilibrio presupuestal se hicieron adiciones al presupuesto de gastos por $$65.405 millones y se efectuaron reducciones por valor $361 millones. 
El nivel de ejecución del Presupuesto de Gastos a 31 de diciembre de 2019 es del 79%, presentándose compromisos por $ 127.578 millones, sin incluir el presupuesto SGR.
La Universidad cumple con la ejecución operativa que apoya la misión institucional con un cumplimiento en los servicios personales del 97% y en los gastos generales con un 86%. El indicador de cumplimiento se ve afectado por el grupo de las transferencias, pues bajo esta figura se contabilizaron recursos hacia el término de la vigencia para ser ejecutados en Investigación, se contabilizan fondos de destinación específica, la ejecución de una parte de estos recursos involucra más de una vigencia, y otros en su mayoría se liquidan al cierre de la vigencia con destino a los Fondos de Proyección Social de las Facultades.  Así las cosas, el cumplimiento es del 31 % y con las transferencias de Ley, la Universidad cumple en un 100%.
De otra parte, los Gastos de Inversión presentan un cumplimiento del 67%, la inversión se ejecuta en concordancia con el Plan estratégico 2019-2022, enmarcado dentro del Plan de Desarrollo Por una Universidad Pertinente Creativa Integradora, debidamente articulado a sus metas y en forma puntual en el corto plazo con el POAI aprobado para la vigencia.
</t>
  </si>
  <si>
    <t>Las rentas propias para la vigencia 2019, representan el 25.85% del total recaudado con un comportamiento constante en relación con la vigencia anterior. La meta que se calculó para el indicador, proviene de un promedio de los tres años anteriores, las rentas propias se vieron impactadas por un menor recaudo en los derechos académicos, desde periodos anteriores se advirtió de los menores ingresos por concepto de reintegros pensionales.  De los menores recaudos con respecto a los valores presupuestados por matrículas y demás derechos académicos, se viene alertando desde la vigencia 2018.  Durante la vigencia, el recaudo por arrendamientos de espacios físicos vuelve a verse impactado por el paro académico que vivió la institución durante la vigencia hacia el final de la misma.</t>
  </si>
  <si>
    <t xml:space="preserve">El presupuesto aprobado para la vigencia 2019 mediante Acuerdo del C.S No 072 de 2018, ascendió a la suma de $107.126 millones, se efectuaron adiciones en el período comprendido entre el 1 de enero y el 31 de diciembre por valor de $65.405 millones, se efectuaron reducciones por valor $361 millones quedando el presupuesto definitivo en $172.170 millones.  Ahora bien, con la designación de la Universidad como entidad ejecutora del proyecto “Remodelación y optimización de escenarios deportivos, obras de urbanismo complementarias y movilidad del campus de la Universidad del Quindío” se adicionó al presupuesto en capítulo aparte desde la vigencia 2018, el costo del proyecto, monto que la Universidad no recaudará tesoralmente, por tratarse de recursos del SGR – Fondo de desarrollo Regional – OCAD Eje Cafetero.  Así las cosas, el presupuesto para ser ejecutado en forma definitiva sin incluir este presupuesto, asciende a la suma de $160.968 millones, presupuesto sobre el cual se realizará el análisis de cumplimiento en el recaudo del ingreso, el cual alcanzó el 96%.
Los grandes grupos que conforman el presupuesto de ingresos, presentan el siguiente comportamiento:
1.  Rentas propias:  Con un porcentaje de cumplimiento del 88%, presentó un recaudo de $39.756 millones.  Con respecto a los derechos académicos, se sigue evidenciando el impacto asociado al cumplimiento de la Universidad con las políticas del gobierno nacional en términos de calidad académica, situación que presiona las finanzas de la Universidad. De otra parte, mediante Acuerdo del Consejo Superior No 078 del 18 de julio de 2019, se eliminó como componente del valor de la matrícula, el cobro de material pedagógico, suspendiéndose la entrega del mismo para los estudiantes de la metodología distancia, pertenecientes a los programas de Administración financiera, Administración de Negocios, Seguridad y Salud en el trabajo, Tecnología en Procesos Agroindustriales, Tecnología Agropecuaria y Tecnología en obras civiles.  
Con respecto a las otras rentas propias, vale la pena analizar en forma particular algunas rentas, por ejemplo, frente a los valores presupuestados relacionados con el recaudo de la Estampilla pro- universidad, estuvo acertado al considerarse que su vigencia terminaba el 2 de diciembre de 2019. Es Importante considerar que el retroactivo patronal recibido directamente del antiguo seguro social hoy COLPENSIONES, cada vez es menor.  Ahora bien, por las condiciones de aplazamiento de algunas inversiones y la restricción del gasto ocasionado por el paro estudiantil que se vivió al término de la vigencia, en esa misma medida disminuye el valor a solicitar por devolución de IVA, pues la renta se origina con base en el valor pagado como IVA en derivado de las compras y la contratación.  Lo anterior, sumado a continuos rechazos por parte de la DIAN, frente a las devoluciones solicitadas, en lo que tiene que ver con los pagos derivados del ejercicio de la Proyección Social.
2.  Aportes:  Los aportes presentan un porcentaje de cumplimiento del 99%, en forma cumplida y precisa, el Gobierno nacional cumple a la Universidad con su transferencia corriente, incluso con los recursos adicionales asignados para fortalecimiento presupuestal conseguidos por el señor Rector en su gestión.  Con la transferencia del Departamento, se terminó de recibir durante la actual vigencia los dineros adeudados de la vigencia 2019 y se recaudó una parte de lo correspondiente a la vigencia 2018, como la Universidad incluyó dentro del presupuesto la deuda de 2018 y lo proyectado por la vigencia 2019, se presentó un menor recaudo al quedar deuda pendiente para la vigencia 2020.
</t>
  </si>
  <si>
    <t xml:space="preserve">Contratación Directa  </t>
  </si>
  <si>
    <t xml:space="preserve">Invitaciones Públicas  </t>
  </si>
  <si>
    <t xml:space="preserve">Invitaciones Privadas  </t>
  </si>
  <si>
    <t xml:space="preserve">Invitaciones Abreviadas  </t>
  </si>
  <si>
    <t>Sigue vigente el manual de contratación Acuerdo del Consejo Superior No 050 del 16 de mayo de 2017 el cual contempla  las siguientes modalidades de contratación:  contratación directa,  contratación privada,  contratación simplificada o Invitación abreviada y la Invitación pública.
Considerando que las modalidades Pública, Directa y Abreviada son por licitación, se incluyen los tres valores en el numerador.   Así la cosas se tiene un porcentaje del 53% dando muestra de transparencia en la contratación.   Si se toma en el numerador solo la invitación pública se tendría un resultado del 35%.  Se incluye anexo para el cálculo del indicador.</t>
  </si>
  <si>
    <t>Sigue vigente el manual de contratación Acuerdo del Consejo Superior No 050 del 16 de mayo de 2017 el cual contempla  las siguientes modalidades de contratación:  contratación directa,  contratación privada,  contratación simplificada o Invitación abreviada y la Invitación pública.
Considerando que las modalidades Pública, Directa y Abreviada son por licitación, se incluyen los tres valores en el numerador.   Así la cosas se tiene un porcentaje del 48% dando muestra de transparencia en la contratación.   Si se toma en el numerador solo la invitación pública se tendría un resultado del 41 %.  Se incluye anexo para el cálculo del indicador.</t>
  </si>
</sst>
</file>

<file path=xl/styles.xml><?xml version="1.0" encoding="utf-8"?>
<styleSheet xmlns="http://schemas.openxmlformats.org/spreadsheetml/2006/main" xmlns:mc="http://schemas.openxmlformats.org/markup-compatibility/2006" xmlns:x14ac="http://schemas.microsoft.com/office/spreadsheetml/2009/9/ac" mc:Ignorable="x14ac">
  <numFmts count="8">
    <numFmt numFmtId="8" formatCode="&quot;$&quot;#,##0.00;[Red]\-&quot;$&quot;#,##0.00"/>
    <numFmt numFmtId="44" formatCode="_-&quot;$&quot;* #,##0.00_-;\-&quot;$&quot;* #,##0.00_-;_-&quot;$&quot;* &quot;-&quot;??_-;_-@_-"/>
    <numFmt numFmtId="43" formatCode="_-* #,##0.00_-;\-* #,##0.00_-;_-* &quot;-&quot;??_-;_-@_-"/>
    <numFmt numFmtId="164" formatCode="_(* #,##0.00_);_(* \(#,##0.00\);_(* &quot;-&quot;??_);_(@_)"/>
    <numFmt numFmtId="165" formatCode="_(* #,##0_);_(* \(#,##0\);_(* &quot;-&quot;??_);_(@_)"/>
    <numFmt numFmtId="166" formatCode="_-* #,##0_-;\-* #,##0_-;_-* &quot;-&quot;??_-;_-@_-"/>
    <numFmt numFmtId="167" formatCode="_-* #,##0.0_-;\-* #,##0.0_-;_-* &quot;-&quot;??_-;_-@_-"/>
    <numFmt numFmtId="168" formatCode="_-&quot;$&quot;* #,##0_-;\-&quot;$&quot;* #,##0_-;_-&quot;$&quot;* &quot;-&quot;??_-;_-@_-"/>
  </numFmts>
  <fonts count="39" x14ac:knownFonts="1">
    <font>
      <sz val="11"/>
      <color theme="1"/>
      <name val="Calibri"/>
      <family val="2"/>
      <scheme val="minor"/>
    </font>
    <font>
      <sz val="11"/>
      <color theme="1"/>
      <name val="Calibri"/>
      <family val="2"/>
      <scheme val="minor"/>
    </font>
    <font>
      <sz val="11"/>
      <color theme="0"/>
      <name val="Calibri"/>
      <family val="2"/>
      <scheme val="minor"/>
    </font>
    <font>
      <sz val="11"/>
      <color rgb="FF006600"/>
      <name val="Calibri"/>
      <family val="2"/>
      <scheme val="minor"/>
    </font>
    <font>
      <sz val="10"/>
      <color rgb="FF006600"/>
      <name val="Segoe UI"/>
      <family val="2"/>
    </font>
    <font>
      <sz val="11"/>
      <color indexed="8"/>
      <name val="Calibri"/>
      <family val="2"/>
    </font>
    <font>
      <b/>
      <sz val="12"/>
      <color rgb="FF006600"/>
      <name val="Arial"/>
      <family val="2"/>
    </font>
    <font>
      <b/>
      <sz val="9"/>
      <color rgb="FF006600"/>
      <name val="Calibri"/>
      <family val="2"/>
      <scheme val="minor"/>
    </font>
    <font>
      <b/>
      <sz val="10"/>
      <color rgb="FF003300"/>
      <name val="Arial"/>
      <family val="2"/>
    </font>
    <font>
      <b/>
      <sz val="11"/>
      <color rgb="FF003300"/>
      <name val="Calibri"/>
      <family val="2"/>
      <scheme val="minor"/>
    </font>
    <font>
      <b/>
      <sz val="11"/>
      <color rgb="FF006600"/>
      <name val="Calibri"/>
      <family val="2"/>
      <scheme val="minor"/>
    </font>
    <font>
      <b/>
      <sz val="16"/>
      <color indexed="17"/>
      <name val="Calibri"/>
      <family val="2"/>
    </font>
    <font>
      <b/>
      <sz val="9"/>
      <color indexed="17"/>
      <name val="Calibri"/>
      <family val="2"/>
    </font>
    <font>
      <sz val="10"/>
      <color rgb="FF006600"/>
      <name val="Calibri"/>
      <family val="2"/>
      <scheme val="minor"/>
    </font>
    <font>
      <sz val="10"/>
      <name val="Arial"/>
      <family val="2"/>
    </font>
    <font>
      <b/>
      <sz val="8"/>
      <color rgb="FF006600"/>
      <name val="Arial"/>
      <family val="2"/>
    </font>
    <font>
      <b/>
      <sz val="18"/>
      <color indexed="17"/>
      <name val="Calibri"/>
      <family val="2"/>
    </font>
    <font>
      <sz val="9"/>
      <color rgb="FF006600"/>
      <name val="Calibri"/>
      <family val="2"/>
      <scheme val="minor"/>
    </font>
    <font>
      <sz val="9"/>
      <color rgb="FF006600"/>
      <name val="Arial"/>
      <family val="2"/>
    </font>
    <font>
      <sz val="8"/>
      <color rgb="FF006600"/>
      <name val="Arial"/>
      <family val="2"/>
    </font>
    <font>
      <sz val="18"/>
      <color rgb="FF006600"/>
      <name val="Calibri"/>
      <family val="2"/>
      <scheme val="minor"/>
    </font>
    <font>
      <u/>
      <sz val="9"/>
      <color theme="4" tint="-0.499984740745262"/>
      <name val="Calibri"/>
      <family val="2"/>
      <scheme val="minor"/>
    </font>
    <font>
      <sz val="8"/>
      <color theme="1"/>
      <name val="Calibri"/>
      <family val="2"/>
      <scheme val="minor"/>
    </font>
    <font>
      <b/>
      <sz val="11"/>
      <color theme="0"/>
      <name val="Wingdings"/>
      <charset val="2"/>
    </font>
    <font>
      <sz val="11"/>
      <name val="Calibri"/>
      <family val="2"/>
      <scheme val="minor"/>
    </font>
    <font>
      <sz val="11"/>
      <color theme="6" tint="-0.499984740745262"/>
      <name val="Calibri"/>
      <family val="2"/>
      <scheme val="minor"/>
    </font>
    <font>
      <i/>
      <sz val="11"/>
      <color rgb="FF006600"/>
      <name val="Calibri"/>
      <family val="2"/>
      <scheme val="minor"/>
    </font>
    <font>
      <b/>
      <sz val="9"/>
      <color indexed="81"/>
      <name val="Tahoma"/>
      <family val="2"/>
    </font>
    <font>
      <sz val="9"/>
      <color indexed="81"/>
      <name val="Tahoma"/>
      <family val="2"/>
    </font>
    <font>
      <sz val="8"/>
      <color rgb="FF006600"/>
      <name val="Calibri"/>
      <family val="2"/>
      <scheme val="minor"/>
    </font>
    <font>
      <sz val="12"/>
      <color rgb="FF006600"/>
      <name val="Calibri"/>
      <family val="2"/>
      <scheme val="minor"/>
    </font>
    <font>
      <b/>
      <sz val="12"/>
      <color rgb="FF000000"/>
      <name val="Arial"/>
      <family val="2"/>
    </font>
    <font>
      <b/>
      <sz val="14"/>
      <color rgb="FF000000"/>
      <name val="Calibri"/>
      <family val="2"/>
      <scheme val="minor"/>
    </font>
    <font>
      <sz val="12"/>
      <color rgb="FF000000"/>
      <name val="Arial"/>
      <family val="2"/>
    </font>
    <font>
      <b/>
      <sz val="12"/>
      <color rgb="FF000000"/>
      <name val="Calibri"/>
      <family val="2"/>
      <scheme val="minor"/>
    </font>
    <font>
      <sz val="11"/>
      <color rgb="FF000000"/>
      <name val="Calibri"/>
      <family val="2"/>
      <scheme val="minor"/>
    </font>
    <font>
      <b/>
      <sz val="16"/>
      <color rgb="FF000000"/>
      <name val="Calibri"/>
      <family val="2"/>
      <scheme val="minor"/>
    </font>
    <font>
      <u/>
      <sz val="10"/>
      <color theme="4" tint="-0.499984740745262"/>
      <name val="Calibri"/>
      <family val="2"/>
      <scheme val="minor"/>
    </font>
    <font>
      <u/>
      <sz val="11"/>
      <color theme="4" tint="-0.499984740745262"/>
      <name val="Calibri"/>
      <family val="2"/>
      <scheme val="minor"/>
    </font>
  </fonts>
  <fills count="6">
    <fill>
      <patternFill patternType="none"/>
    </fill>
    <fill>
      <patternFill patternType="gray125"/>
    </fill>
    <fill>
      <patternFill patternType="solid">
        <fgColor theme="0"/>
        <bgColor indexed="64"/>
      </patternFill>
    </fill>
    <fill>
      <patternFill patternType="solid">
        <fgColor theme="6" tint="0.79998168889431442"/>
        <bgColor indexed="64"/>
      </patternFill>
    </fill>
    <fill>
      <patternFill patternType="solid">
        <fgColor theme="0"/>
        <bgColor indexed="8"/>
      </patternFill>
    </fill>
    <fill>
      <gradientFill>
        <stop position="0">
          <color rgb="FFFFFFCC"/>
        </stop>
        <stop position="0.5">
          <color theme="0"/>
        </stop>
        <stop position="1">
          <color rgb="FFFFFFCC"/>
        </stop>
      </gradientFill>
    </fill>
  </fills>
  <borders count="46">
    <border>
      <left/>
      <right/>
      <top/>
      <bottom/>
      <diagonal/>
    </border>
    <border>
      <left style="thin">
        <color theme="6" tint="-0.499984740745262"/>
      </left>
      <right/>
      <top style="thin">
        <color theme="6" tint="-0.499984740745262"/>
      </top>
      <bottom/>
      <diagonal/>
    </border>
    <border>
      <left/>
      <right/>
      <top style="thin">
        <color theme="6" tint="-0.499984740745262"/>
      </top>
      <bottom/>
      <diagonal/>
    </border>
    <border>
      <left/>
      <right style="thin">
        <color theme="6" tint="-0.499984740745262"/>
      </right>
      <top style="thin">
        <color theme="6" tint="-0.499984740745262"/>
      </top>
      <bottom/>
      <diagonal/>
    </border>
    <border>
      <left style="thin">
        <color theme="6" tint="-0.499984740745262"/>
      </left>
      <right/>
      <top/>
      <bottom/>
      <diagonal/>
    </border>
    <border>
      <left/>
      <right style="thin">
        <color theme="6" tint="-0.499984740745262"/>
      </right>
      <top/>
      <bottom/>
      <diagonal/>
    </border>
    <border>
      <left style="thin">
        <color theme="6" tint="-0.499984740745262"/>
      </left>
      <right/>
      <top/>
      <bottom style="thin">
        <color theme="6" tint="-0.499984740745262"/>
      </bottom>
      <diagonal/>
    </border>
    <border>
      <left/>
      <right/>
      <top/>
      <bottom style="thin">
        <color theme="6" tint="-0.499984740745262"/>
      </bottom>
      <diagonal/>
    </border>
    <border>
      <left/>
      <right style="thin">
        <color theme="6" tint="-0.499984740745262"/>
      </right>
      <top/>
      <bottom style="thin">
        <color theme="6" tint="-0.499984740745262"/>
      </bottom>
      <diagonal/>
    </border>
    <border>
      <left style="thin">
        <color theme="6" tint="-0.499984740745262"/>
      </left>
      <right/>
      <top style="medium">
        <color theme="6" tint="-0.499984740745262"/>
      </top>
      <bottom style="medium">
        <color theme="6" tint="-0.499984740745262"/>
      </bottom>
      <diagonal/>
    </border>
    <border>
      <left/>
      <right style="thin">
        <color theme="6" tint="-0.499984740745262"/>
      </right>
      <top style="medium">
        <color theme="6" tint="-0.499984740745262"/>
      </top>
      <bottom style="medium">
        <color theme="6" tint="-0.499984740745262"/>
      </bottom>
      <diagonal/>
    </border>
    <border>
      <left/>
      <right/>
      <top style="medium">
        <color theme="6" tint="-0.499984740745262"/>
      </top>
      <bottom style="medium">
        <color theme="6" tint="-0.499984740745262"/>
      </bottom>
      <diagonal/>
    </border>
    <border>
      <left style="thin">
        <color theme="6" tint="-0.499984740745262"/>
      </left>
      <right style="thin">
        <color theme="6" tint="-0.499984740745262"/>
      </right>
      <top style="medium">
        <color theme="6" tint="-0.499984740745262"/>
      </top>
      <bottom style="medium">
        <color theme="6" tint="-0.499984740745262"/>
      </bottom>
      <diagonal/>
    </border>
    <border>
      <left/>
      <right style="medium">
        <color theme="6" tint="-0.499984740745262"/>
      </right>
      <top style="medium">
        <color theme="6" tint="-0.499984740745262"/>
      </top>
      <bottom style="medium">
        <color theme="6" tint="-0.499984740745262"/>
      </bottom>
      <diagonal/>
    </border>
    <border>
      <left/>
      <right/>
      <top style="thin">
        <color theme="6" tint="-0.499984740745262"/>
      </top>
      <bottom style="thin">
        <color theme="6" tint="-0.499984740745262"/>
      </bottom>
      <diagonal/>
    </border>
    <border>
      <left/>
      <right style="thin">
        <color theme="6" tint="-0.499984740745262"/>
      </right>
      <top style="thin">
        <color theme="6" tint="-0.499984740745262"/>
      </top>
      <bottom style="thin">
        <color theme="6" tint="-0.499984740745262"/>
      </bottom>
      <diagonal/>
    </border>
    <border>
      <left style="thin">
        <color theme="6" tint="-0.499984740745262"/>
      </left>
      <right style="thin">
        <color theme="6" tint="-0.499984740745262"/>
      </right>
      <top style="thin">
        <color theme="6" tint="-0.499984740745262"/>
      </top>
      <bottom style="thin">
        <color theme="6" tint="-0.499984740745262"/>
      </bottom>
      <diagonal/>
    </border>
    <border>
      <left style="thin">
        <color theme="6" tint="-0.499984740745262"/>
      </left>
      <right/>
      <top style="thin">
        <color theme="6" tint="-0.499984740745262"/>
      </top>
      <bottom style="thin">
        <color theme="6" tint="-0.499984740745262"/>
      </bottom>
      <diagonal/>
    </border>
    <border>
      <left style="thin">
        <color theme="6" tint="-0.499984740745262"/>
      </left>
      <right style="thin">
        <color theme="6" tint="-0.499984740745262"/>
      </right>
      <top style="thin">
        <color theme="6" tint="-0.499984740745262"/>
      </top>
      <bottom/>
      <diagonal/>
    </border>
    <border>
      <left style="thin">
        <color theme="6" tint="-0.499984740745262"/>
      </left>
      <right style="thin">
        <color theme="6" tint="-0.499984740745262"/>
      </right>
      <top/>
      <bottom style="thin">
        <color theme="6" tint="-0.499984740745262"/>
      </bottom>
      <diagonal/>
    </border>
    <border>
      <left style="thin">
        <color theme="6" tint="-0.499984740745262"/>
      </left>
      <right style="thin">
        <color theme="6" tint="-0.499984740745262"/>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style="thin">
        <color theme="6" tint="-0.499984740745262"/>
      </top>
      <bottom style="thin">
        <color theme="6" tint="-0.499984740745262"/>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style="thin">
        <color indexed="64"/>
      </top>
      <bottom/>
      <diagonal/>
    </border>
    <border>
      <left style="thin">
        <color theme="6" tint="-0.499984740745262"/>
      </left>
      <right/>
      <top style="thin">
        <color theme="6" tint="-0.499984740745262"/>
      </top>
      <bottom style="thin">
        <color indexed="64"/>
      </bottom>
      <diagonal/>
    </border>
    <border>
      <left/>
      <right/>
      <top style="thin">
        <color theme="6" tint="-0.499984740745262"/>
      </top>
      <bottom style="thin">
        <color indexed="64"/>
      </bottom>
      <diagonal/>
    </border>
    <border>
      <left/>
      <right style="thin">
        <color theme="6" tint="-0.499984740745262"/>
      </right>
      <top style="thin">
        <color theme="6" tint="-0.499984740745262"/>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theme="6" tint="-0.499984740745262"/>
      </right>
      <top style="thin">
        <color indexed="64"/>
      </top>
      <bottom style="thin">
        <color indexed="64"/>
      </bottom>
      <diagonal/>
    </border>
    <border>
      <left style="thin">
        <color theme="6" tint="-0.499984740745262"/>
      </left>
      <right style="thin">
        <color theme="6" tint="-0.499984740745262"/>
      </right>
      <top style="thin">
        <color indexed="64"/>
      </top>
      <bottom style="thin">
        <color indexed="64"/>
      </bottom>
      <diagonal/>
    </border>
    <border>
      <left style="thin">
        <color theme="6" tint="-0.499984740745262"/>
      </left>
      <right/>
      <top style="thin">
        <color indexed="64"/>
      </top>
      <bottom style="thin">
        <color indexed="64"/>
      </bottom>
      <diagonal/>
    </border>
  </borders>
  <cellStyleXfs count="6">
    <xf numFmtId="0" fontId="0" fillId="0" borderId="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xf numFmtId="0" fontId="5" fillId="0" borderId="0"/>
    <xf numFmtId="0" fontId="14" fillId="0" borderId="0"/>
  </cellStyleXfs>
  <cellXfs count="392">
    <xf numFmtId="0" fontId="0" fillId="0" borderId="0" xfId="0"/>
    <xf numFmtId="0" fontId="0" fillId="2" borderId="0" xfId="0" applyFill="1"/>
    <xf numFmtId="0" fontId="3" fillId="2" borderId="0" xfId="0" applyFont="1" applyFill="1"/>
    <xf numFmtId="0" fontId="4" fillId="0" borderId="0" xfId="0" applyFont="1" applyAlignment="1">
      <alignment horizontal="left" vertical="center"/>
    </xf>
    <xf numFmtId="0" fontId="0" fillId="2" borderId="1" xfId="0" applyFill="1" applyBorder="1"/>
    <xf numFmtId="0" fontId="0" fillId="2" borderId="3" xfId="0" applyFill="1" applyBorder="1"/>
    <xf numFmtId="0" fontId="7" fillId="0" borderId="0" xfId="0" applyFont="1" applyFill="1" applyBorder="1" applyAlignment="1">
      <alignment vertical="center"/>
    </xf>
    <xf numFmtId="0" fontId="3" fillId="2" borderId="0" xfId="0" applyFont="1" applyFill="1" applyBorder="1" applyAlignment="1">
      <alignment vertical="center"/>
    </xf>
    <xf numFmtId="0" fontId="3" fillId="0" borderId="0" xfId="0" applyFont="1" applyBorder="1" applyAlignment="1">
      <alignment vertical="center"/>
    </xf>
    <xf numFmtId="0" fontId="2" fillId="2" borderId="0" xfId="0" applyFont="1" applyFill="1" applyBorder="1" applyAlignment="1">
      <alignment vertical="center"/>
    </xf>
    <xf numFmtId="0" fontId="2" fillId="0" borderId="0" xfId="0" applyFont="1" applyBorder="1" applyAlignment="1">
      <alignment vertical="center"/>
    </xf>
    <xf numFmtId="0" fontId="0" fillId="2" borderId="4" xfId="0" applyFill="1" applyBorder="1"/>
    <xf numFmtId="0" fontId="0" fillId="2" borderId="5" xfId="0" applyFill="1" applyBorder="1"/>
    <xf numFmtId="0" fontId="3" fillId="2" borderId="0" xfId="0" applyFont="1" applyFill="1" applyBorder="1"/>
    <xf numFmtId="0" fontId="0" fillId="0" borderId="0" xfId="0" applyAlignment="1"/>
    <xf numFmtId="0" fontId="7" fillId="0" borderId="0" xfId="0" applyFont="1" applyFill="1" applyBorder="1" applyAlignment="1"/>
    <xf numFmtId="0" fontId="0" fillId="2" borderId="6" xfId="0" applyFill="1" applyBorder="1"/>
    <xf numFmtId="0" fontId="0" fillId="2" borderId="7" xfId="0" applyFill="1" applyBorder="1"/>
    <xf numFmtId="0" fontId="0" fillId="2" borderId="8" xfId="0" applyFill="1" applyBorder="1"/>
    <xf numFmtId="0" fontId="10" fillId="3" borderId="12" xfId="0" applyFont="1" applyFill="1" applyBorder="1" applyAlignment="1">
      <alignment horizontal="center" vertical="center"/>
    </xf>
    <xf numFmtId="0" fontId="3" fillId="2" borderId="10" xfId="0" applyFont="1" applyFill="1" applyBorder="1" applyAlignment="1">
      <alignment horizontal="center" vertical="center"/>
    </xf>
    <xf numFmtId="0" fontId="7" fillId="3" borderId="16" xfId="0" applyFont="1" applyFill="1" applyBorder="1" applyAlignment="1">
      <alignment horizontal="right" vertical="center"/>
    </xf>
    <xf numFmtId="0" fontId="15" fillId="2" borderId="0" xfId="5" applyFont="1" applyFill="1" applyBorder="1" applyAlignment="1" applyProtection="1">
      <alignment vertical="center"/>
    </xf>
    <xf numFmtId="0" fontId="4" fillId="0" borderId="0" xfId="0" applyFont="1" applyAlignment="1">
      <alignment horizontal="left"/>
    </xf>
    <xf numFmtId="0" fontId="17" fillId="0" borderId="16" xfId="0" applyFont="1" applyBorder="1" applyAlignment="1" applyProtection="1">
      <alignment horizontal="left" vertical="center"/>
      <protection locked="0"/>
    </xf>
    <xf numFmtId="0" fontId="3" fillId="0" borderId="0" xfId="0" applyFont="1" applyAlignment="1"/>
    <xf numFmtId="0" fontId="3" fillId="2" borderId="0" xfId="0" applyFont="1" applyFill="1" applyAlignment="1"/>
    <xf numFmtId="0" fontId="0" fillId="2" borderId="0" xfId="0" applyFill="1" applyAlignment="1"/>
    <xf numFmtId="0" fontId="3" fillId="0" borderId="0" xfId="0" applyFont="1"/>
    <xf numFmtId="0" fontId="3" fillId="2" borderId="4" xfId="0" applyFont="1" applyFill="1" applyBorder="1"/>
    <xf numFmtId="0" fontId="15" fillId="2" borderId="0" xfId="5" applyFont="1" applyFill="1" applyBorder="1" applyAlignment="1" applyProtection="1">
      <alignment vertical="center" wrapText="1"/>
    </xf>
    <xf numFmtId="0" fontId="7" fillId="0" borderId="0" xfId="0" applyFont="1" applyFill="1" applyBorder="1" applyAlignment="1">
      <alignment vertical="center" wrapText="1"/>
    </xf>
    <xf numFmtId="0" fontId="3" fillId="0" borderId="0" xfId="0" applyFont="1" applyBorder="1" applyAlignment="1">
      <alignment vertical="center" wrapText="1"/>
    </xf>
    <xf numFmtId="0" fontId="3" fillId="2" borderId="6" xfId="0" applyFont="1" applyFill="1" applyBorder="1"/>
    <xf numFmtId="0" fontId="15" fillId="2" borderId="0" xfId="5" applyFont="1" applyFill="1" applyBorder="1" applyAlignment="1" applyProtection="1">
      <alignment horizontal="center" vertical="center"/>
    </xf>
    <xf numFmtId="0" fontId="15" fillId="2" borderId="0" xfId="5" applyFont="1" applyFill="1" applyBorder="1" applyAlignment="1" applyProtection="1">
      <alignment horizontal="left" vertical="center"/>
    </xf>
    <xf numFmtId="0" fontId="19" fillId="0" borderId="0" xfId="5" applyFont="1" applyFill="1" applyBorder="1" applyAlignment="1" applyProtection="1">
      <alignment vertical="center"/>
    </xf>
    <xf numFmtId="0" fontId="19" fillId="2" borderId="0" xfId="5" applyFont="1" applyFill="1" applyBorder="1" applyAlignment="1" applyProtection="1">
      <alignment vertical="center"/>
    </xf>
    <xf numFmtId="0" fontId="3" fillId="0" borderId="0" xfId="0" applyFont="1" applyFill="1" applyBorder="1"/>
    <xf numFmtId="0" fontId="19" fillId="0" borderId="0" xfId="5" applyFont="1" applyFill="1" applyBorder="1" applyAlignment="1" applyProtection="1">
      <alignment vertical="center" wrapText="1"/>
    </xf>
    <xf numFmtId="0" fontId="3" fillId="0" borderId="0" xfId="0" applyFont="1" applyFill="1" applyBorder="1" applyAlignment="1">
      <alignment wrapText="1"/>
    </xf>
    <xf numFmtId="0" fontId="15" fillId="0" borderId="0" xfId="5" applyFont="1" applyFill="1" applyBorder="1" applyAlignment="1" applyProtection="1">
      <alignment vertical="center"/>
    </xf>
    <xf numFmtId="0" fontId="19" fillId="0" borderId="0" xfId="5" applyNumberFormat="1" applyFont="1" applyFill="1" applyBorder="1" applyAlignment="1" applyProtection="1">
      <alignment vertical="top" wrapText="1"/>
    </xf>
    <xf numFmtId="0" fontId="19" fillId="0" borderId="0" xfId="5" applyNumberFormat="1" applyFont="1" applyFill="1" applyBorder="1" applyAlignment="1" applyProtection="1">
      <alignment vertical="top"/>
    </xf>
    <xf numFmtId="0" fontId="18" fillId="2" borderId="0" xfId="5" applyNumberFormat="1" applyFont="1" applyFill="1" applyBorder="1" applyAlignment="1" applyProtection="1">
      <alignment vertical="center" wrapText="1"/>
    </xf>
    <xf numFmtId="17" fontId="19" fillId="0" borderId="0" xfId="5" applyNumberFormat="1" applyFont="1" applyFill="1" applyBorder="1" applyAlignment="1" applyProtection="1">
      <alignment vertical="center" wrapText="1"/>
    </xf>
    <xf numFmtId="0" fontId="19" fillId="0" borderId="0" xfId="5" applyNumberFormat="1" applyFont="1" applyFill="1" applyBorder="1" applyAlignment="1" applyProtection="1">
      <alignment vertical="center"/>
    </xf>
    <xf numFmtId="0" fontId="19" fillId="0" borderId="0" xfId="5" applyFont="1" applyFill="1" applyBorder="1" applyAlignment="1" applyProtection="1">
      <alignment vertical="top" wrapText="1"/>
    </xf>
    <xf numFmtId="0" fontId="19" fillId="0" borderId="0" xfId="5" applyFont="1" applyFill="1" applyBorder="1" applyAlignment="1" applyProtection="1">
      <alignment vertical="top"/>
    </xf>
    <xf numFmtId="0" fontId="19" fillId="2" borderId="0" xfId="5" applyFont="1" applyFill="1" applyBorder="1" applyAlignment="1" applyProtection="1">
      <alignment vertical="top"/>
    </xf>
    <xf numFmtId="0" fontId="7" fillId="3" borderId="16" xfId="0" applyFont="1" applyFill="1" applyBorder="1" applyAlignment="1">
      <alignment horizontal="center" vertical="center"/>
    </xf>
    <xf numFmtId="0" fontId="19" fillId="0" borderId="0" xfId="5" applyNumberFormat="1" applyFont="1" applyFill="1" applyBorder="1" applyAlignment="1" applyProtection="1">
      <alignment vertical="center" wrapText="1"/>
    </xf>
    <xf numFmtId="0" fontId="19" fillId="2" borderId="0" xfId="5" applyFont="1" applyFill="1" applyBorder="1" applyAlignment="1" applyProtection="1">
      <alignment vertical="top" wrapText="1"/>
    </xf>
    <xf numFmtId="0" fontId="3" fillId="0" borderId="0" xfId="0" applyFont="1" applyBorder="1"/>
    <xf numFmtId="0" fontId="9" fillId="3" borderId="16" xfId="0" applyFont="1" applyFill="1" applyBorder="1" applyAlignment="1" applyProtection="1">
      <alignment horizontal="center" vertical="center"/>
      <protection locked="0"/>
    </xf>
    <xf numFmtId="0" fontId="0" fillId="0" borderId="16" xfId="0" applyNumberFormat="1" applyBorder="1" applyAlignment="1" applyProtection="1">
      <alignment horizontal="center" vertical="center"/>
      <protection locked="0"/>
    </xf>
    <xf numFmtId="0" fontId="0" fillId="0" borderId="16" xfId="0" applyBorder="1" applyAlignment="1" applyProtection="1">
      <alignment horizontal="center" vertical="center"/>
      <protection locked="0"/>
    </xf>
    <xf numFmtId="0" fontId="23" fillId="0" borderId="16" xfId="0" applyFont="1" applyBorder="1" applyAlignment="1">
      <alignment horizontal="center" vertical="center"/>
    </xf>
    <xf numFmtId="0" fontId="0" fillId="0" borderId="16" xfId="0" applyBorder="1" applyAlignment="1" applyProtection="1">
      <alignment horizontal="center" vertical="center"/>
    </xf>
    <xf numFmtId="0" fontId="24" fillId="0" borderId="0" xfId="0" applyFont="1"/>
    <xf numFmtId="0" fontId="24" fillId="2" borderId="0" xfId="0" applyFont="1" applyFill="1"/>
    <xf numFmtId="0" fontId="2" fillId="0" borderId="0" xfId="0" applyFont="1"/>
    <xf numFmtId="0" fontId="2" fillId="2" borderId="0" xfId="0" applyFont="1" applyFill="1"/>
    <xf numFmtId="0" fontId="25" fillId="0" borderId="0" xfId="0" applyFont="1"/>
    <xf numFmtId="0" fontId="0" fillId="2" borderId="0" xfId="0" applyFill="1" applyBorder="1"/>
    <xf numFmtId="0" fontId="3" fillId="3" borderId="16" xfId="0" applyFont="1" applyFill="1" applyBorder="1" applyAlignment="1">
      <alignment horizontal="center" vertical="center"/>
    </xf>
    <xf numFmtId="0" fontId="3" fillId="3" borderId="16" xfId="0" applyFont="1" applyFill="1" applyBorder="1" applyAlignment="1">
      <alignment horizontal="center" vertical="center" wrapText="1"/>
    </xf>
    <xf numFmtId="0" fontId="3" fillId="0" borderId="16" xfId="0" applyFont="1" applyBorder="1" applyAlignment="1">
      <alignment horizontal="center" vertical="center"/>
    </xf>
    <xf numFmtId="14" fontId="3" fillId="0" borderId="16" xfId="0" applyNumberFormat="1" applyFont="1" applyBorder="1" applyAlignment="1" applyProtection="1">
      <alignment horizontal="center" vertical="center" wrapText="1"/>
      <protection locked="0"/>
    </xf>
    <xf numFmtId="9" fontId="3" fillId="0" borderId="16" xfId="0" applyNumberFormat="1" applyFont="1" applyBorder="1" applyAlignment="1" applyProtection="1">
      <alignment horizontal="center" vertical="center" wrapText="1"/>
      <protection locked="0"/>
    </xf>
    <xf numFmtId="0" fontId="17" fillId="0" borderId="16" xfId="0" applyFont="1" applyBorder="1" applyAlignment="1" applyProtection="1">
      <alignment horizontal="center" vertical="center" wrapText="1"/>
      <protection locked="0"/>
    </xf>
    <xf numFmtId="164" fontId="3" fillId="0" borderId="16" xfId="1" applyNumberFormat="1" applyFont="1" applyBorder="1" applyAlignment="1" applyProtection="1">
      <alignment vertical="center" wrapText="1"/>
      <protection locked="0"/>
    </xf>
    <xf numFmtId="0" fontId="3" fillId="0" borderId="16" xfId="0" applyFont="1" applyBorder="1" applyAlignment="1" applyProtection="1">
      <alignment horizontal="center" vertical="center" wrapText="1"/>
      <protection locked="0"/>
    </xf>
    <xf numFmtId="9" fontId="3" fillId="0" borderId="16" xfId="3" applyFont="1" applyBorder="1" applyAlignment="1">
      <alignment horizontal="center" vertical="center" wrapText="1"/>
    </xf>
    <xf numFmtId="1" fontId="3" fillId="0" borderId="18" xfId="3" applyNumberFormat="1" applyFont="1" applyBorder="1" applyAlignment="1">
      <alignment horizontal="center" vertical="center" wrapText="1"/>
    </xf>
    <xf numFmtId="9" fontId="3" fillId="0" borderId="18" xfId="3" applyFont="1" applyBorder="1" applyAlignment="1">
      <alignment horizontal="center" vertical="center" wrapText="1"/>
    </xf>
    <xf numFmtId="1" fontId="3" fillId="0" borderId="19" xfId="3" applyNumberFormat="1" applyFont="1" applyBorder="1" applyAlignment="1">
      <alignment horizontal="center" vertical="center" wrapText="1"/>
    </xf>
    <xf numFmtId="9" fontId="3" fillId="0" borderId="19" xfId="3" applyFont="1" applyBorder="1" applyAlignment="1">
      <alignment horizontal="center" vertical="center" wrapText="1"/>
    </xf>
    <xf numFmtId="0" fontId="3" fillId="2" borderId="16" xfId="0" applyFont="1" applyFill="1" applyBorder="1" applyAlignment="1">
      <alignment horizontal="center" vertical="center"/>
    </xf>
    <xf numFmtId="10" fontId="3" fillId="0" borderId="16" xfId="0" applyNumberFormat="1" applyFont="1" applyBorder="1" applyAlignment="1" applyProtection="1">
      <alignment horizontal="center" vertical="center" wrapText="1"/>
      <protection locked="0"/>
    </xf>
    <xf numFmtId="14" fontId="3" fillId="2" borderId="16" xfId="0" applyNumberFormat="1" applyFont="1" applyFill="1" applyBorder="1" applyAlignment="1">
      <alignment horizontal="center" vertical="center" wrapText="1"/>
    </xf>
    <xf numFmtId="9" fontId="3" fillId="2" borderId="16" xfId="0" applyNumberFormat="1" applyFont="1" applyFill="1" applyBorder="1" applyAlignment="1">
      <alignment horizontal="center" vertical="center" wrapText="1"/>
    </xf>
    <xf numFmtId="165" fontId="3" fillId="2" borderId="16" xfId="1" applyNumberFormat="1" applyFont="1" applyFill="1" applyBorder="1" applyAlignment="1">
      <alignment horizontal="center" vertical="center" wrapText="1"/>
    </xf>
    <xf numFmtId="9" fontId="3" fillId="0" borderId="16" xfId="3" applyNumberFormat="1" applyFont="1" applyBorder="1" applyAlignment="1" applyProtection="1">
      <alignment horizontal="center" vertical="center" wrapText="1"/>
      <protection locked="0"/>
    </xf>
    <xf numFmtId="9" fontId="3" fillId="0" borderId="16" xfId="3" applyFont="1" applyBorder="1" applyAlignment="1" applyProtection="1">
      <alignment horizontal="center" vertical="center" wrapText="1"/>
      <protection locked="0"/>
    </xf>
    <xf numFmtId="165" fontId="3" fillId="0" borderId="16" xfId="1" applyNumberFormat="1" applyFont="1" applyBorder="1" applyAlignment="1" applyProtection="1">
      <alignment horizontal="center" vertical="center" wrapText="1"/>
      <protection locked="0"/>
    </xf>
    <xf numFmtId="9" fontId="3" fillId="0" borderId="16" xfId="3" applyNumberFormat="1" applyFont="1" applyBorder="1" applyAlignment="1">
      <alignment horizontal="center" vertical="center" wrapText="1"/>
    </xf>
    <xf numFmtId="10" fontId="3" fillId="0" borderId="16" xfId="3" applyNumberFormat="1" applyFont="1" applyBorder="1" applyAlignment="1">
      <alignment horizontal="center" vertical="center" wrapText="1"/>
    </xf>
    <xf numFmtId="0" fontId="3" fillId="2" borderId="16" xfId="0" applyFont="1" applyFill="1" applyBorder="1" applyAlignment="1">
      <alignment horizontal="center" vertical="center" wrapText="1"/>
    </xf>
    <xf numFmtId="0" fontId="3" fillId="2" borderId="17" xfId="0" applyFont="1" applyFill="1" applyBorder="1" applyAlignment="1">
      <alignment horizontal="center" vertical="center" wrapText="1"/>
    </xf>
    <xf numFmtId="10" fontId="3" fillId="2" borderId="16" xfId="0" applyNumberFormat="1" applyFont="1" applyFill="1" applyBorder="1" applyAlignment="1">
      <alignment horizontal="center" vertical="center" wrapText="1"/>
    </xf>
    <xf numFmtId="1" fontId="3" fillId="0" borderId="16" xfId="0" applyNumberFormat="1" applyFont="1" applyBorder="1" applyAlignment="1" applyProtection="1">
      <alignment horizontal="center" vertical="center" wrapText="1"/>
      <protection locked="0"/>
    </xf>
    <xf numFmtId="1" fontId="3" fillId="2" borderId="16" xfId="0" applyNumberFormat="1" applyFont="1" applyFill="1" applyBorder="1" applyAlignment="1">
      <alignment horizontal="center" vertical="center" wrapText="1"/>
    </xf>
    <xf numFmtId="1" fontId="3" fillId="0" borderId="16" xfId="3" applyNumberFormat="1" applyFont="1" applyBorder="1" applyAlignment="1" applyProtection="1">
      <alignment horizontal="center" vertical="center" wrapText="1"/>
      <protection locked="0"/>
    </xf>
    <xf numFmtId="14" fontId="3" fillId="0" borderId="16" xfId="0" applyNumberFormat="1" applyFont="1" applyFill="1" applyBorder="1" applyAlignment="1">
      <alignment horizontal="center" vertical="center" wrapText="1"/>
    </xf>
    <xf numFmtId="0" fontId="3" fillId="0" borderId="16" xfId="0" applyFont="1" applyFill="1" applyBorder="1" applyAlignment="1">
      <alignment horizontal="center" vertical="center" wrapText="1"/>
    </xf>
    <xf numFmtId="0" fontId="3" fillId="0" borderId="17" xfId="0" applyFont="1" applyFill="1" applyBorder="1" applyAlignment="1">
      <alignment horizontal="center" vertical="center" wrapText="1"/>
    </xf>
    <xf numFmtId="1" fontId="3" fillId="0" borderId="16" xfId="0" applyNumberFormat="1" applyFont="1" applyFill="1" applyBorder="1" applyAlignment="1">
      <alignment horizontal="center" vertical="center" wrapText="1"/>
    </xf>
    <xf numFmtId="10" fontId="3" fillId="0" borderId="16" xfId="3" applyNumberFormat="1" applyFont="1" applyFill="1" applyBorder="1" applyAlignment="1" applyProtection="1">
      <alignment horizontal="center" vertical="center" wrapText="1"/>
      <protection locked="0"/>
    </xf>
    <xf numFmtId="10" fontId="3" fillId="0" borderId="16" xfId="3" applyNumberFormat="1" applyFont="1" applyBorder="1" applyAlignment="1" applyProtection="1">
      <alignment horizontal="center" vertical="center" wrapText="1"/>
      <protection locked="0"/>
    </xf>
    <xf numFmtId="1" fontId="3" fillId="0" borderId="20" xfId="0" applyNumberFormat="1" applyFont="1" applyFill="1" applyBorder="1" applyAlignment="1" applyProtection="1">
      <alignment horizontal="center" vertical="center" wrapText="1"/>
      <protection locked="0"/>
    </xf>
    <xf numFmtId="43" fontId="3" fillId="2" borderId="16" xfId="1" applyFont="1" applyFill="1" applyBorder="1" applyAlignment="1">
      <alignment horizontal="center" vertical="center" wrapText="1"/>
    </xf>
    <xf numFmtId="44" fontId="3" fillId="0" borderId="16" xfId="2" applyFont="1" applyBorder="1" applyAlignment="1" applyProtection="1">
      <alignment horizontal="center" vertical="center" wrapText="1"/>
      <protection locked="0"/>
    </xf>
    <xf numFmtId="166" fontId="3" fillId="0" borderId="16" xfId="1" applyNumberFormat="1" applyFont="1" applyBorder="1" applyAlignment="1" applyProtection="1">
      <alignment horizontal="center" vertical="center" wrapText="1"/>
      <protection locked="0"/>
    </xf>
    <xf numFmtId="166" fontId="3" fillId="0" borderId="16" xfId="1" applyNumberFormat="1" applyFont="1" applyBorder="1" applyAlignment="1">
      <alignment horizontal="center" vertical="center" wrapText="1"/>
    </xf>
    <xf numFmtId="166" fontId="0" fillId="2" borderId="0" xfId="0" applyNumberFormat="1" applyFill="1"/>
    <xf numFmtId="166" fontId="3" fillId="0" borderId="20" xfId="1" applyNumberFormat="1" applyFont="1" applyFill="1" applyBorder="1" applyAlignment="1" applyProtection="1">
      <alignment horizontal="center" vertical="center" wrapText="1"/>
      <protection locked="0"/>
    </xf>
    <xf numFmtId="44" fontId="3" fillId="0" borderId="16" xfId="2" applyFont="1" applyFill="1" applyBorder="1" applyAlignment="1" applyProtection="1">
      <alignment horizontal="center" vertical="center" wrapText="1"/>
      <protection locked="0"/>
    </xf>
    <xf numFmtId="0" fontId="17" fillId="0" borderId="16" xfId="0" applyFont="1" applyBorder="1" applyAlignment="1" applyProtection="1">
      <alignment horizontal="center" vertical="center" wrapText="1"/>
      <protection locked="0"/>
    </xf>
    <xf numFmtId="43" fontId="3" fillId="0" borderId="16" xfId="1" applyFont="1" applyBorder="1" applyAlignment="1" applyProtection="1">
      <alignment horizontal="center" vertical="center" wrapText="1"/>
      <protection locked="0"/>
    </xf>
    <xf numFmtId="167" fontId="3" fillId="0" borderId="16" xfId="1" applyNumberFormat="1" applyFont="1" applyBorder="1" applyAlignment="1" applyProtection="1">
      <alignment horizontal="center" vertical="center" wrapText="1"/>
      <protection locked="0"/>
    </xf>
    <xf numFmtId="1" fontId="3" fillId="0" borderId="16" xfId="3" applyNumberFormat="1" applyFont="1" applyBorder="1" applyAlignment="1">
      <alignment horizontal="center" vertical="center" wrapText="1"/>
    </xf>
    <xf numFmtId="0" fontId="17" fillId="0" borderId="16" xfId="0" applyFont="1" applyBorder="1" applyAlignment="1" applyProtection="1">
      <alignment horizontal="center" vertical="center" wrapText="1"/>
      <protection locked="0"/>
    </xf>
    <xf numFmtId="43" fontId="0" fillId="0" borderId="0" xfId="1" applyFont="1"/>
    <xf numFmtId="43" fontId="0" fillId="0" borderId="0" xfId="0" applyNumberFormat="1"/>
    <xf numFmtId="14" fontId="3" fillId="0" borderId="18" xfId="0" applyNumberFormat="1" applyFont="1" applyBorder="1" applyAlignment="1" applyProtection="1">
      <alignment horizontal="center" vertical="center" wrapText="1"/>
      <protection locked="0"/>
    </xf>
    <xf numFmtId="0" fontId="3" fillId="2" borderId="0" xfId="0" applyFont="1" applyFill="1" applyAlignment="1">
      <alignment horizontal="center"/>
    </xf>
    <xf numFmtId="0" fontId="3" fillId="0" borderId="16" xfId="0" applyFont="1" applyFill="1" applyBorder="1" applyAlignment="1">
      <alignment horizontal="center" vertical="center"/>
    </xf>
    <xf numFmtId="14" fontId="3" fillId="0" borderId="16" xfId="0" applyNumberFormat="1" applyFont="1" applyFill="1" applyBorder="1" applyAlignment="1" applyProtection="1">
      <alignment horizontal="center" vertical="center" wrapText="1"/>
      <protection locked="0"/>
    </xf>
    <xf numFmtId="10" fontId="3" fillId="0" borderId="16" xfId="0" applyNumberFormat="1" applyFont="1" applyFill="1" applyBorder="1" applyAlignment="1" applyProtection="1">
      <alignment horizontal="center" vertical="center" wrapText="1"/>
      <protection locked="0"/>
    </xf>
    <xf numFmtId="0" fontId="3" fillId="0" borderId="0" xfId="0" applyFont="1" applyFill="1"/>
    <xf numFmtId="0" fontId="0" fillId="0" borderId="0" xfId="0" applyFill="1"/>
    <xf numFmtId="0" fontId="3" fillId="0" borderId="0" xfId="0" applyFont="1" applyFill="1" applyBorder="1" applyAlignment="1">
      <alignment horizontal="center" vertical="center"/>
    </xf>
    <xf numFmtId="14" fontId="3" fillId="0" borderId="1" xfId="0" applyNumberFormat="1" applyFont="1" applyFill="1" applyBorder="1" applyAlignment="1" applyProtection="1">
      <alignment horizontal="center" vertical="center" wrapText="1"/>
      <protection locked="0"/>
    </xf>
    <xf numFmtId="0" fontId="17" fillId="0" borderId="2" xfId="0" applyFont="1" applyFill="1" applyBorder="1" applyAlignment="1" applyProtection="1">
      <alignment horizontal="center" vertical="center" wrapText="1"/>
      <protection locked="0"/>
    </xf>
    <xf numFmtId="0" fontId="17" fillId="0" borderId="3" xfId="0" applyFont="1" applyFill="1" applyBorder="1" applyAlignment="1" applyProtection="1">
      <alignment horizontal="center" vertical="center" wrapText="1"/>
      <protection locked="0"/>
    </xf>
    <xf numFmtId="1" fontId="3" fillId="0" borderId="18" xfId="0" applyNumberFormat="1" applyFont="1" applyFill="1" applyBorder="1" applyAlignment="1" applyProtection="1">
      <alignment horizontal="center" vertical="center" wrapText="1"/>
      <protection locked="0"/>
    </xf>
    <xf numFmtId="165" fontId="3" fillId="0" borderId="18" xfId="1" applyNumberFormat="1" applyFont="1" applyFill="1" applyBorder="1" applyAlignment="1" applyProtection="1">
      <alignment horizontal="center" vertical="center" wrapText="1"/>
      <protection locked="0"/>
    </xf>
    <xf numFmtId="9" fontId="3" fillId="0" borderId="18" xfId="3" applyFont="1" applyFill="1" applyBorder="1" applyAlignment="1">
      <alignment horizontal="center" vertical="center" wrapText="1"/>
    </xf>
    <xf numFmtId="1" fontId="3" fillId="0" borderId="24" xfId="0" applyNumberFormat="1" applyFont="1" applyFill="1" applyBorder="1" applyAlignment="1" applyProtection="1">
      <alignment horizontal="center" vertical="center" wrapText="1"/>
      <protection locked="0"/>
    </xf>
    <xf numFmtId="165" fontId="3" fillId="0" borderId="24" xfId="1" applyNumberFormat="1" applyFont="1" applyFill="1" applyBorder="1" applyAlignment="1" applyProtection="1">
      <alignment horizontal="center" vertical="center" wrapText="1"/>
      <protection locked="0"/>
    </xf>
    <xf numFmtId="9" fontId="3" fillId="0" borderId="24" xfId="3" applyFont="1" applyFill="1" applyBorder="1" applyAlignment="1">
      <alignment horizontal="center" vertical="center" wrapText="1"/>
    </xf>
    <xf numFmtId="10" fontId="3" fillId="0" borderId="18" xfId="0" applyNumberFormat="1" applyFont="1" applyFill="1" applyBorder="1" applyAlignment="1" applyProtection="1">
      <alignment horizontal="center" vertical="center" wrapText="1"/>
      <protection locked="0"/>
    </xf>
    <xf numFmtId="166" fontId="3" fillId="0" borderId="18" xfId="1" applyNumberFormat="1" applyFont="1" applyFill="1" applyBorder="1" applyAlignment="1" applyProtection="1">
      <alignment horizontal="center" vertical="center" wrapText="1"/>
      <protection locked="0"/>
    </xf>
    <xf numFmtId="10" fontId="3" fillId="0" borderId="18" xfId="3" applyNumberFormat="1" applyFont="1" applyFill="1" applyBorder="1" applyAlignment="1">
      <alignment horizontal="center" vertical="center" wrapText="1"/>
    </xf>
    <xf numFmtId="10" fontId="3" fillId="0" borderId="24" xfId="0" applyNumberFormat="1" applyFont="1" applyFill="1" applyBorder="1" applyAlignment="1" applyProtection="1">
      <alignment horizontal="center" vertical="center" wrapText="1"/>
      <protection locked="0"/>
    </xf>
    <xf numFmtId="166" fontId="3" fillId="0" borderId="24" xfId="1" applyNumberFormat="1" applyFont="1" applyFill="1" applyBorder="1" applyAlignment="1" applyProtection="1">
      <alignment horizontal="center" vertical="center" wrapText="1"/>
      <protection locked="0"/>
    </xf>
    <xf numFmtId="10" fontId="3" fillId="0" borderId="24" xfId="3" applyNumberFormat="1" applyFont="1" applyFill="1" applyBorder="1" applyAlignment="1">
      <alignment horizontal="center" vertical="center" wrapText="1"/>
    </xf>
    <xf numFmtId="14" fontId="3" fillId="0" borderId="18" xfId="0" applyNumberFormat="1" applyFont="1" applyFill="1" applyBorder="1" applyAlignment="1" applyProtection="1">
      <alignment horizontal="center" vertical="center" wrapText="1"/>
      <protection locked="0"/>
    </xf>
    <xf numFmtId="168" fontId="3" fillId="0" borderId="18" xfId="2" applyNumberFormat="1" applyFont="1" applyFill="1" applyBorder="1" applyAlignment="1" applyProtection="1">
      <alignment horizontal="center" vertical="center" wrapText="1"/>
      <protection locked="0"/>
    </xf>
    <xf numFmtId="14" fontId="3" fillId="0" borderId="24" xfId="0" applyNumberFormat="1" applyFont="1" applyFill="1" applyBorder="1" applyAlignment="1" applyProtection="1">
      <alignment horizontal="center" vertical="center" wrapText="1"/>
      <protection locked="0"/>
    </xf>
    <xf numFmtId="168" fontId="3" fillId="0" borderId="24" xfId="2" applyNumberFormat="1" applyFont="1" applyFill="1" applyBorder="1" applyAlignment="1" applyProtection="1">
      <alignment horizontal="center" vertical="center" wrapText="1"/>
      <protection locked="0"/>
    </xf>
    <xf numFmtId="0" fontId="3" fillId="0" borderId="18" xfId="0" applyFont="1" applyFill="1" applyBorder="1" applyAlignment="1">
      <alignment horizontal="center" vertical="center"/>
    </xf>
    <xf numFmtId="0" fontId="3" fillId="0" borderId="24" xfId="0" applyFont="1" applyFill="1" applyBorder="1" applyAlignment="1">
      <alignment horizontal="center" vertical="center"/>
    </xf>
    <xf numFmtId="10" fontId="3" fillId="0" borderId="18" xfId="0" applyNumberFormat="1" applyFont="1" applyBorder="1" applyAlignment="1" applyProtection="1">
      <alignment horizontal="center" vertical="center" wrapText="1"/>
      <protection locked="0"/>
    </xf>
    <xf numFmtId="1" fontId="3" fillId="0" borderId="18" xfId="0" applyNumberFormat="1" applyFont="1" applyBorder="1" applyAlignment="1" applyProtection="1">
      <alignment horizontal="center" vertical="center" wrapText="1"/>
      <protection locked="0"/>
    </xf>
    <xf numFmtId="166" fontId="3" fillId="0" borderId="18" xfId="1" applyNumberFormat="1" applyFont="1" applyBorder="1" applyAlignment="1" applyProtection="1">
      <alignment horizontal="center" vertical="center" wrapText="1"/>
      <protection locked="0"/>
    </xf>
    <xf numFmtId="10" fontId="3" fillId="0" borderId="18" xfId="3" applyNumberFormat="1" applyFont="1" applyBorder="1" applyAlignment="1">
      <alignment horizontal="center" vertical="center" wrapText="1"/>
    </xf>
    <xf numFmtId="0" fontId="3" fillId="0" borderId="1" xfId="0" applyFont="1" applyFill="1" applyBorder="1" applyAlignment="1">
      <alignment horizontal="center" vertical="center"/>
    </xf>
    <xf numFmtId="43" fontId="3" fillId="0" borderId="18" xfId="1" applyFont="1" applyFill="1" applyBorder="1" applyAlignment="1" applyProtection="1">
      <alignment horizontal="center" vertical="center" wrapText="1"/>
      <protection locked="0"/>
    </xf>
    <xf numFmtId="0" fontId="3" fillId="2" borderId="0" xfId="0" applyFont="1" applyFill="1" applyBorder="1" applyAlignment="1">
      <alignment horizontal="center"/>
    </xf>
    <xf numFmtId="10" fontId="3" fillId="0" borderId="18" xfId="0" applyNumberFormat="1" applyFont="1" applyFill="1" applyBorder="1" applyAlignment="1">
      <alignment horizontal="center" vertical="center" wrapText="1"/>
    </xf>
    <xf numFmtId="10" fontId="3" fillId="0" borderId="24" xfId="0" applyNumberFormat="1" applyFont="1" applyFill="1" applyBorder="1" applyAlignment="1">
      <alignment horizontal="center" vertical="center" wrapText="1"/>
    </xf>
    <xf numFmtId="0" fontId="31" fillId="0" borderId="29" xfId="0" applyFont="1" applyBorder="1" applyAlignment="1">
      <alignment horizontal="center" vertical="center"/>
    </xf>
    <xf numFmtId="0" fontId="31" fillId="0" borderId="30" xfId="0" applyFont="1" applyBorder="1" applyAlignment="1">
      <alignment horizontal="center" vertical="center"/>
    </xf>
    <xf numFmtId="0" fontId="32" fillId="0" borderId="30" xfId="0" applyFont="1" applyBorder="1" applyAlignment="1">
      <alignment horizontal="center" vertical="center"/>
    </xf>
    <xf numFmtId="0" fontId="33" fillId="0" borderId="31" xfId="0" applyFont="1" applyBorder="1" applyAlignment="1">
      <alignment horizontal="left" vertical="center"/>
    </xf>
    <xf numFmtId="0" fontId="33" fillId="0" borderId="32" xfId="0" applyFont="1" applyBorder="1" applyAlignment="1">
      <alignment horizontal="center" vertical="center"/>
    </xf>
    <xf numFmtId="8" fontId="33" fillId="0" borderId="32" xfId="0" applyNumberFormat="1" applyFont="1" applyBorder="1" applyAlignment="1">
      <alignment vertical="center"/>
    </xf>
    <xf numFmtId="10" fontId="34" fillId="0" borderId="32" xfId="0" applyNumberFormat="1" applyFont="1" applyBorder="1" applyAlignment="1">
      <alignment horizontal="center" vertical="center"/>
    </xf>
    <xf numFmtId="0" fontId="33" fillId="0" borderId="31" xfId="0" applyFont="1" applyBorder="1" applyAlignment="1">
      <alignment vertical="center"/>
    </xf>
    <xf numFmtId="0" fontId="35" fillId="0" borderId="0" xfId="0" applyFont="1"/>
    <xf numFmtId="0" fontId="31" fillId="0" borderId="31" xfId="0" applyFont="1" applyBorder="1" applyAlignment="1">
      <alignment horizontal="center" vertical="center"/>
    </xf>
    <xf numFmtId="0" fontId="31" fillId="0" borderId="32" xfId="0" applyFont="1" applyBorder="1" applyAlignment="1">
      <alignment horizontal="center" vertical="center"/>
    </xf>
    <xf numFmtId="8" fontId="31" fillId="0" borderId="32" xfId="0" applyNumberFormat="1" applyFont="1" applyBorder="1" applyAlignment="1">
      <alignment horizontal="center" vertical="center"/>
    </xf>
    <xf numFmtId="0" fontId="35" fillId="0" borderId="0" xfId="0" applyFont="1" applyAlignment="1">
      <alignment horizontal="center" wrapText="1"/>
    </xf>
    <xf numFmtId="0" fontId="35" fillId="0" borderId="0" xfId="0" applyFont="1" applyAlignment="1">
      <alignment horizontal="center" vertical="center" wrapText="1"/>
    </xf>
    <xf numFmtId="0" fontId="0" fillId="0" borderId="0" xfId="0" applyAlignment="1">
      <alignment horizontal="center" vertical="center"/>
    </xf>
    <xf numFmtId="0" fontId="32" fillId="0" borderId="30" xfId="0" applyFont="1" applyBorder="1" applyAlignment="1">
      <alignment horizontal="center" vertical="center" wrapText="1"/>
    </xf>
    <xf numFmtId="0" fontId="0" fillId="0" borderId="0" xfId="0" applyAlignment="1">
      <alignment vertical="center"/>
    </xf>
    <xf numFmtId="0" fontId="31" fillId="0" borderId="34" xfId="0" applyFont="1" applyBorder="1" applyAlignment="1">
      <alignment horizontal="center" vertical="center"/>
    </xf>
    <xf numFmtId="0" fontId="31" fillId="0" borderId="35" xfId="0" applyFont="1" applyBorder="1" applyAlignment="1">
      <alignment horizontal="center" vertical="center"/>
    </xf>
    <xf numFmtId="9" fontId="0" fillId="0" borderId="0" xfId="3" applyFont="1"/>
    <xf numFmtId="10" fontId="3" fillId="0" borderId="1" xfId="0" applyNumberFormat="1" applyFont="1" applyFill="1" applyBorder="1" applyAlignment="1" applyProtection="1">
      <alignment horizontal="center" vertical="center" wrapText="1"/>
      <protection locked="0"/>
    </xf>
    <xf numFmtId="1" fontId="3" fillId="0" borderId="36" xfId="0" applyNumberFormat="1" applyFont="1" applyFill="1" applyBorder="1" applyAlignment="1" applyProtection="1">
      <alignment horizontal="center" vertical="center" wrapText="1"/>
      <protection locked="0"/>
    </xf>
    <xf numFmtId="165" fontId="3" fillId="0" borderId="36" xfId="1" applyNumberFormat="1" applyFont="1" applyFill="1" applyBorder="1" applyAlignment="1" applyProtection="1">
      <alignment horizontal="center" vertical="center" wrapText="1"/>
      <protection locked="0"/>
    </xf>
    <xf numFmtId="9" fontId="3" fillId="0" borderId="36" xfId="3" applyFont="1" applyFill="1" applyBorder="1" applyAlignment="1">
      <alignment horizontal="center" vertical="center" wrapText="1"/>
    </xf>
    <xf numFmtId="166" fontId="3" fillId="0" borderId="36" xfId="1" applyNumberFormat="1" applyFont="1" applyFill="1" applyBorder="1" applyAlignment="1" applyProtection="1">
      <alignment horizontal="center" vertical="center" wrapText="1"/>
      <protection locked="0"/>
    </xf>
    <xf numFmtId="0" fontId="17" fillId="0" borderId="2" xfId="0" applyFont="1" applyFill="1" applyBorder="1" applyAlignment="1" applyProtection="1">
      <alignment horizontal="center" vertical="center" wrapText="1"/>
      <protection locked="0"/>
    </xf>
    <xf numFmtId="0" fontId="17" fillId="0" borderId="3" xfId="0" applyFont="1" applyFill="1" applyBorder="1" applyAlignment="1" applyProtection="1">
      <alignment horizontal="center" vertical="center" wrapText="1"/>
      <protection locked="0"/>
    </xf>
    <xf numFmtId="0" fontId="3" fillId="2" borderId="0" xfId="0" applyFont="1" applyFill="1" applyAlignment="1">
      <alignment horizontal="center"/>
    </xf>
    <xf numFmtId="10" fontId="3" fillId="0" borderId="36" xfId="0" applyNumberFormat="1" applyFont="1" applyFill="1" applyBorder="1" applyAlignment="1" applyProtection="1">
      <alignment horizontal="center" vertical="center" wrapText="1"/>
      <protection locked="0"/>
    </xf>
    <xf numFmtId="10" fontId="3" fillId="0" borderId="36" xfId="0" applyNumberFormat="1" applyFont="1" applyFill="1" applyBorder="1" applyAlignment="1">
      <alignment horizontal="center" vertical="center" wrapText="1"/>
    </xf>
    <xf numFmtId="44" fontId="13" fillId="0" borderId="16" xfId="2" applyFont="1" applyBorder="1" applyAlignment="1" applyProtection="1">
      <alignment horizontal="center" vertical="center" wrapText="1"/>
      <protection locked="0"/>
    </xf>
    <xf numFmtId="44" fontId="3" fillId="0" borderId="18" xfId="2" applyFont="1" applyFill="1" applyBorder="1" applyAlignment="1" applyProtection="1">
      <alignment horizontal="center" vertical="center" wrapText="1"/>
      <protection locked="0"/>
    </xf>
    <xf numFmtId="44" fontId="3" fillId="0" borderId="24" xfId="2" applyFont="1" applyFill="1" applyBorder="1" applyAlignment="1" applyProtection="1">
      <alignment horizontal="center" vertical="center" wrapText="1"/>
      <protection locked="0"/>
    </xf>
    <xf numFmtId="44" fontId="3" fillId="0" borderId="36" xfId="2" applyFont="1" applyFill="1" applyBorder="1" applyAlignment="1" applyProtection="1">
      <alignment horizontal="center" vertical="center" wrapText="1"/>
      <protection locked="0"/>
    </xf>
    <xf numFmtId="0" fontId="3" fillId="0" borderId="24" xfId="0" applyFont="1" applyFill="1" applyBorder="1" applyAlignment="1" applyProtection="1">
      <alignment horizontal="center" vertical="center" wrapText="1"/>
      <protection locked="0"/>
    </xf>
    <xf numFmtId="0" fontId="3" fillId="0" borderId="18" xfId="0" applyFont="1" applyFill="1" applyBorder="1" applyAlignment="1" applyProtection="1">
      <alignment horizontal="center" vertical="center" wrapText="1"/>
      <protection locked="0"/>
    </xf>
    <xf numFmtId="0" fontId="26" fillId="2" borderId="1" xfId="0" applyFont="1" applyFill="1" applyBorder="1" applyAlignment="1">
      <alignment horizontal="center" vertical="center" wrapText="1"/>
    </xf>
    <xf numFmtId="0" fontId="26" fillId="2" borderId="2" xfId="0" applyFont="1" applyFill="1" applyBorder="1" applyAlignment="1">
      <alignment horizontal="center" vertical="center" wrapText="1"/>
    </xf>
    <xf numFmtId="0" fontId="26" fillId="2" borderId="3" xfId="0" applyFont="1" applyFill="1" applyBorder="1" applyAlignment="1">
      <alignment horizontal="center" vertical="center" wrapText="1"/>
    </xf>
    <xf numFmtId="0" fontId="26" fillId="2" borderId="4" xfId="0" applyFont="1" applyFill="1" applyBorder="1" applyAlignment="1">
      <alignment horizontal="center" vertical="center" wrapText="1"/>
    </xf>
    <xf numFmtId="0" fontId="26" fillId="2" borderId="0" xfId="0" applyFont="1" applyFill="1" applyBorder="1" applyAlignment="1">
      <alignment horizontal="center" vertical="center" wrapText="1"/>
    </xf>
    <xf numFmtId="0" fontId="26" fillId="2" borderId="5" xfId="0" applyFont="1" applyFill="1" applyBorder="1" applyAlignment="1">
      <alignment horizontal="center" vertical="center" wrapText="1"/>
    </xf>
    <xf numFmtId="0" fontId="26" fillId="2" borderId="6" xfId="0" applyFont="1" applyFill="1" applyBorder="1" applyAlignment="1">
      <alignment horizontal="center" vertical="center" wrapText="1"/>
    </xf>
    <xf numFmtId="0" fontId="26" fillId="2" borderId="7" xfId="0" applyFont="1" applyFill="1" applyBorder="1" applyAlignment="1">
      <alignment horizontal="center" vertical="center" wrapText="1"/>
    </xf>
    <xf numFmtId="0" fontId="26" fillId="2" borderId="8" xfId="0" applyFont="1" applyFill="1" applyBorder="1" applyAlignment="1">
      <alignment horizontal="center" vertical="center" wrapText="1"/>
    </xf>
    <xf numFmtId="0" fontId="17" fillId="0" borderId="16" xfId="0" applyFont="1" applyBorder="1" applyAlignment="1" applyProtection="1">
      <alignment horizontal="center" vertical="center" wrapText="1"/>
      <protection locked="0"/>
    </xf>
    <xf numFmtId="0" fontId="17" fillId="0" borderId="1" xfId="0" applyFont="1" applyBorder="1" applyAlignment="1" applyProtection="1">
      <alignment horizontal="center" vertical="center" wrapText="1"/>
      <protection locked="0"/>
    </xf>
    <xf numFmtId="0" fontId="17" fillId="0" borderId="3" xfId="0" applyFont="1" applyBorder="1" applyAlignment="1" applyProtection="1">
      <alignment horizontal="center" vertical="center" wrapText="1"/>
      <protection locked="0"/>
    </xf>
    <xf numFmtId="0" fontId="17" fillId="0" borderId="6" xfId="0" applyFont="1" applyBorder="1" applyAlignment="1" applyProtection="1">
      <alignment horizontal="center" vertical="center" wrapText="1"/>
      <protection locked="0"/>
    </xf>
    <xf numFmtId="0" fontId="17" fillId="0" borderId="8" xfId="0" applyFont="1" applyBorder="1" applyAlignment="1" applyProtection="1">
      <alignment horizontal="center" vertical="center" wrapText="1"/>
      <protection locked="0"/>
    </xf>
    <xf numFmtId="0" fontId="17" fillId="0" borderId="2" xfId="0" applyFont="1" applyBorder="1" applyAlignment="1" applyProtection="1">
      <alignment horizontal="center" vertical="center" wrapText="1"/>
      <protection locked="0"/>
    </xf>
    <xf numFmtId="0" fontId="17" fillId="0" borderId="7" xfId="0" applyFont="1" applyBorder="1" applyAlignment="1" applyProtection="1">
      <alignment horizontal="center" vertical="center" wrapText="1"/>
      <protection locked="0"/>
    </xf>
    <xf numFmtId="0" fontId="17" fillId="0" borderId="17" xfId="0" applyFont="1" applyBorder="1" applyAlignment="1" applyProtection="1">
      <alignment wrapText="1"/>
      <protection locked="0"/>
    </xf>
    <xf numFmtId="0" fontId="17" fillId="0" borderId="15" xfId="0" applyFont="1" applyBorder="1" applyAlignment="1" applyProtection="1">
      <alignment wrapText="1"/>
      <protection locked="0"/>
    </xf>
    <xf numFmtId="0" fontId="10" fillId="2" borderId="0" xfId="0" applyFont="1" applyFill="1" applyBorder="1" applyAlignment="1">
      <alignment horizontal="center" vertical="center"/>
    </xf>
    <xf numFmtId="0" fontId="10" fillId="2" borderId="5" xfId="0" applyFont="1" applyFill="1" applyBorder="1" applyAlignment="1">
      <alignment horizontal="center" vertical="center"/>
    </xf>
    <xf numFmtId="0" fontId="3" fillId="3" borderId="16" xfId="0" applyFont="1" applyFill="1" applyBorder="1" applyAlignment="1">
      <alignment horizontal="center" vertical="center" wrapText="1"/>
    </xf>
    <xf numFmtId="0" fontId="3" fillId="0" borderId="18" xfId="0" applyFont="1" applyBorder="1" applyAlignment="1">
      <alignment horizontal="center" vertical="center"/>
    </xf>
    <xf numFmtId="0" fontId="3" fillId="0" borderId="19" xfId="0" applyFont="1" applyBorder="1" applyAlignment="1">
      <alignment horizontal="center" vertical="center"/>
    </xf>
    <xf numFmtId="14" fontId="3" fillId="0" borderId="18" xfId="0" applyNumberFormat="1" applyFont="1" applyBorder="1" applyAlignment="1" applyProtection="1">
      <alignment horizontal="center" vertical="center" wrapText="1"/>
      <protection locked="0"/>
    </xf>
    <xf numFmtId="14" fontId="3" fillId="0" borderId="19" xfId="0" applyNumberFormat="1" applyFont="1" applyBorder="1" applyAlignment="1" applyProtection="1">
      <alignment horizontal="center" vertical="center" wrapText="1"/>
      <protection locked="0"/>
    </xf>
    <xf numFmtId="9" fontId="3" fillId="0" borderId="18" xfId="3" applyFont="1" applyBorder="1" applyAlignment="1">
      <alignment horizontal="center" vertical="center" wrapText="1"/>
    </xf>
    <xf numFmtId="9" fontId="3" fillId="0" borderId="19" xfId="3" applyFont="1" applyBorder="1" applyAlignment="1">
      <alignment horizontal="center" vertical="center" wrapText="1"/>
    </xf>
    <xf numFmtId="0" fontId="17" fillId="0" borderId="18" xfId="0" applyFont="1" applyBorder="1" applyAlignment="1" applyProtection="1">
      <alignment horizontal="center" vertical="center" wrapText="1"/>
      <protection locked="0"/>
    </xf>
    <xf numFmtId="0" fontId="17" fillId="0" borderId="19" xfId="0" applyFont="1" applyBorder="1" applyAlignment="1" applyProtection="1">
      <alignment horizontal="center" vertical="center" wrapText="1"/>
      <protection locked="0"/>
    </xf>
    <xf numFmtId="1" fontId="3" fillId="0" borderId="18" xfId="3" applyNumberFormat="1" applyFont="1" applyBorder="1" applyAlignment="1">
      <alignment horizontal="center" vertical="center" wrapText="1"/>
    </xf>
    <xf numFmtId="1" fontId="3" fillId="0" borderId="19" xfId="3" applyNumberFormat="1" applyFont="1" applyBorder="1" applyAlignment="1">
      <alignment horizontal="center" vertical="center" wrapText="1"/>
    </xf>
    <xf numFmtId="9" fontId="22" fillId="0" borderId="16" xfId="3" applyFont="1" applyBorder="1" applyAlignment="1" applyProtection="1">
      <alignment horizontal="left" vertical="center" wrapText="1"/>
      <protection locked="0"/>
    </xf>
    <xf numFmtId="0" fontId="22" fillId="0" borderId="16" xfId="0" applyFont="1" applyBorder="1" applyAlignment="1" applyProtection="1">
      <alignment horizontal="left" vertical="center" wrapText="1"/>
      <protection locked="0"/>
    </xf>
    <xf numFmtId="0" fontId="0" fillId="5" borderId="16" xfId="0" applyFill="1" applyBorder="1" applyAlignment="1">
      <alignment horizontal="center"/>
    </xf>
    <xf numFmtId="0" fontId="7" fillId="3" borderId="16" xfId="0" applyFont="1" applyFill="1" applyBorder="1" applyAlignment="1">
      <alignment horizontal="left" vertical="center"/>
    </xf>
    <xf numFmtId="0" fontId="17" fillId="0" borderId="16" xfId="0" applyFont="1" applyBorder="1" applyAlignment="1" applyProtection="1">
      <alignment horizontal="left" vertical="center" wrapText="1"/>
      <protection locked="0"/>
    </xf>
    <xf numFmtId="0" fontId="7" fillId="0" borderId="16" xfId="0" applyFont="1" applyBorder="1" applyAlignment="1" applyProtection="1">
      <alignment horizontal="left" vertical="center" wrapText="1"/>
      <protection locked="0"/>
    </xf>
    <xf numFmtId="0" fontId="12" fillId="3" borderId="17" xfId="0" applyFont="1" applyFill="1" applyBorder="1" applyAlignment="1">
      <alignment horizontal="left" vertical="center" wrapText="1"/>
    </xf>
    <xf numFmtId="0" fontId="7" fillId="3" borderId="15" xfId="0" applyFont="1" applyFill="1" applyBorder="1" applyAlignment="1">
      <alignment horizontal="left" vertical="center" wrapText="1"/>
    </xf>
    <xf numFmtId="0" fontId="10" fillId="0" borderId="1" xfId="0" applyFont="1" applyBorder="1" applyAlignment="1">
      <alignment horizontal="center" vertical="center"/>
    </xf>
    <xf numFmtId="0" fontId="10" fillId="0" borderId="14" xfId="0" applyFont="1" applyBorder="1" applyAlignment="1">
      <alignment horizontal="center" vertical="center"/>
    </xf>
    <xf numFmtId="0" fontId="10" fillId="0" borderId="2" xfId="0" applyFont="1" applyBorder="1" applyAlignment="1">
      <alignment horizontal="center" vertical="center"/>
    </xf>
    <xf numFmtId="0" fontId="10" fillId="0" borderId="3" xfId="0" applyFont="1" applyBorder="1" applyAlignment="1">
      <alignment horizontal="center" vertical="center"/>
    </xf>
    <xf numFmtId="0" fontId="7" fillId="3" borderId="16" xfId="0" applyFont="1" applyFill="1" applyBorder="1" applyAlignment="1">
      <alignment horizontal="left" vertical="center" wrapText="1"/>
    </xf>
    <xf numFmtId="0" fontId="17" fillId="0" borderId="17" xfId="0" applyFont="1" applyBorder="1" applyAlignment="1" applyProtection="1">
      <alignment horizontal="center" vertical="center" wrapText="1"/>
      <protection locked="0"/>
    </xf>
    <xf numFmtId="0" fontId="17" fillId="0" borderId="14" xfId="0" applyFont="1" applyBorder="1" applyAlignment="1" applyProtection="1">
      <alignment horizontal="center" vertical="center" wrapText="1"/>
      <protection locked="0"/>
    </xf>
    <xf numFmtId="0" fontId="21" fillId="2" borderId="1" xfId="0" applyFont="1" applyFill="1" applyBorder="1" applyAlignment="1" applyProtection="1">
      <alignment horizontal="center" wrapText="1"/>
      <protection locked="0"/>
    </xf>
    <xf numFmtId="0" fontId="21" fillId="2" borderId="2" xfId="0" applyFont="1" applyFill="1" applyBorder="1" applyAlignment="1" applyProtection="1">
      <alignment horizontal="center" wrapText="1"/>
      <protection locked="0"/>
    </xf>
    <xf numFmtId="0" fontId="21" fillId="2" borderId="3" xfId="0" applyFont="1" applyFill="1" applyBorder="1" applyAlignment="1" applyProtection="1">
      <alignment horizontal="center" wrapText="1"/>
      <protection locked="0"/>
    </xf>
    <xf numFmtId="0" fontId="17" fillId="2" borderId="6" xfId="0" applyFont="1" applyFill="1" applyBorder="1" applyAlignment="1" applyProtection="1">
      <alignment horizontal="center" vertical="top" wrapText="1"/>
      <protection locked="0"/>
    </xf>
    <xf numFmtId="0" fontId="17" fillId="2" borderId="7" xfId="0" applyFont="1" applyFill="1" applyBorder="1" applyAlignment="1" applyProtection="1">
      <alignment horizontal="center" vertical="top" wrapText="1"/>
      <protection locked="0"/>
    </xf>
    <xf numFmtId="0" fontId="17" fillId="2" borderId="8" xfId="0" applyFont="1" applyFill="1" applyBorder="1" applyAlignment="1" applyProtection="1">
      <alignment horizontal="center" vertical="top" wrapText="1"/>
      <protection locked="0"/>
    </xf>
    <xf numFmtId="0" fontId="17" fillId="0" borderId="16" xfId="0" applyFont="1" applyFill="1" applyBorder="1" applyAlignment="1" applyProtection="1">
      <alignment horizontal="left" vertical="center" wrapText="1"/>
      <protection locked="0"/>
    </xf>
    <xf numFmtId="0" fontId="7" fillId="3" borderId="1" xfId="0" applyFont="1" applyFill="1" applyBorder="1" applyAlignment="1">
      <alignment horizontal="left" vertical="center"/>
    </xf>
    <xf numFmtId="0" fontId="7" fillId="3" borderId="3" xfId="0" applyFont="1" applyFill="1" applyBorder="1" applyAlignment="1">
      <alignment horizontal="left" vertical="center"/>
    </xf>
    <xf numFmtId="0" fontId="7" fillId="3" borderId="4" xfId="0" applyFont="1" applyFill="1" applyBorder="1" applyAlignment="1">
      <alignment horizontal="left" vertical="center"/>
    </xf>
    <xf numFmtId="0" fontId="7" fillId="3" borderId="5" xfId="0" applyFont="1" applyFill="1" applyBorder="1" applyAlignment="1">
      <alignment horizontal="left" vertical="center"/>
    </xf>
    <xf numFmtId="0" fontId="7" fillId="3" borderId="6" xfId="0" applyFont="1" applyFill="1" applyBorder="1" applyAlignment="1">
      <alignment horizontal="left" vertical="center"/>
    </xf>
    <xf numFmtId="0" fontId="7" fillId="3" borderId="8" xfId="0" applyFont="1" applyFill="1" applyBorder="1" applyAlignment="1">
      <alignment horizontal="left" vertical="center"/>
    </xf>
    <xf numFmtId="0" fontId="20" fillId="0" borderId="16" xfId="0" applyFont="1" applyBorder="1" applyAlignment="1" applyProtection="1">
      <alignment horizontal="left" vertical="center" wrapText="1"/>
      <protection locked="0"/>
    </xf>
    <xf numFmtId="0" fontId="7" fillId="3" borderId="16" xfId="4" applyFont="1" applyFill="1" applyBorder="1" applyAlignment="1">
      <alignment horizontal="left" vertical="center" wrapText="1"/>
    </xf>
    <xf numFmtId="0" fontId="18" fillId="0" borderId="16" xfId="4" applyFont="1" applyFill="1" applyBorder="1" applyAlignment="1" applyProtection="1">
      <alignment horizontal="left" vertical="center" wrapText="1"/>
      <protection locked="0"/>
    </xf>
    <xf numFmtId="0" fontId="10" fillId="0" borderId="15" xfId="0" applyFont="1" applyBorder="1" applyAlignment="1">
      <alignment horizontal="center" vertical="center"/>
    </xf>
    <xf numFmtId="0" fontId="12" fillId="3" borderId="16" xfId="0" applyFont="1" applyFill="1" applyBorder="1" applyAlignment="1">
      <alignment horizontal="left" vertical="center"/>
    </xf>
    <xf numFmtId="0" fontId="17" fillId="0" borderId="17" xfId="0" applyFont="1" applyBorder="1" applyAlignment="1" applyProtection="1">
      <alignment horizontal="left" vertical="center" wrapText="1"/>
      <protection locked="0"/>
    </xf>
    <xf numFmtId="0" fontId="17" fillId="0" borderId="14" xfId="0" applyFont="1" applyBorder="1" applyAlignment="1" applyProtection="1">
      <alignment horizontal="left" vertical="center" wrapText="1"/>
      <protection locked="0"/>
    </xf>
    <xf numFmtId="0" fontId="17" fillId="0" borderId="15" xfId="0" applyFont="1" applyBorder="1" applyAlignment="1" applyProtection="1">
      <alignment horizontal="left" vertical="center" wrapText="1"/>
      <protection locked="0"/>
    </xf>
    <xf numFmtId="0" fontId="10" fillId="3" borderId="9" xfId="0" applyFont="1" applyFill="1" applyBorder="1" applyAlignment="1">
      <alignment horizontal="center" vertical="center"/>
    </xf>
    <xf numFmtId="0" fontId="10" fillId="3" borderId="10" xfId="0" applyFont="1" applyFill="1" applyBorder="1" applyAlignment="1">
      <alignment horizontal="center" vertical="center"/>
    </xf>
    <xf numFmtId="0" fontId="3" fillId="2" borderId="11" xfId="0" applyFont="1" applyFill="1" applyBorder="1" applyAlignment="1">
      <alignment horizontal="center" vertical="center" wrapText="1"/>
    </xf>
    <xf numFmtId="0" fontId="3" fillId="2" borderId="10" xfId="0" applyFont="1" applyFill="1" applyBorder="1" applyAlignment="1">
      <alignment horizontal="center" vertical="center" wrapText="1"/>
    </xf>
    <xf numFmtId="14" fontId="3" fillId="2" borderId="9" xfId="0" applyNumberFormat="1" applyFont="1" applyFill="1" applyBorder="1" applyAlignment="1">
      <alignment horizontal="center" vertical="center"/>
    </xf>
    <xf numFmtId="14" fontId="3" fillId="2" borderId="13" xfId="0" applyNumberFormat="1" applyFont="1" applyFill="1" applyBorder="1" applyAlignment="1">
      <alignment horizontal="center" vertical="center"/>
    </xf>
    <xf numFmtId="0" fontId="10" fillId="2" borderId="1" xfId="0" applyFont="1" applyFill="1" applyBorder="1" applyAlignment="1">
      <alignment horizontal="center" vertical="center"/>
    </xf>
    <xf numFmtId="0" fontId="10" fillId="2" borderId="14" xfId="0" applyFont="1" applyFill="1" applyBorder="1" applyAlignment="1">
      <alignment horizontal="center" vertical="center"/>
    </xf>
    <xf numFmtId="0" fontId="10" fillId="2" borderId="15" xfId="0" applyFont="1" applyFill="1" applyBorder="1" applyAlignment="1">
      <alignment horizontal="center" vertical="center"/>
    </xf>
    <xf numFmtId="0" fontId="10" fillId="4" borderId="4" xfId="0" applyFont="1" applyFill="1" applyBorder="1" applyAlignment="1">
      <alignment horizontal="center" vertical="center" textRotation="90" wrapText="1"/>
    </xf>
    <xf numFmtId="0" fontId="13" fillId="0" borderId="16" xfId="0" applyFont="1" applyBorder="1" applyAlignment="1" applyProtection="1">
      <alignment horizontal="left" vertical="center" wrapText="1"/>
      <protection locked="0"/>
    </xf>
    <xf numFmtId="0" fontId="13" fillId="0" borderId="16" xfId="0" applyFont="1" applyBorder="1" applyAlignment="1" applyProtection="1">
      <alignment horizontal="left" vertical="center"/>
      <protection locked="0"/>
    </xf>
    <xf numFmtId="14" fontId="17" fillId="2" borderId="16" xfId="0" applyNumberFormat="1" applyFont="1" applyFill="1" applyBorder="1" applyAlignment="1" applyProtection="1">
      <alignment horizontal="left" vertical="center" wrapText="1"/>
      <protection locked="0"/>
    </xf>
    <xf numFmtId="0" fontId="17" fillId="2" borderId="16" xfId="0" applyFont="1" applyFill="1" applyBorder="1" applyAlignment="1" applyProtection="1">
      <alignment horizontal="left" vertical="center" wrapText="1"/>
      <protection locked="0"/>
    </xf>
    <xf numFmtId="0" fontId="5" fillId="2" borderId="2" xfId="4" applyFill="1" applyBorder="1" applyAlignment="1">
      <alignment horizontal="center"/>
    </xf>
    <xf numFmtId="0" fontId="5" fillId="2" borderId="0" xfId="4" applyFill="1" applyBorder="1" applyAlignment="1">
      <alignment horizontal="center"/>
    </xf>
    <xf numFmtId="0" fontId="6" fillId="2" borderId="2" xfId="4" applyFont="1" applyFill="1" applyBorder="1" applyAlignment="1">
      <alignment horizontal="right" vertical="center" wrapText="1"/>
    </xf>
    <xf numFmtId="0" fontId="6" fillId="2" borderId="3" xfId="4" applyFont="1" applyFill="1" applyBorder="1" applyAlignment="1">
      <alignment horizontal="right" vertical="center" wrapText="1"/>
    </xf>
    <xf numFmtId="0" fontId="6" fillId="2" borderId="0" xfId="4" applyFont="1" applyFill="1" applyBorder="1" applyAlignment="1">
      <alignment horizontal="right" vertical="center" wrapText="1"/>
    </xf>
    <xf numFmtId="0" fontId="6" fillId="2" borderId="5" xfId="4" applyFont="1" applyFill="1" applyBorder="1" applyAlignment="1">
      <alignment horizontal="right" vertical="center" wrapText="1"/>
    </xf>
    <xf numFmtId="0" fontId="8" fillId="2" borderId="0" xfId="4" applyFont="1" applyFill="1" applyBorder="1" applyAlignment="1">
      <alignment horizontal="center" vertical="center" wrapText="1"/>
    </xf>
    <xf numFmtId="0" fontId="9" fillId="2" borderId="0" xfId="0" applyFont="1" applyFill="1" applyBorder="1" applyAlignment="1">
      <alignment horizontal="center" vertical="top" wrapText="1"/>
    </xf>
    <xf numFmtId="0" fontId="9" fillId="2" borderId="5" xfId="0" applyFont="1" applyFill="1" applyBorder="1" applyAlignment="1">
      <alignment horizontal="center" vertical="top" wrapText="1"/>
    </xf>
    <xf numFmtId="0" fontId="8" fillId="2" borderId="5" xfId="4" applyFont="1" applyFill="1" applyBorder="1" applyAlignment="1">
      <alignment horizontal="center" vertical="center" wrapText="1"/>
    </xf>
    <xf numFmtId="0" fontId="17" fillId="0" borderId="16" xfId="0" applyFont="1" applyBorder="1" applyAlignment="1" applyProtection="1">
      <alignment horizontal="left" vertical="center"/>
      <protection locked="0"/>
    </xf>
    <xf numFmtId="0" fontId="3" fillId="0" borderId="16" xfId="0" applyFont="1" applyBorder="1" applyAlignment="1" applyProtection="1">
      <alignment horizontal="left"/>
      <protection locked="0"/>
    </xf>
    <xf numFmtId="0" fontId="17" fillId="0" borderId="18" xfId="0" applyFont="1" applyFill="1" applyBorder="1" applyAlignment="1" applyProtection="1">
      <alignment horizontal="left" vertical="center" wrapText="1"/>
      <protection locked="0"/>
    </xf>
    <xf numFmtId="0" fontId="17" fillId="0" borderId="18" xfId="0" applyFont="1" applyFill="1" applyBorder="1" applyAlignment="1" applyProtection="1">
      <alignment horizontal="center" vertical="center" wrapText="1"/>
      <protection locked="0"/>
    </xf>
    <xf numFmtId="0" fontId="13" fillId="0" borderId="21" xfId="0" applyFont="1" applyFill="1" applyBorder="1" applyAlignment="1" applyProtection="1">
      <alignment horizontal="center" vertical="center" wrapText="1"/>
      <protection locked="0"/>
    </xf>
    <xf numFmtId="0" fontId="13" fillId="0" borderId="22" xfId="0" applyFont="1" applyFill="1" applyBorder="1" applyAlignment="1" applyProtection="1">
      <alignment horizontal="center" vertical="center" wrapText="1"/>
      <protection locked="0"/>
    </xf>
    <xf numFmtId="0" fontId="13" fillId="0" borderId="23" xfId="0" applyFont="1" applyFill="1" applyBorder="1" applyAlignment="1" applyProtection="1">
      <alignment horizontal="center" vertical="center" wrapText="1"/>
      <protection locked="0"/>
    </xf>
    <xf numFmtId="0" fontId="17" fillId="0" borderId="15" xfId="0" applyFont="1" applyBorder="1" applyAlignment="1" applyProtection="1">
      <alignment horizontal="center" vertical="center" wrapText="1"/>
      <protection locked="0"/>
    </xf>
    <xf numFmtId="0" fontId="17" fillId="0" borderId="17" xfId="0" applyFont="1" applyBorder="1" applyAlignment="1" applyProtection="1">
      <alignment vertical="center" wrapText="1"/>
      <protection locked="0"/>
    </xf>
    <xf numFmtId="0" fontId="17" fillId="0" borderId="15" xfId="0" applyFont="1" applyBorder="1" applyAlignment="1" applyProtection="1">
      <alignment vertical="center" wrapText="1"/>
      <protection locked="0"/>
    </xf>
    <xf numFmtId="0" fontId="37" fillId="2" borderId="1" xfId="0" applyFont="1" applyFill="1" applyBorder="1" applyAlignment="1" applyProtection="1">
      <alignment horizontal="center" vertical="center" wrapText="1"/>
      <protection locked="0"/>
    </xf>
    <xf numFmtId="0" fontId="37" fillId="2" borderId="2" xfId="0" applyFont="1" applyFill="1" applyBorder="1" applyAlignment="1" applyProtection="1">
      <alignment horizontal="center" vertical="center" wrapText="1"/>
      <protection locked="0"/>
    </xf>
    <xf numFmtId="0" fontId="37" fillId="2" borderId="3" xfId="0" applyFont="1" applyFill="1" applyBorder="1" applyAlignment="1" applyProtection="1">
      <alignment horizontal="center" vertical="center" wrapText="1"/>
      <protection locked="0"/>
    </xf>
    <xf numFmtId="0" fontId="13" fillId="2" borderId="6" xfId="0" applyFont="1" applyFill="1" applyBorder="1" applyAlignment="1" applyProtection="1">
      <alignment horizontal="center" vertical="center" wrapText="1"/>
      <protection locked="0"/>
    </xf>
    <xf numFmtId="0" fontId="13" fillId="2" borderId="7" xfId="0" applyFont="1" applyFill="1" applyBorder="1" applyAlignment="1" applyProtection="1">
      <alignment horizontal="center" vertical="center" wrapText="1"/>
      <protection locked="0"/>
    </xf>
    <xf numFmtId="0" fontId="13" fillId="2" borderId="8" xfId="0" applyFont="1" applyFill="1" applyBorder="1" applyAlignment="1" applyProtection="1">
      <alignment horizontal="center" vertical="center" wrapText="1"/>
      <protection locked="0"/>
    </xf>
    <xf numFmtId="0" fontId="29" fillId="0" borderId="16" xfId="0" applyFont="1" applyFill="1" applyBorder="1" applyAlignment="1" applyProtection="1">
      <alignment horizontal="left" vertical="center" wrapText="1"/>
      <protection locked="0"/>
    </xf>
    <xf numFmtId="0" fontId="19" fillId="0" borderId="16" xfId="4" applyFont="1" applyFill="1" applyBorder="1" applyAlignment="1" applyProtection="1">
      <alignment horizontal="left" vertical="center" wrapText="1"/>
      <protection locked="0"/>
    </xf>
    <xf numFmtId="0" fontId="17" fillId="0" borderId="1" xfId="0" applyFont="1" applyFill="1" applyBorder="1" applyAlignment="1" applyProtection="1">
      <alignment horizontal="left" vertical="center" wrapText="1"/>
      <protection locked="0"/>
    </xf>
    <xf numFmtId="0" fontId="0" fillId="0" borderId="26" xfId="0" applyFill="1" applyBorder="1" applyAlignment="1">
      <alignment horizontal="center"/>
    </xf>
    <xf numFmtId="0" fontId="0" fillId="0" borderId="25" xfId="0" applyFill="1" applyBorder="1" applyAlignment="1">
      <alignment horizontal="center"/>
    </xf>
    <xf numFmtId="0" fontId="0" fillId="0" borderId="27" xfId="0" applyFill="1" applyBorder="1" applyAlignment="1">
      <alignment horizontal="center"/>
    </xf>
    <xf numFmtId="0" fontId="13" fillId="0" borderId="24" xfId="0" applyFont="1" applyFill="1" applyBorder="1" applyAlignment="1" applyProtection="1">
      <alignment horizontal="center" vertical="center" wrapText="1"/>
      <protection locked="0"/>
    </xf>
    <xf numFmtId="0" fontId="3" fillId="2" borderId="17" xfId="0" applyFont="1" applyFill="1" applyBorder="1" applyAlignment="1">
      <alignment horizontal="center" vertical="center" wrapText="1"/>
    </xf>
    <xf numFmtId="0" fontId="3" fillId="2" borderId="15" xfId="0" applyFont="1" applyFill="1" applyBorder="1" applyAlignment="1">
      <alignment horizontal="center" vertical="center" wrapText="1"/>
    </xf>
    <xf numFmtId="0" fontId="3" fillId="2" borderId="14" xfId="0" applyFont="1" applyFill="1" applyBorder="1" applyAlignment="1">
      <alignment horizontal="center" vertical="center" wrapText="1"/>
    </xf>
    <xf numFmtId="0" fontId="17" fillId="0" borderId="16" xfId="0" applyFont="1" applyFill="1" applyBorder="1" applyAlignment="1" applyProtection="1">
      <alignment horizontal="center" vertical="center" wrapText="1"/>
      <protection locked="0"/>
    </xf>
    <xf numFmtId="0" fontId="13" fillId="0" borderId="37" xfId="0" applyFont="1" applyFill="1" applyBorder="1" applyAlignment="1" applyProtection="1">
      <alignment horizontal="center" vertical="center" wrapText="1"/>
      <protection locked="0"/>
    </xf>
    <xf numFmtId="0" fontId="13" fillId="0" borderId="38" xfId="0" applyFont="1" applyFill="1" applyBorder="1" applyAlignment="1" applyProtection="1">
      <alignment horizontal="center" vertical="center" wrapText="1"/>
      <protection locked="0"/>
    </xf>
    <xf numFmtId="0" fontId="13" fillId="0" borderId="39" xfId="0" applyFont="1" applyFill="1" applyBorder="1" applyAlignment="1" applyProtection="1">
      <alignment horizontal="center" vertical="center" wrapText="1"/>
      <protection locked="0"/>
    </xf>
    <xf numFmtId="0" fontId="38" fillId="2" borderId="1" xfId="0" applyFont="1" applyFill="1" applyBorder="1" applyAlignment="1" applyProtection="1">
      <alignment horizontal="center" wrapText="1"/>
      <protection locked="0"/>
    </xf>
    <xf numFmtId="0" fontId="38" fillId="2" borderId="2" xfId="0" applyFont="1" applyFill="1" applyBorder="1" applyAlignment="1" applyProtection="1">
      <alignment horizontal="center" wrapText="1"/>
      <protection locked="0"/>
    </xf>
    <xf numFmtId="0" fontId="38" fillId="2" borderId="3" xfId="0" applyFont="1" applyFill="1" applyBorder="1" applyAlignment="1" applyProtection="1">
      <alignment horizontal="center" wrapText="1"/>
      <protection locked="0"/>
    </xf>
    <xf numFmtId="0" fontId="3" fillId="2" borderId="6" xfId="0" applyFont="1" applyFill="1" applyBorder="1" applyAlignment="1" applyProtection="1">
      <alignment horizontal="center" vertical="top" wrapText="1"/>
      <protection locked="0"/>
    </xf>
    <xf numFmtId="0" fontId="3" fillId="2" borderId="7" xfId="0" applyFont="1" applyFill="1" applyBorder="1" applyAlignment="1" applyProtection="1">
      <alignment horizontal="center" vertical="top" wrapText="1"/>
      <protection locked="0"/>
    </xf>
    <xf numFmtId="0" fontId="3" fillId="2" borderId="8" xfId="0" applyFont="1" applyFill="1" applyBorder="1" applyAlignment="1" applyProtection="1">
      <alignment horizontal="center" vertical="top" wrapText="1"/>
      <protection locked="0"/>
    </xf>
    <xf numFmtId="0" fontId="17" fillId="0" borderId="24" xfId="0" applyFont="1" applyFill="1" applyBorder="1" applyAlignment="1" applyProtection="1">
      <alignment horizontal="center" vertical="center" wrapText="1"/>
      <protection locked="0"/>
    </xf>
    <xf numFmtId="0" fontId="17" fillId="0" borderId="28" xfId="0" applyFont="1" applyFill="1" applyBorder="1" applyAlignment="1" applyProtection="1">
      <alignment horizontal="center" vertical="center" wrapText="1"/>
      <protection locked="0"/>
    </xf>
    <xf numFmtId="0" fontId="17" fillId="0" borderId="14" xfId="0" applyFont="1" applyFill="1" applyBorder="1" applyAlignment="1" applyProtection="1">
      <alignment horizontal="center" vertical="center" wrapText="1"/>
      <protection locked="0"/>
    </xf>
    <xf numFmtId="0" fontId="17" fillId="0" borderId="15" xfId="0" applyFont="1" applyFill="1" applyBorder="1" applyAlignment="1" applyProtection="1">
      <alignment horizontal="center" vertical="center" wrapText="1"/>
      <protection locked="0"/>
    </xf>
    <xf numFmtId="0" fontId="3" fillId="0" borderId="17" xfId="0" applyFont="1" applyFill="1" applyBorder="1" applyAlignment="1">
      <alignment horizontal="center" vertical="center" wrapText="1"/>
    </xf>
    <xf numFmtId="0" fontId="3" fillId="0" borderId="15" xfId="0" applyFont="1" applyFill="1" applyBorder="1" applyAlignment="1">
      <alignment horizontal="center" vertical="center" wrapText="1"/>
    </xf>
    <xf numFmtId="0" fontId="3" fillId="0" borderId="14" xfId="0" applyFont="1" applyFill="1" applyBorder="1" applyAlignment="1">
      <alignment horizontal="center" vertical="center" wrapText="1"/>
    </xf>
    <xf numFmtId="0" fontId="37" fillId="2" borderId="1" xfId="0" applyFont="1" applyFill="1" applyBorder="1" applyAlignment="1" applyProtection="1">
      <alignment horizontal="center" wrapText="1"/>
      <protection locked="0"/>
    </xf>
    <xf numFmtId="0" fontId="37" fillId="2" borderId="2" xfId="0" applyFont="1" applyFill="1" applyBorder="1" applyAlignment="1" applyProtection="1">
      <alignment horizontal="center" wrapText="1"/>
      <protection locked="0"/>
    </xf>
    <xf numFmtId="0" fontId="37" fillId="2" borderId="3" xfId="0" applyFont="1" applyFill="1" applyBorder="1" applyAlignment="1" applyProtection="1">
      <alignment horizontal="center" wrapText="1"/>
      <protection locked="0"/>
    </xf>
    <xf numFmtId="0" fontId="13" fillId="2" borderId="6" xfId="0" applyFont="1" applyFill="1" applyBorder="1" applyAlignment="1" applyProtection="1">
      <alignment horizontal="center" vertical="top" wrapText="1"/>
      <protection locked="0"/>
    </xf>
    <xf numFmtId="0" fontId="13" fillId="2" borderId="7" xfId="0" applyFont="1" applyFill="1" applyBorder="1" applyAlignment="1" applyProtection="1">
      <alignment horizontal="center" vertical="top" wrapText="1"/>
      <protection locked="0"/>
    </xf>
    <xf numFmtId="0" fontId="13" fillId="2" borderId="8" xfId="0" applyFont="1" applyFill="1" applyBorder="1" applyAlignment="1" applyProtection="1">
      <alignment horizontal="center" vertical="top" wrapText="1"/>
      <protection locked="0"/>
    </xf>
    <xf numFmtId="0" fontId="0" fillId="0" borderId="25" xfId="0" applyBorder="1" applyAlignment="1">
      <alignment horizontal="center"/>
    </xf>
    <xf numFmtId="0" fontId="35" fillId="0" borderId="0" xfId="0" applyFont="1" applyAlignment="1">
      <alignment horizontal="center" wrapText="1"/>
    </xf>
    <xf numFmtId="0" fontId="35" fillId="0" borderId="0" xfId="0" applyFont="1" applyAlignment="1">
      <alignment horizontal="center" vertical="center" wrapText="1"/>
    </xf>
    <xf numFmtId="0" fontId="0" fillId="0" borderId="0" xfId="0" applyAlignment="1">
      <alignment horizontal="center"/>
    </xf>
    <xf numFmtId="0" fontId="0" fillId="0" borderId="0" xfId="0" applyAlignment="1">
      <alignment horizontal="center" vertical="center"/>
    </xf>
    <xf numFmtId="10" fontId="36" fillId="0" borderId="33" xfId="0" applyNumberFormat="1" applyFont="1" applyFill="1" applyBorder="1" applyAlignment="1">
      <alignment horizontal="center" vertical="center"/>
    </xf>
    <xf numFmtId="0" fontId="35" fillId="0" borderId="0" xfId="0" applyFont="1"/>
    <xf numFmtId="0" fontId="17" fillId="0" borderId="36" xfId="0" applyFont="1" applyFill="1" applyBorder="1" applyAlignment="1" applyProtection="1">
      <alignment horizontal="center" vertical="center" wrapText="1"/>
      <protection locked="0"/>
    </xf>
    <xf numFmtId="0" fontId="29" fillId="0" borderId="24" xfId="0" applyFont="1" applyFill="1" applyBorder="1" applyAlignment="1" applyProtection="1">
      <alignment horizontal="center" vertical="center" wrapText="1"/>
      <protection locked="0"/>
    </xf>
    <xf numFmtId="0" fontId="17" fillId="0" borderId="24" xfId="0" applyFont="1" applyFill="1" applyBorder="1" applyAlignment="1" applyProtection="1">
      <alignment horizontal="left" vertical="center" wrapText="1"/>
      <protection locked="0"/>
    </xf>
    <xf numFmtId="0" fontId="17" fillId="0" borderId="24" xfId="0" applyFont="1" applyBorder="1" applyAlignment="1" applyProtection="1">
      <alignment horizontal="center" vertical="center" wrapText="1"/>
      <protection locked="0"/>
    </xf>
    <xf numFmtId="0" fontId="17" fillId="0" borderId="21" xfId="0" applyFont="1" applyFill="1" applyBorder="1" applyAlignment="1" applyProtection="1">
      <alignment horizontal="center" vertical="center" wrapText="1"/>
      <protection locked="0"/>
    </xf>
    <xf numFmtId="0" fontId="17" fillId="0" borderId="22" xfId="0" applyFont="1" applyFill="1" applyBorder="1" applyAlignment="1" applyProtection="1">
      <alignment horizontal="center" vertical="center" wrapText="1"/>
      <protection locked="0"/>
    </xf>
    <xf numFmtId="0" fontId="17" fillId="0" borderId="23" xfId="0" applyFont="1" applyFill="1" applyBorder="1" applyAlignment="1" applyProtection="1">
      <alignment horizontal="center" vertical="center" wrapText="1"/>
      <protection locked="0"/>
    </xf>
    <xf numFmtId="0" fontId="17" fillId="0" borderId="21" xfId="0" applyFont="1" applyBorder="1" applyAlignment="1" applyProtection="1">
      <alignment horizontal="left" vertical="center" wrapText="1"/>
      <protection locked="0"/>
    </xf>
    <xf numFmtId="0" fontId="17" fillId="0" borderId="22" xfId="0" applyFont="1" applyBorder="1" applyAlignment="1" applyProtection="1">
      <alignment horizontal="left" vertical="center" wrapText="1"/>
      <protection locked="0"/>
    </xf>
    <xf numFmtId="0" fontId="17" fillId="0" borderId="23" xfId="0" applyFont="1" applyBorder="1" applyAlignment="1" applyProtection="1">
      <alignment horizontal="left" vertical="center" wrapText="1"/>
      <protection locked="0"/>
    </xf>
    <xf numFmtId="0" fontId="30" fillId="0" borderId="26" xfId="0" applyFont="1" applyFill="1" applyBorder="1" applyAlignment="1" applyProtection="1">
      <alignment horizontal="center" vertical="center" wrapText="1"/>
      <protection locked="0"/>
    </xf>
    <xf numFmtId="0" fontId="30" fillId="0" borderId="27" xfId="0" applyFont="1" applyFill="1" applyBorder="1" applyAlignment="1" applyProtection="1">
      <alignment horizontal="center" vertical="center" wrapText="1"/>
      <protection locked="0"/>
    </xf>
    <xf numFmtId="0" fontId="17" fillId="0" borderId="26" xfId="0" applyFont="1" applyFill="1" applyBorder="1" applyAlignment="1" applyProtection="1">
      <alignment horizontal="center" vertical="center" wrapText="1"/>
      <protection locked="0"/>
    </xf>
    <xf numFmtId="0" fontId="17" fillId="0" borderId="25" xfId="0" applyFont="1" applyFill="1" applyBorder="1" applyAlignment="1" applyProtection="1">
      <alignment horizontal="center" vertical="center" wrapText="1"/>
      <protection locked="0"/>
    </xf>
    <xf numFmtId="0" fontId="17" fillId="0" borderId="27" xfId="0" applyFont="1" applyFill="1" applyBorder="1" applyAlignment="1" applyProtection="1">
      <alignment horizontal="center" vertical="center" wrapText="1"/>
      <protection locked="0"/>
    </xf>
    <xf numFmtId="0" fontId="3" fillId="0" borderId="21" xfId="0" applyFont="1" applyFill="1" applyBorder="1" applyAlignment="1" applyProtection="1">
      <alignment horizontal="center" vertical="center" wrapText="1"/>
      <protection locked="0"/>
    </xf>
    <xf numFmtId="0" fontId="3" fillId="0" borderId="22" xfId="0" applyFont="1" applyFill="1" applyBorder="1" applyAlignment="1" applyProtection="1">
      <alignment horizontal="center" vertical="center" wrapText="1"/>
      <protection locked="0"/>
    </xf>
    <xf numFmtId="0" fontId="3" fillId="0" borderId="23" xfId="0" applyFont="1" applyFill="1" applyBorder="1" applyAlignment="1" applyProtection="1">
      <alignment horizontal="center" vertical="center" wrapText="1"/>
      <protection locked="0"/>
    </xf>
    <xf numFmtId="0" fontId="7" fillId="2" borderId="16" xfId="0" applyFont="1" applyFill="1" applyBorder="1" applyAlignment="1" applyProtection="1">
      <alignment horizontal="left" vertical="center" wrapText="1"/>
      <protection locked="0"/>
    </xf>
    <xf numFmtId="0" fontId="3" fillId="2" borderId="4" xfId="0" applyFont="1" applyFill="1" applyBorder="1" applyAlignment="1">
      <alignment horizontal="center"/>
    </xf>
    <xf numFmtId="0" fontId="3" fillId="2" borderId="0" xfId="0" applyFont="1" applyFill="1" applyAlignment="1">
      <alignment horizontal="center"/>
    </xf>
    <xf numFmtId="0" fontId="17" fillId="0" borderId="2" xfId="0" applyFont="1" applyFill="1" applyBorder="1" applyAlignment="1" applyProtection="1">
      <alignment horizontal="center" vertical="center" wrapText="1"/>
      <protection locked="0"/>
    </xf>
    <xf numFmtId="0" fontId="17" fillId="0" borderId="3" xfId="0" applyFont="1" applyFill="1" applyBorder="1" applyAlignment="1" applyProtection="1">
      <alignment horizontal="center" vertical="center" wrapText="1"/>
      <protection locked="0"/>
    </xf>
    <xf numFmtId="0" fontId="9" fillId="3" borderId="18" xfId="0" applyFont="1" applyFill="1" applyBorder="1" applyAlignment="1" applyProtection="1">
      <alignment horizontal="center" vertical="center"/>
      <protection locked="0"/>
    </xf>
    <xf numFmtId="0" fontId="0" fillId="0" borderId="18" xfId="0" applyNumberFormat="1" applyBorder="1" applyAlignment="1" applyProtection="1">
      <alignment horizontal="center" vertical="center"/>
      <protection locked="0"/>
    </xf>
    <xf numFmtId="0" fontId="0" fillId="0" borderId="18" xfId="0" applyBorder="1" applyAlignment="1" applyProtection="1">
      <alignment horizontal="center" vertical="center"/>
      <protection locked="0"/>
    </xf>
    <xf numFmtId="9" fontId="22" fillId="0" borderId="18" xfId="3" applyFont="1" applyBorder="1" applyAlignment="1" applyProtection="1">
      <alignment horizontal="left" vertical="center" wrapText="1"/>
      <protection locked="0"/>
    </xf>
    <xf numFmtId="0" fontId="23" fillId="0" borderId="18" xfId="0" applyFont="1" applyBorder="1" applyAlignment="1">
      <alignment horizontal="center" vertical="center"/>
    </xf>
    <xf numFmtId="0" fontId="22" fillId="0" borderId="18" xfId="0" applyFont="1" applyBorder="1" applyAlignment="1" applyProtection="1">
      <alignment horizontal="left" vertical="center" wrapText="1"/>
      <protection locked="0"/>
    </xf>
    <xf numFmtId="0" fontId="0" fillId="0" borderId="18" xfId="0" applyBorder="1" applyAlignment="1" applyProtection="1">
      <alignment horizontal="center" vertical="center"/>
    </xf>
    <xf numFmtId="0" fontId="3" fillId="3" borderId="19" xfId="0" applyFont="1" applyFill="1" applyBorder="1" applyAlignment="1">
      <alignment horizontal="center" vertical="center" wrapText="1"/>
    </xf>
    <xf numFmtId="0" fontId="3" fillId="3" borderId="19" xfId="0" applyFont="1" applyFill="1" applyBorder="1" applyAlignment="1">
      <alignment horizontal="center" vertical="center" wrapText="1"/>
    </xf>
    <xf numFmtId="0" fontId="10" fillId="2" borderId="26" xfId="0" applyFont="1" applyFill="1" applyBorder="1" applyAlignment="1">
      <alignment horizontal="center" vertical="center"/>
    </xf>
    <xf numFmtId="0" fontId="10" fillId="2" borderId="25" xfId="0" applyFont="1" applyFill="1" applyBorder="1" applyAlignment="1">
      <alignment horizontal="center" vertical="center"/>
    </xf>
    <xf numFmtId="0" fontId="10" fillId="2" borderId="27" xfId="0" applyFont="1" applyFill="1" applyBorder="1" applyAlignment="1">
      <alignment horizontal="center" vertical="center"/>
    </xf>
    <xf numFmtId="0" fontId="0" fillId="2" borderId="40" xfId="0" applyFill="1" applyBorder="1"/>
    <xf numFmtId="0" fontId="0" fillId="2" borderId="41" xfId="0" applyFill="1" applyBorder="1"/>
    <xf numFmtId="0" fontId="0" fillId="2" borderId="42" xfId="0" applyFill="1" applyBorder="1"/>
    <xf numFmtId="0" fontId="10" fillId="3" borderId="21" xfId="0" applyFont="1" applyFill="1" applyBorder="1" applyAlignment="1">
      <alignment horizontal="center" vertical="center"/>
    </xf>
    <xf numFmtId="0" fontId="10" fillId="3" borderId="43" xfId="0" applyFont="1" applyFill="1" applyBorder="1" applyAlignment="1">
      <alignment horizontal="center" vertical="center"/>
    </xf>
    <xf numFmtId="0" fontId="3" fillId="2" borderId="22" xfId="0" applyFont="1" applyFill="1" applyBorder="1" applyAlignment="1">
      <alignment horizontal="center" vertical="center" wrapText="1"/>
    </xf>
    <xf numFmtId="0" fontId="3" fillId="2" borderId="43" xfId="0" applyFont="1" applyFill="1" applyBorder="1" applyAlignment="1">
      <alignment horizontal="center" vertical="center" wrapText="1"/>
    </xf>
    <xf numFmtId="0" fontId="10" fillId="3" borderId="44" xfId="0" applyFont="1" applyFill="1" applyBorder="1" applyAlignment="1">
      <alignment horizontal="center" vertical="center"/>
    </xf>
    <xf numFmtId="0" fontId="3" fillId="2" borderId="43" xfId="0" applyFont="1" applyFill="1" applyBorder="1" applyAlignment="1">
      <alignment horizontal="center" vertical="center"/>
    </xf>
    <xf numFmtId="14" fontId="3" fillId="2" borderId="45" xfId="0" applyNumberFormat="1" applyFont="1" applyFill="1" applyBorder="1" applyAlignment="1">
      <alignment horizontal="center" vertical="center"/>
    </xf>
    <xf numFmtId="14" fontId="3" fillId="2" borderId="23" xfId="0" applyNumberFormat="1" applyFont="1" applyFill="1" applyBorder="1" applyAlignment="1">
      <alignment horizontal="center" vertical="center"/>
    </xf>
    <xf numFmtId="0" fontId="3" fillId="0" borderId="21" xfId="0" applyFont="1" applyFill="1" applyBorder="1" applyAlignment="1">
      <alignment horizontal="center" vertical="center"/>
    </xf>
    <xf numFmtId="14" fontId="3" fillId="0" borderId="44" xfId="0" applyNumberFormat="1" applyFont="1" applyFill="1" applyBorder="1" applyAlignment="1" applyProtection="1">
      <alignment horizontal="center" vertical="center" wrapText="1"/>
      <protection locked="0"/>
    </xf>
    <xf numFmtId="9" fontId="3" fillId="0" borderId="16" xfId="2" applyNumberFormat="1" applyFont="1" applyBorder="1" applyAlignment="1" applyProtection="1">
      <alignment horizontal="center" vertical="center" wrapText="1"/>
      <protection locked="0"/>
    </xf>
    <xf numFmtId="9" fontId="3" fillId="0" borderId="18" xfId="0" applyNumberFormat="1" applyFont="1" applyFill="1" applyBorder="1" applyAlignment="1" applyProtection="1">
      <alignment horizontal="center" vertical="center" wrapText="1"/>
      <protection locked="0"/>
    </xf>
    <xf numFmtId="9" fontId="3" fillId="0" borderId="24" xfId="0" applyNumberFormat="1" applyFont="1" applyFill="1" applyBorder="1" applyAlignment="1" applyProtection="1">
      <alignment horizontal="center" vertical="center" wrapText="1"/>
      <protection locked="0"/>
    </xf>
    <xf numFmtId="9" fontId="3" fillId="3" borderId="19" xfId="0" applyNumberFormat="1" applyFont="1" applyFill="1" applyBorder="1" applyAlignment="1">
      <alignment horizontal="center" vertical="center" wrapText="1"/>
    </xf>
    <xf numFmtId="9" fontId="3" fillId="0" borderId="16" xfId="0" applyNumberFormat="1" applyFont="1" applyFill="1" applyBorder="1" applyAlignment="1" applyProtection="1">
      <alignment horizontal="center" vertical="center" wrapText="1"/>
      <protection locked="0"/>
    </xf>
    <xf numFmtId="9" fontId="3" fillId="0" borderId="1" xfId="0" applyNumberFormat="1" applyFont="1" applyFill="1" applyBorder="1" applyAlignment="1" applyProtection="1">
      <alignment horizontal="center" vertical="center" wrapText="1"/>
      <protection locked="0"/>
    </xf>
    <xf numFmtId="14" fontId="3" fillId="0" borderId="3" xfId="0" applyNumberFormat="1" applyFont="1" applyFill="1" applyBorder="1" applyAlignment="1" applyProtection="1">
      <alignment horizontal="center" vertical="center" wrapText="1"/>
      <protection locked="0"/>
    </xf>
    <xf numFmtId="14" fontId="3" fillId="0" borderId="23" xfId="0" applyNumberFormat="1" applyFont="1" applyFill="1" applyBorder="1" applyAlignment="1" applyProtection="1">
      <alignment horizontal="center" vertical="center" wrapText="1"/>
      <protection locked="0"/>
    </xf>
  </cellXfs>
  <cellStyles count="6">
    <cellStyle name="Millares" xfId="1" builtinId="3"/>
    <cellStyle name="Moneda" xfId="2" builtinId="4"/>
    <cellStyle name="Normal" xfId="0" builtinId="0"/>
    <cellStyle name="Normal 3 2" xfId="5"/>
    <cellStyle name="Normal_Hoja1" xfId="4"/>
    <cellStyle name="Porcentaje" xfId="3" builtinId="5"/>
  </cellStyles>
  <dxfs count="30">
    <dxf>
      <fill>
        <gradientFill>
          <stop position="0">
            <color theme="1"/>
          </stop>
          <stop position="0.5">
            <color rgb="FFFF0000"/>
          </stop>
          <stop position="1">
            <color theme="1"/>
          </stop>
        </gradientFill>
      </fill>
    </dxf>
    <dxf>
      <fill>
        <gradientFill>
          <stop position="0">
            <color theme="1"/>
          </stop>
          <stop position="0.5">
            <color rgb="FFFFC000"/>
          </stop>
          <stop position="1">
            <color theme="1"/>
          </stop>
        </gradientFill>
      </fill>
    </dxf>
    <dxf>
      <fill>
        <gradientFill>
          <stop position="0">
            <color theme="1"/>
          </stop>
          <stop position="0.5">
            <color theme="6" tint="-0.49803155613879818"/>
          </stop>
          <stop position="1">
            <color theme="1"/>
          </stop>
        </gradientFill>
      </fill>
    </dxf>
    <dxf>
      <fill>
        <gradientFill>
          <stop position="0">
            <color theme="1"/>
          </stop>
          <stop position="0.5">
            <color rgb="FFFF0000"/>
          </stop>
          <stop position="1">
            <color theme="1"/>
          </stop>
        </gradientFill>
      </fill>
    </dxf>
    <dxf>
      <fill>
        <gradientFill>
          <stop position="0">
            <color theme="1"/>
          </stop>
          <stop position="0.5">
            <color rgb="FFFFC000"/>
          </stop>
          <stop position="1">
            <color theme="1"/>
          </stop>
        </gradientFill>
      </fill>
    </dxf>
    <dxf>
      <fill>
        <gradientFill>
          <stop position="0">
            <color theme="1"/>
          </stop>
          <stop position="0.5">
            <color theme="6" tint="-0.49803155613879818"/>
          </stop>
          <stop position="1">
            <color theme="1"/>
          </stop>
        </gradientFill>
      </fill>
    </dxf>
    <dxf>
      <fill>
        <gradientFill>
          <stop position="0">
            <color theme="1"/>
          </stop>
          <stop position="0.5">
            <color rgb="FFFF0000"/>
          </stop>
          <stop position="1">
            <color theme="1"/>
          </stop>
        </gradientFill>
      </fill>
    </dxf>
    <dxf>
      <fill>
        <gradientFill>
          <stop position="0">
            <color theme="1"/>
          </stop>
          <stop position="0.5">
            <color rgb="FFFFC000"/>
          </stop>
          <stop position="1">
            <color theme="1"/>
          </stop>
        </gradientFill>
      </fill>
    </dxf>
    <dxf>
      <fill>
        <gradientFill>
          <stop position="0">
            <color theme="1"/>
          </stop>
          <stop position="0.5">
            <color theme="6" tint="-0.49803155613879818"/>
          </stop>
          <stop position="1">
            <color theme="1"/>
          </stop>
        </gradientFill>
      </fill>
    </dxf>
    <dxf>
      <fill>
        <gradientFill>
          <stop position="0">
            <color theme="1"/>
          </stop>
          <stop position="0.5">
            <color rgb="FFFF0000"/>
          </stop>
          <stop position="1">
            <color theme="1"/>
          </stop>
        </gradientFill>
      </fill>
    </dxf>
    <dxf>
      <fill>
        <gradientFill>
          <stop position="0">
            <color theme="1"/>
          </stop>
          <stop position="0.5">
            <color rgb="FFFFC000"/>
          </stop>
          <stop position="1">
            <color theme="1"/>
          </stop>
        </gradientFill>
      </fill>
    </dxf>
    <dxf>
      <fill>
        <gradientFill>
          <stop position="0">
            <color theme="1"/>
          </stop>
          <stop position="0.5">
            <color theme="6" tint="-0.49803155613879818"/>
          </stop>
          <stop position="1">
            <color theme="1"/>
          </stop>
        </gradientFill>
      </fill>
    </dxf>
    <dxf>
      <fill>
        <gradientFill>
          <stop position="0">
            <color theme="1"/>
          </stop>
          <stop position="0.5">
            <color rgb="FFFF0000"/>
          </stop>
          <stop position="1">
            <color theme="1"/>
          </stop>
        </gradientFill>
      </fill>
    </dxf>
    <dxf>
      <fill>
        <gradientFill>
          <stop position="0">
            <color theme="1"/>
          </stop>
          <stop position="0.5">
            <color rgb="FFFFC000"/>
          </stop>
          <stop position="1">
            <color theme="1"/>
          </stop>
        </gradientFill>
      </fill>
    </dxf>
    <dxf>
      <fill>
        <gradientFill>
          <stop position="0">
            <color theme="1"/>
          </stop>
          <stop position="0.5">
            <color theme="6" tint="-0.49803155613879818"/>
          </stop>
          <stop position="1">
            <color theme="1"/>
          </stop>
        </gradientFill>
      </fill>
    </dxf>
    <dxf>
      <fill>
        <gradientFill>
          <stop position="0">
            <color theme="1"/>
          </stop>
          <stop position="0.5">
            <color rgb="FFFF0000"/>
          </stop>
          <stop position="1">
            <color theme="1"/>
          </stop>
        </gradientFill>
      </fill>
    </dxf>
    <dxf>
      <fill>
        <gradientFill>
          <stop position="0">
            <color theme="1"/>
          </stop>
          <stop position="0.5">
            <color rgb="FFFFC000"/>
          </stop>
          <stop position="1">
            <color theme="1"/>
          </stop>
        </gradientFill>
      </fill>
    </dxf>
    <dxf>
      <fill>
        <gradientFill>
          <stop position="0">
            <color theme="1"/>
          </stop>
          <stop position="0.5">
            <color theme="6" tint="-0.49803155613879818"/>
          </stop>
          <stop position="1">
            <color theme="1"/>
          </stop>
        </gradientFill>
      </fill>
    </dxf>
    <dxf>
      <fill>
        <gradientFill>
          <stop position="0">
            <color theme="1"/>
          </stop>
          <stop position="0.5">
            <color rgb="FFFF0000"/>
          </stop>
          <stop position="1">
            <color theme="1"/>
          </stop>
        </gradientFill>
      </fill>
    </dxf>
    <dxf>
      <fill>
        <gradientFill>
          <stop position="0">
            <color theme="1"/>
          </stop>
          <stop position="0.5">
            <color rgb="FFFFC000"/>
          </stop>
          <stop position="1">
            <color theme="1"/>
          </stop>
        </gradientFill>
      </fill>
    </dxf>
    <dxf>
      <fill>
        <gradientFill>
          <stop position="0">
            <color theme="1"/>
          </stop>
          <stop position="0.5">
            <color theme="6" tint="-0.49803155613879818"/>
          </stop>
          <stop position="1">
            <color theme="1"/>
          </stop>
        </gradientFill>
      </fill>
    </dxf>
    <dxf>
      <fill>
        <gradientFill>
          <stop position="0">
            <color theme="1"/>
          </stop>
          <stop position="0.5">
            <color rgb="FFFF0000"/>
          </stop>
          <stop position="1">
            <color theme="1"/>
          </stop>
        </gradientFill>
      </fill>
    </dxf>
    <dxf>
      <fill>
        <gradientFill>
          <stop position="0">
            <color theme="1"/>
          </stop>
          <stop position="0.5">
            <color rgb="FFFFC000"/>
          </stop>
          <stop position="1">
            <color theme="1"/>
          </stop>
        </gradientFill>
      </fill>
    </dxf>
    <dxf>
      <fill>
        <gradientFill>
          <stop position="0">
            <color theme="1"/>
          </stop>
          <stop position="0.5">
            <color theme="6" tint="-0.49803155613879818"/>
          </stop>
          <stop position="1">
            <color theme="1"/>
          </stop>
        </gradientFill>
      </fill>
    </dxf>
    <dxf>
      <fill>
        <gradientFill>
          <stop position="0">
            <color theme="1"/>
          </stop>
          <stop position="0.5">
            <color rgb="FFFF0000"/>
          </stop>
          <stop position="1">
            <color theme="1"/>
          </stop>
        </gradientFill>
      </fill>
    </dxf>
    <dxf>
      <fill>
        <gradientFill>
          <stop position="0">
            <color theme="1"/>
          </stop>
          <stop position="0.5">
            <color rgb="FFFFC000"/>
          </stop>
          <stop position="1">
            <color theme="1"/>
          </stop>
        </gradientFill>
      </fill>
    </dxf>
    <dxf>
      <fill>
        <gradientFill>
          <stop position="0">
            <color theme="1"/>
          </stop>
          <stop position="0.5">
            <color theme="6" tint="-0.49803155613879818"/>
          </stop>
          <stop position="1">
            <color theme="1"/>
          </stop>
        </gradientFill>
      </fill>
    </dxf>
    <dxf>
      <fill>
        <gradientFill>
          <stop position="0">
            <color theme="1"/>
          </stop>
          <stop position="0.5">
            <color rgb="FFFF0000"/>
          </stop>
          <stop position="1">
            <color theme="1"/>
          </stop>
        </gradientFill>
      </fill>
    </dxf>
    <dxf>
      <fill>
        <gradientFill>
          <stop position="0">
            <color theme="1"/>
          </stop>
          <stop position="0.5">
            <color rgb="FFFFC000"/>
          </stop>
          <stop position="1">
            <color theme="1"/>
          </stop>
        </gradientFill>
      </fill>
    </dxf>
    <dxf>
      <fill>
        <gradientFill>
          <stop position="0">
            <color theme="1"/>
          </stop>
          <stop position="0.5">
            <color theme="6" tint="-0.49803155613879818"/>
          </stop>
          <stop position="1">
            <color theme="1"/>
          </stop>
        </gradient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2.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1.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3.xml"/></Relationships>
</file>

<file path=xl/charts/_rels/chart2.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3.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4.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5.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6.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7.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_rels/chart8.xml.rels><?xml version="1.0" encoding="UTF-8" standalone="yes"?>
<Relationships xmlns="http://schemas.openxmlformats.org/package/2006/relationships"><Relationship Id="rId2" Type="http://schemas.microsoft.com/office/2011/relationships/chartColorStyle" Target="colors7.xml"/><Relationship Id="rId1" Type="http://schemas.microsoft.com/office/2011/relationships/chartStyle" Target="style7.xml"/></Relationships>
</file>

<file path=xl/charts/_rels/chart9.xml.rels><?xml version="1.0" encoding="UTF-8" standalone="yes"?>
<Relationships xmlns="http://schemas.openxmlformats.org/package/2006/relationships"><Relationship Id="rId2" Type="http://schemas.microsoft.com/office/2011/relationships/chartColorStyle" Target="colors8.xml"/><Relationship Id="rId1" Type="http://schemas.microsoft.com/office/2011/relationships/chartStyle" Target="style8.xml"/></Relationships>
</file>

<file path=xl/charts/_rels/chart10.xml.rels><?xml version="1.0" encoding="UTF-8" standalone="yes"?>
<Relationships xmlns="http://schemas.openxmlformats.org/package/2006/relationships"><Relationship Id="rId2" Type="http://schemas.microsoft.com/office/2011/relationships/chartColorStyle" Target="colors9.xml"/><Relationship Id="rId1" Type="http://schemas.microsoft.com/office/2011/relationships/chartStyle" Target="style9.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5.8377592377504797E-2"/>
          <c:y val="7.9886777679384346E-2"/>
          <c:w val="0.71210789823234899"/>
          <c:h val="0.75305477605674276"/>
        </c:manualLayout>
      </c:layout>
      <c:barChart>
        <c:barDir val="col"/>
        <c:grouping val="clustered"/>
        <c:varyColors val="0"/>
        <c:ser>
          <c:idx val="0"/>
          <c:order val="0"/>
          <c:tx>
            <c:strRef>
              <c:f>'[1]IN.01.GF'!$C$54</c:f>
              <c:strCache>
                <c:ptCount val="1"/>
                <c:pt idx="0">
                  <c:v>META DEL PERIODO
(Si aplica)</c:v>
                </c:pt>
              </c:strCache>
            </c:strRef>
          </c:tx>
          <c:spPr>
            <a:solidFill>
              <a:schemeClr val="accent1">
                <a:lumMod val="75000"/>
              </a:schemeClr>
            </a:solidFill>
          </c:spPr>
          <c:invertIfNegative val="0"/>
          <c:dLbls>
            <c:spPr>
              <a:noFill/>
              <a:ln w="25400">
                <a:noFill/>
              </a:ln>
            </c:spPr>
            <c:txPr>
              <a:bodyPr wrap="square" lIns="38100" tIns="19050" rIns="38100" bIns="19050" anchor="ctr">
                <a:spAutoFit/>
              </a:bodyPr>
              <a:lstStyle/>
              <a:p>
                <a:pPr>
                  <a:defRPr sz="1000" b="0" i="0" u="none" strike="noStrike" baseline="0">
                    <a:solidFill>
                      <a:srgbClr val="000000"/>
                    </a:solidFill>
                    <a:latin typeface="Calibri"/>
                    <a:ea typeface="Calibri"/>
                    <a:cs typeface="Calibri"/>
                  </a:defRPr>
                </a:pPr>
                <a:endParaRPr lang="es-CO"/>
              </a:p>
            </c:txPr>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showLeaderLines val="0"/>
              </c:ext>
            </c:extLst>
          </c:dLbls>
          <c:val>
            <c:numRef>
              <c:f>'[1]IN.01.GF'!$C$55:$C$58</c:f>
              <c:numCache>
                <c:formatCode>General</c:formatCode>
                <c:ptCount val="4"/>
                <c:pt idx="0">
                  <c:v>0.83</c:v>
                </c:pt>
                <c:pt idx="1">
                  <c:v>0.87</c:v>
                </c:pt>
                <c:pt idx="3">
                  <c:v>0.8</c:v>
                </c:pt>
              </c:numCache>
            </c:numRef>
          </c:val>
          <c:extLst xmlns:c16r2="http://schemas.microsoft.com/office/drawing/2015/06/chart">
            <c:ext xmlns:c16="http://schemas.microsoft.com/office/drawing/2014/chart" uri="{C3380CC4-5D6E-409C-BE32-E72D297353CC}">
              <c16:uniqueId val="{00000000-24F2-40AB-B303-92816FB8C6E2}"/>
            </c:ext>
          </c:extLst>
        </c:ser>
        <c:ser>
          <c:idx val="1"/>
          <c:order val="1"/>
          <c:tx>
            <c:strRef>
              <c:f>'[1]IN.01.GF'!$G$54</c:f>
              <c:strCache>
                <c:ptCount val="1"/>
                <c:pt idx="0">
                  <c:v>RESULTADO</c:v>
                </c:pt>
              </c:strCache>
            </c:strRef>
          </c:tx>
          <c:spPr>
            <a:solidFill>
              <a:schemeClr val="accent4">
                <a:lumMod val="75000"/>
              </a:schemeClr>
            </a:solidFill>
          </c:spPr>
          <c:invertIfNegative val="0"/>
          <c:dLbls>
            <c:spPr>
              <a:noFill/>
              <a:ln w="25400">
                <a:noFill/>
              </a:ln>
            </c:spPr>
            <c:txPr>
              <a:bodyPr wrap="square" lIns="38100" tIns="19050" rIns="38100" bIns="19050" anchor="ctr">
                <a:spAutoFit/>
              </a:bodyPr>
              <a:lstStyle/>
              <a:p>
                <a:pPr>
                  <a:defRPr sz="1000" b="0" i="0" u="none" strike="noStrike" baseline="0">
                    <a:solidFill>
                      <a:srgbClr val="000000"/>
                    </a:solidFill>
                    <a:latin typeface="Calibri"/>
                    <a:ea typeface="Calibri"/>
                    <a:cs typeface="Calibri"/>
                  </a:defRPr>
                </a:pPr>
                <a:endParaRPr lang="es-CO"/>
              </a:p>
            </c:txPr>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showLeaderLines val="0"/>
              </c:ext>
            </c:extLst>
          </c:dLbls>
          <c:val>
            <c:numRef>
              <c:f>'[1]IN.01.GF'!$G$55:$G$58</c:f>
              <c:numCache>
                <c:formatCode>General</c:formatCode>
                <c:ptCount val="4"/>
                <c:pt idx="0">
                  <c:v>0.86937463471653997</c:v>
                </c:pt>
                <c:pt idx="1">
                  <c:v>0.75570000000000004</c:v>
                </c:pt>
                <c:pt idx="3">
                  <c:v>0.78378378378378377</c:v>
                </c:pt>
              </c:numCache>
            </c:numRef>
          </c:val>
          <c:extLst xmlns:c16r2="http://schemas.microsoft.com/office/drawing/2015/06/chart">
            <c:ext xmlns:c16="http://schemas.microsoft.com/office/drawing/2014/chart" uri="{C3380CC4-5D6E-409C-BE32-E72D297353CC}">
              <c16:uniqueId val="{00000001-24F2-40AB-B303-92816FB8C6E2}"/>
            </c:ext>
          </c:extLst>
        </c:ser>
        <c:dLbls>
          <c:showLegendKey val="0"/>
          <c:showVal val="0"/>
          <c:showCatName val="0"/>
          <c:showSerName val="0"/>
          <c:showPercent val="0"/>
          <c:showBubbleSize val="0"/>
        </c:dLbls>
        <c:gapWidth val="75"/>
        <c:axId val="785786576"/>
        <c:axId val="785782768"/>
      </c:barChart>
      <c:catAx>
        <c:axId val="785786576"/>
        <c:scaling>
          <c:orientation val="minMax"/>
        </c:scaling>
        <c:delete val="0"/>
        <c:axPos val="b"/>
        <c:numFmt formatCode="General" sourceLinked="1"/>
        <c:majorTickMark val="none"/>
        <c:minorTickMark val="none"/>
        <c:tickLblPos val="nextTo"/>
        <c:txPr>
          <a:bodyPr rot="0" vert="horz"/>
          <a:lstStyle/>
          <a:p>
            <a:pPr>
              <a:defRPr sz="1000" b="0" i="0" u="none" strike="noStrike" baseline="0">
                <a:solidFill>
                  <a:srgbClr val="000000"/>
                </a:solidFill>
                <a:latin typeface="Calibri"/>
                <a:ea typeface="Calibri"/>
                <a:cs typeface="Calibri"/>
              </a:defRPr>
            </a:pPr>
            <a:endParaRPr lang="es-CO"/>
          </a:p>
        </c:txPr>
        <c:crossAx val="785782768"/>
        <c:crosses val="autoZero"/>
        <c:auto val="1"/>
        <c:lblAlgn val="ctr"/>
        <c:lblOffset val="100"/>
        <c:noMultiLvlLbl val="0"/>
      </c:catAx>
      <c:valAx>
        <c:axId val="785782768"/>
        <c:scaling>
          <c:orientation val="minMax"/>
        </c:scaling>
        <c:delete val="0"/>
        <c:axPos val="l"/>
        <c:numFmt formatCode="General" sourceLinked="1"/>
        <c:majorTickMark val="none"/>
        <c:minorTickMark val="none"/>
        <c:tickLblPos val="nextTo"/>
        <c:txPr>
          <a:bodyPr rot="0" vert="horz"/>
          <a:lstStyle/>
          <a:p>
            <a:pPr>
              <a:defRPr sz="1000" b="0" i="0" u="none" strike="noStrike" baseline="0">
                <a:solidFill>
                  <a:srgbClr val="000000"/>
                </a:solidFill>
                <a:latin typeface="Calibri"/>
                <a:ea typeface="Calibri"/>
                <a:cs typeface="Calibri"/>
              </a:defRPr>
            </a:pPr>
            <a:endParaRPr lang="es-CO"/>
          </a:p>
        </c:txPr>
        <c:crossAx val="785786576"/>
        <c:crosses val="autoZero"/>
        <c:crossBetween val="between"/>
      </c:valAx>
    </c:plotArea>
    <c:legend>
      <c:legendPos val="r"/>
      <c:layout>
        <c:manualLayout>
          <c:xMode val="edge"/>
          <c:yMode val="edge"/>
          <c:x val="0.7696813245245363"/>
          <c:y val="0.10811151308789105"/>
          <c:w val="0.21739800563782441"/>
          <c:h val="0.59461332198340078"/>
        </c:manualLayout>
      </c:layout>
      <c:overlay val="0"/>
      <c:txPr>
        <a:bodyPr/>
        <a:lstStyle/>
        <a:p>
          <a:pPr>
            <a:defRPr sz="920" b="0" i="0" u="none" strike="noStrike" baseline="0">
              <a:solidFill>
                <a:srgbClr val="000000"/>
              </a:solidFill>
              <a:latin typeface="Calibri"/>
              <a:ea typeface="Calibri"/>
              <a:cs typeface="Calibri"/>
            </a:defRPr>
          </a:pPr>
          <a:endParaRPr lang="es-CO"/>
        </a:p>
      </c:txPr>
    </c:legend>
    <c:plotVisOnly val="1"/>
    <c:dispBlanksAs val="gap"/>
    <c:showDLblsOverMax val="0"/>
  </c:chart>
  <c:txPr>
    <a:bodyPr/>
    <a:lstStyle/>
    <a:p>
      <a:pPr>
        <a:defRPr sz="1000" b="0" i="0" u="none" strike="noStrike" baseline="0">
          <a:solidFill>
            <a:srgbClr val="000000"/>
          </a:solidFill>
          <a:latin typeface="Calibri"/>
          <a:ea typeface="Calibri"/>
          <a:cs typeface="Calibri"/>
        </a:defRPr>
      </a:pPr>
      <a:endParaRPr lang="es-CO"/>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barChart>
        <c:barDir val="col"/>
        <c:grouping val="clustered"/>
        <c:varyColors val="0"/>
        <c:ser>
          <c:idx val="0"/>
          <c:order val="0"/>
          <c:tx>
            <c:strRef>
              <c:f>IND.2!$C$54</c:f>
              <c:strCache>
                <c:ptCount val="1"/>
                <c:pt idx="0">
                  <c:v>META DEL PERIODO
(Si aplica)</c:v>
                </c:pt>
              </c:strCache>
            </c:strRef>
          </c:tx>
          <c:spPr>
            <a:gradFill rotWithShape="1">
              <a:gsLst>
                <a:gs pos="0">
                  <a:schemeClr val="accent1">
                    <a:satMod val="103000"/>
                    <a:lumMod val="102000"/>
                    <a:tint val="94000"/>
                  </a:schemeClr>
                </a:gs>
                <a:gs pos="50000">
                  <a:schemeClr val="accent1">
                    <a:satMod val="110000"/>
                    <a:lumMod val="100000"/>
                    <a:shade val="100000"/>
                  </a:schemeClr>
                </a:gs>
                <a:gs pos="100000">
                  <a:schemeClr val="accent1">
                    <a:lumMod val="99000"/>
                    <a:satMod val="120000"/>
                    <a:shade val="78000"/>
                  </a:schemeClr>
                </a:gs>
              </a:gsLst>
              <a:lin ang="5400000" scaled="0"/>
            </a:gra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1200" b="1" i="0" u="none" strike="noStrike" kern="1200" baseline="0">
                    <a:solidFill>
                      <a:schemeClr val="tx2"/>
                    </a:solidFill>
                    <a:latin typeface="+mn-lt"/>
                    <a:ea typeface="+mn-ea"/>
                    <a:cs typeface="+mn-cs"/>
                  </a:defRPr>
                </a:pPr>
                <a:endParaRPr lang="es-CO"/>
              </a:p>
            </c:txPr>
            <c:dLblPos val="outEnd"/>
            <c:showLegendKey val="0"/>
            <c:showVal val="1"/>
            <c:showCatName val="0"/>
            <c:showSerName val="0"/>
            <c:showPercent val="0"/>
            <c:showBubbleSize val="0"/>
            <c:showLeaderLines val="0"/>
            <c:extLst>
              <c:ext xmlns:c15="http://schemas.microsoft.com/office/drawing/2012/chart" uri="{CE6537A1-D6FC-4f65-9D91-7224C49458BB}">
                <c15:layout/>
                <c15:showLeaderLines val="1"/>
                <c15:leaderLines>
                  <c:spPr>
                    <a:ln w="9525">
                      <a:solidFill>
                        <a:schemeClr val="tx2">
                          <a:lumMod val="35000"/>
                          <a:lumOff val="65000"/>
                        </a:schemeClr>
                      </a:solidFill>
                    </a:ln>
                    <a:effectLst/>
                  </c:spPr>
                </c15:leaderLines>
              </c:ext>
            </c:extLst>
          </c:dLbls>
          <c:val>
            <c:numRef>
              <c:f>IND.2!$C$55:$C$66</c:f>
              <c:numCache>
                <c:formatCode>0%</c:formatCode>
                <c:ptCount val="12"/>
                <c:pt idx="1">
                  <c:v>0.98</c:v>
                </c:pt>
                <c:pt idx="2">
                  <c:v>0.98</c:v>
                </c:pt>
                <c:pt idx="3">
                  <c:v>0.99524602324071054</c:v>
                </c:pt>
                <c:pt idx="4" formatCode="0.00%">
                  <c:v>0.98850000000000005</c:v>
                </c:pt>
                <c:pt idx="5" formatCode="0.00%">
                  <c:v>0.98018910566206841</c:v>
                </c:pt>
                <c:pt idx="6" formatCode="0.00%">
                  <c:v>0.98434455283103417</c:v>
                </c:pt>
                <c:pt idx="7" formatCode="0.00%">
                  <c:v>0.98</c:v>
                </c:pt>
                <c:pt idx="8" formatCode="0.00%">
                  <c:v>0.98</c:v>
                </c:pt>
                <c:pt idx="9" formatCode="0.00%">
                  <c:v>0.98</c:v>
                </c:pt>
                <c:pt idx="10" formatCode="0.00%">
                  <c:v>0.98</c:v>
                </c:pt>
                <c:pt idx="11" formatCode="0.00%">
                  <c:v>0.98</c:v>
                </c:pt>
              </c:numCache>
            </c:numRef>
          </c:val>
        </c:ser>
        <c:ser>
          <c:idx val="1"/>
          <c:order val="1"/>
          <c:tx>
            <c:strRef>
              <c:f>IND.2!$G$54</c:f>
              <c:strCache>
                <c:ptCount val="1"/>
                <c:pt idx="0">
                  <c:v>RESULTADO</c:v>
                </c:pt>
              </c:strCache>
            </c:strRef>
          </c:tx>
          <c:spPr>
            <a:gradFill rotWithShape="1">
              <a:gsLst>
                <a:gs pos="0">
                  <a:schemeClr val="accent2">
                    <a:satMod val="103000"/>
                    <a:lumMod val="102000"/>
                    <a:tint val="94000"/>
                  </a:schemeClr>
                </a:gs>
                <a:gs pos="50000">
                  <a:schemeClr val="accent2">
                    <a:satMod val="110000"/>
                    <a:lumMod val="100000"/>
                    <a:shade val="100000"/>
                  </a:schemeClr>
                </a:gs>
                <a:gs pos="100000">
                  <a:schemeClr val="accent2">
                    <a:lumMod val="99000"/>
                    <a:satMod val="120000"/>
                    <a:shade val="78000"/>
                  </a:schemeClr>
                </a:gs>
              </a:gsLst>
              <a:lin ang="5400000" scaled="0"/>
            </a:gra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1200" b="1" i="0" u="none" strike="noStrike" kern="1200" baseline="0">
                    <a:solidFill>
                      <a:schemeClr val="tx2"/>
                    </a:solidFill>
                    <a:latin typeface="+mn-lt"/>
                    <a:ea typeface="+mn-ea"/>
                    <a:cs typeface="+mn-cs"/>
                  </a:defRPr>
                </a:pPr>
                <a:endParaRPr lang="es-CO"/>
              </a:p>
            </c:txPr>
            <c:dLblPos val="outEnd"/>
            <c:showLegendKey val="0"/>
            <c:showVal val="1"/>
            <c:showCatName val="0"/>
            <c:showSerName val="0"/>
            <c:showPercent val="0"/>
            <c:showBubbleSize val="0"/>
            <c:showLeaderLines val="0"/>
            <c:extLst>
              <c:ext xmlns:c15="http://schemas.microsoft.com/office/drawing/2012/chart" uri="{CE6537A1-D6FC-4f65-9D91-7224C49458BB}">
                <c15:layout/>
                <c15:showLeaderLines val="1"/>
                <c15:leaderLines>
                  <c:spPr>
                    <a:ln w="9525">
                      <a:solidFill>
                        <a:schemeClr val="tx2">
                          <a:lumMod val="35000"/>
                          <a:lumOff val="65000"/>
                        </a:schemeClr>
                      </a:solidFill>
                    </a:ln>
                    <a:effectLst/>
                  </c:spPr>
                </c15:leaderLines>
              </c:ext>
            </c:extLst>
          </c:dLbls>
          <c:val>
            <c:numRef>
              <c:f>IND.2!$G$55:$G$66</c:f>
              <c:numCache>
                <c:formatCode>0%</c:formatCode>
                <c:ptCount val="12"/>
                <c:pt idx="0">
                  <c:v>0.98850000000000005</c:v>
                </c:pt>
                <c:pt idx="1">
                  <c:v>1.01</c:v>
                </c:pt>
                <c:pt idx="2">
                  <c:v>0.98723806972213191</c:v>
                </c:pt>
                <c:pt idx="3">
                  <c:v>0.96821589908232486</c:v>
                </c:pt>
                <c:pt idx="4">
                  <c:v>0.94699155950588598</c:v>
                </c:pt>
                <c:pt idx="5">
                  <c:v>0.98755342493658482</c:v>
                </c:pt>
                <c:pt idx="6" formatCode="0.00%">
                  <c:v>0.98816309189804208</c:v>
                </c:pt>
                <c:pt idx="7" formatCode="0.00%">
                  <c:v>0.99411125329586525</c:v>
                </c:pt>
                <c:pt idx="8" formatCode="0.00%">
                  <c:v>0.97936479980986901</c:v>
                </c:pt>
                <c:pt idx="9" formatCode="0.00%">
                  <c:v>0.97364163510281809</c:v>
                </c:pt>
                <c:pt idx="10" formatCode="0.00%">
                  <c:v>0.96402766869490497</c:v>
                </c:pt>
                <c:pt idx="11" formatCode="0.00%">
                  <c:v>0.95543245303871216</c:v>
                </c:pt>
              </c:numCache>
            </c:numRef>
          </c:val>
        </c:ser>
        <c:dLbls>
          <c:dLblPos val="outEnd"/>
          <c:showLegendKey val="0"/>
          <c:showVal val="1"/>
          <c:showCatName val="0"/>
          <c:showSerName val="0"/>
          <c:showPercent val="0"/>
          <c:showBubbleSize val="0"/>
        </c:dLbls>
        <c:gapWidth val="100"/>
        <c:overlap val="-24"/>
        <c:axId val="898900512"/>
        <c:axId val="898901056"/>
      </c:barChart>
      <c:catAx>
        <c:axId val="898900512"/>
        <c:scaling>
          <c:orientation val="minMax"/>
        </c:scaling>
        <c:delete val="0"/>
        <c:axPos val="b"/>
        <c:majorTickMark val="none"/>
        <c:minorTickMark val="none"/>
        <c:tickLblPos val="nextTo"/>
        <c:spPr>
          <a:noFill/>
          <a:ln w="9525" cap="flat" cmpd="sng" algn="ctr">
            <a:solidFill>
              <a:schemeClr val="tx2">
                <a:lumMod val="15000"/>
                <a:lumOff val="85000"/>
              </a:schemeClr>
            </a:solidFill>
            <a:round/>
          </a:ln>
          <a:effectLst/>
        </c:spPr>
        <c:txPr>
          <a:bodyPr rot="-60000000" spcFirstLastPara="1" vertOverflow="ellipsis" vert="horz" wrap="square" anchor="ctr" anchorCtr="1"/>
          <a:lstStyle/>
          <a:p>
            <a:pPr>
              <a:defRPr sz="1200" b="1" i="0" u="none" strike="noStrike" kern="1200" baseline="0">
                <a:solidFill>
                  <a:schemeClr val="tx2"/>
                </a:solidFill>
                <a:latin typeface="+mn-lt"/>
                <a:ea typeface="+mn-ea"/>
                <a:cs typeface="+mn-cs"/>
              </a:defRPr>
            </a:pPr>
            <a:endParaRPr lang="es-CO"/>
          </a:p>
        </c:txPr>
        <c:crossAx val="898901056"/>
        <c:crosses val="autoZero"/>
        <c:auto val="1"/>
        <c:lblAlgn val="ctr"/>
        <c:lblOffset val="100"/>
        <c:noMultiLvlLbl val="0"/>
      </c:catAx>
      <c:valAx>
        <c:axId val="898901056"/>
        <c:scaling>
          <c:orientation val="minMax"/>
        </c:scaling>
        <c:delete val="0"/>
        <c:axPos val="l"/>
        <c:majorGridlines>
          <c:spPr>
            <a:ln w="9525" cap="flat" cmpd="sng" algn="ctr">
              <a:solidFill>
                <a:schemeClr val="tx2">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2"/>
                </a:solidFill>
                <a:latin typeface="+mn-lt"/>
                <a:ea typeface="+mn-ea"/>
                <a:cs typeface="+mn-cs"/>
              </a:defRPr>
            </a:pPr>
            <a:endParaRPr lang="es-CO"/>
          </a:p>
        </c:txPr>
        <c:crossAx val="898900512"/>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1200" b="1" i="0" u="none" strike="noStrike" kern="1200" baseline="0">
              <a:solidFill>
                <a:sysClr val="windowText" lastClr="000000"/>
              </a:solidFill>
              <a:latin typeface="+mn-lt"/>
              <a:ea typeface="+mn-ea"/>
              <a:cs typeface="+mn-cs"/>
            </a:defRPr>
          </a:pPr>
          <a:endParaRPr lang="es-CO"/>
        </a:p>
      </c:txPr>
    </c:legend>
    <c:plotVisOnly val="1"/>
    <c:dispBlanksAs val="gap"/>
    <c:showDLblsOverMax val="0"/>
  </c:chart>
  <c:spPr>
    <a:solidFill>
      <a:schemeClr val="bg1"/>
    </a:solidFill>
    <a:ln w="9525" cap="flat" cmpd="sng" algn="ctr">
      <a:solidFill>
        <a:schemeClr val="tx2">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barChart>
        <c:barDir val="col"/>
        <c:grouping val="clustered"/>
        <c:varyColors val="0"/>
        <c:ser>
          <c:idx val="0"/>
          <c:order val="0"/>
          <c:tx>
            <c:strRef>
              <c:f>IND.3!$C$54</c:f>
              <c:strCache>
                <c:ptCount val="1"/>
                <c:pt idx="0">
                  <c:v>META DEL PERIODO
(Si aplica)</c:v>
                </c:pt>
              </c:strCache>
            </c:strRef>
          </c:tx>
          <c:spPr>
            <a:solidFill>
              <a:schemeClr val="accent1">
                <a:alpha val="85000"/>
              </a:schemeClr>
            </a:solidFill>
            <a:ln w="9525" cap="flat" cmpd="sng" algn="ctr">
              <a:solidFill>
                <a:schemeClr val="lt1">
                  <a:alpha val="50000"/>
                </a:schemeClr>
              </a:solidFill>
              <a:round/>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ysClr val="windowText" lastClr="000000"/>
                    </a:solidFill>
                    <a:latin typeface="+mn-lt"/>
                    <a:ea typeface="+mn-ea"/>
                    <a:cs typeface="+mn-cs"/>
                  </a:defRPr>
                </a:pPr>
                <a:endParaRPr lang="es-CO"/>
              </a:p>
            </c:txPr>
            <c:dLblPos val="inEnd"/>
            <c:showLegendKey val="0"/>
            <c:showVal val="1"/>
            <c:showCatName val="0"/>
            <c:showSerName val="0"/>
            <c:showPercent val="0"/>
            <c:showBubbleSize val="0"/>
            <c:showLeaderLines val="0"/>
            <c:extLst>
              <c:ext xmlns:c15="http://schemas.microsoft.com/office/drawing/2012/chart" uri="{CE6537A1-D6FC-4f65-9D91-7224C49458BB}">
                <c15:layout/>
                <c15:showLeaderLines val="1"/>
                <c15:leaderLines>
                  <c:spPr>
                    <a:ln w="9525">
                      <a:solidFill>
                        <a:schemeClr val="dk1">
                          <a:lumMod val="50000"/>
                          <a:lumOff val="50000"/>
                        </a:schemeClr>
                      </a:solidFill>
                    </a:ln>
                    <a:effectLst/>
                  </c:spPr>
                </c15:leaderLines>
              </c:ext>
            </c:extLst>
          </c:dLbls>
          <c:val>
            <c:numRef>
              <c:f>IND.3!$C$55:$C$66</c:f>
              <c:numCache>
                <c:formatCode>0%</c:formatCode>
                <c:ptCount val="12"/>
                <c:pt idx="1">
                  <c:v>0.35</c:v>
                </c:pt>
                <c:pt idx="2">
                  <c:v>0.35</c:v>
                </c:pt>
                <c:pt idx="3">
                  <c:v>0.34775376880319159</c:v>
                </c:pt>
                <c:pt idx="4" formatCode="0.00%">
                  <c:v>0.34504364757738892</c:v>
                </c:pt>
                <c:pt idx="5" formatCode="0.00%">
                  <c:v>0.34073624801530916</c:v>
                </c:pt>
                <c:pt idx="6" formatCode="0.00%">
                  <c:v>0.32521231691027341</c:v>
                </c:pt>
                <c:pt idx="7" formatCode="0.00%">
                  <c:v>0.33</c:v>
                </c:pt>
                <c:pt idx="8" formatCode="0.00%">
                  <c:v>0.31940395755473217</c:v>
                </c:pt>
                <c:pt idx="9" formatCode="0.00%">
                  <c:v>0.31041065046887523</c:v>
                </c:pt>
                <c:pt idx="10" formatCode="0.00%">
                  <c:v>0.30541341248976889</c:v>
                </c:pt>
                <c:pt idx="11" formatCode="0.00%">
                  <c:v>0.298094985436196</c:v>
                </c:pt>
              </c:numCache>
            </c:numRef>
          </c:val>
        </c:ser>
        <c:ser>
          <c:idx val="1"/>
          <c:order val="1"/>
          <c:tx>
            <c:strRef>
              <c:f>IND.3!$G$54</c:f>
              <c:strCache>
                <c:ptCount val="1"/>
                <c:pt idx="0">
                  <c:v>RESULTADO</c:v>
                </c:pt>
              </c:strCache>
            </c:strRef>
          </c:tx>
          <c:spPr>
            <a:solidFill>
              <a:schemeClr val="accent2">
                <a:alpha val="85000"/>
              </a:schemeClr>
            </a:solidFill>
            <a:ln w="9525" cap="flat" cmpd="sng" algn="ctr">
              <a:solidFill>
                <a:schemeClr val="lt1">
                  <a:alpha val="50000"/>
                </a:schemeClr>
              </a:solidFill>
              <a:round/>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ysClr val="windowText" lastClr="000000"/>
                    </a:solidFill>
                    <a:latin typeface="+mn-lt"/>
                    <a:ea typeface="+mn-ea"/>
                    <a:cs typeface="+mn-cs"/>
                  </a:defRPr>
                </a:pPr>
                <a:endParaRPr lang="es-CO"/>
              </a:p>
            </c:txPr>
            <c:dLblPos val="inEnd"/>
            <c:showLegendKey val="0"/>
            <c:showVal val="1"/>
            <c:showCatName val="0"/>
            <c:showSerName val="0"/>
            <c:showPercent val="0"/>
            <c:showBubbleSize val="0"/>
            <c:showLeaderLines val="0"/>
            <c:extLst>
              <c:ext xmlns:c15="http://schemas.microsoft.com/office/drawing/2012/chart" uri="{CE6537A1-D6FC-4f65-9D91-7224C49458BB}">
                <c15:layout/>
                <c15:showLeaderLines val="1"/>
                <c15:leaderLines>
                  <c:spPr>
                    <a:ln w="9525">
                      <a:solidFill>
                        <a:schemeClr val="dk1">
                          <a:lumMod val="50000"/>
                          <a:lumOff val="50000"/>
                        </a:schemeClr>
                      </a:solidFill>
                    </a:ln>
                    <a:effectLst/>
                  </c:spPr>
                </c15:leaderLines>
              </c:ext>
            </c:extLst>
          </c:dLbls>
          <c:val>
            <c:numRef>
              <c:f>IND.3!$G$55:$G$66</c:f>
              <c:numCache>
                <c:formatCode>0.00%</c:formatCode>
                <c:ptCount val="12"/>
                <c:pt idx="0">
                  <c:v>0.33189999999999997</c:v>
                </c:pt>
                <c:pt idx="1">
                  <c:v>0.36430000000000001</c:v>
                </c:pt>
                <c:pt idx="2">
                  <c:v>0.34706130640957489</c:v>
                </c:pt>
                <c:pt idx="3" formatCode="0%">
                  <c:v>0.33691328389998082</c:v>
                </c:pt>
                <c:pt idx="4" formatCode="0%">
                  <c:v>0.32350664976699001</c:v>
                </c:pt>
                <c:pt idx="5" formatCode="0%">
                  <c:v>0.30968838580523761</c:v>
                </c:pt>
                <c:pt idx="6" formatCode="0%">
                  <c:v>0.36389954739238162</c:v>
                </c:pt>
                <c:pt idx="7" formatCode="0%">
                  <c:v>0.28462393946657727</c:v>
                </c:pt>
                <c:pt idx="8" formatCode="0%">
                  <c:v>0.28270846454766668</c:v>
                </c:pt>
                <c:pt idx="9" formatCode="0%">
                  <c:v>0.34890783345506277</c:v>
                </c:pt>
                <c:pt idx="10" formatCode="0%">
                  <c:v>0.26266865830585856</c:v>
                </c:pt>
                <c:pt idx="11" formatCode="0%">
                  <c:v>0.2585059678258318</c:v>
                </c:pt>
              </c:numCache>
            </c:numRef>
          </c:val>
        </c:ser>
        <c:dLbls>
          <c:dLblPos val="inEnd"/>
          <c:showLegendKey val="0"/>
          <c:showVal val="1"/>
          <c:showCatName val="0"/>
          <c:showSerName val="0"/>
          <c:showPercent val="0"/>
          <c:showBubbleSize val="0"/>
        </c:dLbls>
        <c:gapWidth val="65"/>
        <c:axId val="709263984"/>
        <c:axId val="709261808"/>
      </c:barChart>
      <c:catAx>
        <c:axId val="709263984"/>
        <c:scaling>
          <c:orientation val="minMax"/>
        </c:scaling>
        <c:delete val="0"/>
        <c:axPos val="b"/>
        <c:majorTickMark val="none"/>
        <c:minorTickMark val="none"/>
        <c:tickLblPos val="nextTo"/>
        <c:spPr>
          <a:noFill/>
          <a:ln w="19050" cap="flat" cmpd="sng" algn="ctr">
            <a:solidFill>
              <a:schemeClr val="dk1">
                <a:lumMod val="75000"/>
                <a:lumOff val="25000"/>
              </a:schemeClr>
            </a:solidFill>
            <a:round/>
          </a:ln>
          <a:effectLst/>
        </c:spPr>
        <c:txPr>
          <a:bodyPr rot="-60000000" spcFirstLastPara="1" vertOverflow="ellipsis" vert="horz" wrap="square" anchor="ctr" anchorCtr="1"/>
          <a:lstStyle/>
          <a:p>
            <a:pPr>
              <a:defRPr sz="1200" b="1" i="0" u="none" strike="noStrike" kern="1200" cap="all" baseline="0">
                <a:solidFill>
                  <a:sysClr val="windowText" lastClr="000000"/>
                </a:solidFill>
                <a:latin typeface="+mn-lt"/>
                <a:ea typeface="+mn-ea"/>
                <a:cs typeface="+mn-cs"/>
              </a:defRPr>
            </a:pPr>
            <a:endParaRPr lang="es-CO"/>
          </a:p>
        </c:txPr>
        <c:crossAx val="709261808"/>
        <c:crosses val="autoZero"/>
        <c:auto val="1"/>
        <c:lblAlgn val="ctr"/>
        <c:lblOffset val="100"/>
        <c:noMultiLvlLbl val="0"/>
      </c:catAx>
      <c:valAx>
        <c:axId val="709261808"/>
        <c:scaling>
          <c:orientation val="minMax"/>
        </c:scaling>
        <c:delete val="1"/>
        <c:axPos val="l"/>
        <c:majorGridlines>
          <c:spPr>
            <a:ln w="9525" cap="flat" cmpd="sng" algn="ctr">
              <a:gradFill>
                <a:gsLst>
                  <a:gs pos="100000">
                    <a:schemeClr val="dk1">
                      <a:lumMod val="95000"/>
                      <a:lumOff val="5000"/>
                      <a:alpha val="42000"/>
                    </a:schemeClr>
                  </a:gs>
                  <a:gs pos="0">
                    <a:schemeClr val="lt1">
                      <a:lumMod val="75000"/>
                      <a:alpha val="36000"/>
                    </a:schemeClr>
                  </a:gs>
                </a:gsLst>
                <a:lin ang="5400000" scaled="0"/>
              </a:gradFill>
              <a:round/>
            </a:ln>
            <a:effectLst/>
          </c:spPr>
        </c:majorGridlines>
        <c:numFmt formatCode="General" sourceLinked="1"/>
        <c:majorTickMark val="none"/>
        <c:minorTickMark val="none"/>
        <c:tickLblPos val="nextTo"/>
        <c:crossAx val="709263984"/>
        <c:crosses val="autoZero"/>
        <c:crossBetween val="between"/>
      </c:valAx>
      <c:spPr>
        <a:noFill/>
        <a:ln>
          <a:noFill/>
        </a:ln>
        <a:effectLst/>
      </c:spPr>
    </c:plotArea>
    <c:legend>
      <c:legendPos val="b"/>
      <c:layout/>
      <c:overlay val="0"/>
      <c:spPr>
        <a:solidFill>
          <a:schemeClr val="lt1">
            <a:lumMod val="95000"/>
            <a:alpha val="39000"/>
          </a:schemeClr>
        </a:solidFill>
        <a:ln>
          <a:noFill/>
        </a:ln>
        <a:effectLst/>
      </c:spPr>
      <c:txPr>
        <a:bodyPr rot="0" spcFirstLastPara="1" vertOverflow="ellipsis" vert="horz" wrap="square" anchor="ctr" anchorCtr="1"/>
        <a:lstStyle/>
        <a:p>
          <a:pPr>
            <a:defRPr sz="1200" b="1" i="0" u="none" strike="noStrike" kern="1200" baseline="0">
              <a:solidFill>
                <a:sysClr val="windowText" lastClr="000000"/>
              </a:solidFill>
              <a:latin typeface="+mn-lt"/>
              <a:ea typeface="+mn-ea"/>
              <a:cs typeface="+mn-cs"/>
            </a:defRPr>
          </a:pPr>
          <a:endParaRPr lang="es-CO"/>
        </a:p>
      </c:txPr>
    </c:legend>
    <c:plotVisOnly val="1"/>
    <c:dispBlanksAs val="gap"/>
    <c:showDLblsOverMax val="0"/>
  </c:chart>
  <c:spPr>
    <a:gradFill flip="none" rotWithShape="1">
      <a:gsLst>
        <a:gs pos="0">
          <a:schemeClr val="lt1"/>
        </a:gs>
        <a:gs pos="39000">
          <a:schemeClr val="lt1"/>
        </a:gs>
        <a:gs pos="100000">
          <a:schemeClr val="lt1">
            <a:lumMod val="75000"/>
          </a:schemeClr>
        </a:gs>
      </a:gsLst>
      <a:path path="circle">
        <a:fillToRect l="50000" t="-80000" r="50000" b="180000"/>
      </a:path>
      <a:tileRect/>
    </a:gradFill>
    <a:ln w="9525" cap="flat" cmpd="sng" algn="ctr">
      <a:solidFill>
        <a:schemeClr val="dk1">
          <a:lumMod val="25000"/>
          <a:lumOff val="75000"/>
        </a:schemeClr>
      </a:solidFill>
      <a:round/>
    </a:ln>
    <a:effectLst/>
  </c:spPr>
  <c:txPr>
    <a:bodyPr/>
    <a:lstStyle/>
    <a:p>
      <a:pPr>
        <a:defRPr/>
      </a:pPr>
      <a:endParaRPr lang="es-CO"/>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barChart>
        <c:barDir val="col"/>
        <c:grouping val="clustered"/>
        <c:varyColors val="0"/>
        <c:ser>
          <c:idx val="0"/>
          <c:order val="0"/>
          <c:tx>
            <c:strRef>
              <c:f>IND.4!$C$54</c:f>
              <c:strCache>
                <c:ptCount val="1"/>
                <c:pt idx="0">
                  <c:v>META DEL PERIODO
(Si aplica)</c:v>
                </c:pt>
              </c:strCache>
            </c:strRef>
          </c:tx>
          <c:spPr>
            <a:solidFill>
              <a:schemeClr val="accent1">
                <a:alpha val="85000"/>
              </a:schemeClr>
            </a:solidFill>
            <a:ln w="9525" cap="flat" cmpd="sng" algn="ctr">
              <a:solidFill>
                <a:schemeClr val="lt1">
                  <a:alpha val="50000"/>
                </a:schemeClr>
              </a:solidFill>
              <a:round/>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ysClr val="windowText" lastClr="000000"/>
                    </a:solidFill>
                    <a:latin typeface="+mn-lt"/>
                    <a:ea typeface="+mn-ea"/>
                    <a:cs typeface="+mn-cs"/>
                  </a:defRPr>
                </a:pPr>
                <a:endParaRPr lang="es-CO"/>
              </a:p>
            </c:txPr>
            <c:dLblPos val="inEnd"/>
            <c:showLegendKey val="0"/>
            <c:showVal val="1"/>
            <c:showCatName val="0"/>
            <c:showSerName val="0"/>
            <c:showPercent val="0"/>
            <c:showBubbleSize val="0"/>
            <c:showLeaderLines val="0"/>
            <c:extLst>
              <c:ext xmlns:c15="http://schemas.microsoft.com/office/drawing/2012/chart" uri="{CE6537A1-D6FC-4f65-9D91-7224C49458BB}">
                <c15:layout/>
                <c15:showLeaderLines val="1"/>
                <c15:leaderLines>
                  <c:spPr>
                    <a:ln w="9525">
                      <a:solidFill>
                        <a:schemeClr val="dk1">
                          <a:lumMod val="50000"/>
                          <a:lumOff val="50000"/>
                        </a:schemeClr>
                      </a:solidFill>
                    </a:ln>
                    <a:effectLst/>
                  </c:spPr>
                </c15:leaderLines>
              </c:ext>
            </c:extLst>
          </c:dLbls>
          <c:val>
            <c:numRef>
              <c:f>IND.4!$C$55:$C$66</c:f>
              <c:numCache>
                <c:formatCode>0%</c:formatCode>
                <c:ptCount val="12"/>
                <c:pt idx="1">
                  <c:v>0.95</c:v>
                </c:pt>
                <c:pt idx="2">
                  <c:v>0.95</c:v>
                </c:pt>
                <c:pt idx="3">
                  <c:v>0.89452049669903355</c:v>
                </c:pt>
                <c:pt idx="4">
                  <c:v>0.88643780394843796</c:v>
                </c:pt>
                <c:pt idx="5">
                  <c:v>0.87325991992068519</c:v>
                </c:pt>
                <c:pt idx="6" formatCode="0.00%">
                  <c:v>0.87984886193456158</c:v>
                </c:pt>
                <c:pt idx="7" formatCode="0.00%">
                  <c:v>0.85</c:v>
                </c:pt>
                <c:pt idx="8" formatCode="0.00%">
                  <c:v>0.75938251060406214</c:v>
                </c:pt>
                <c:pt idx="9" formatCode="0.00%">
                  <c:v>0.74281213944529079</c:v>
                </c:pt>
                <c:pt idx="10" formatCode="0.00%">
                  <c:v>0.73956223705600121</c:v>
                </c:pt>
                <c:pt idx="11" formatCode="0.00%">
                  <c:v>0.74725229570178475</c:v>
                </c:pt>
              </c:numCache>
            </c:numRef>
          </c:val>
        </c:ser>
        <c:ser>
          <c:idx val="1"/>
          <c:order val="1"/>
          <c:tx>
            <c:strRef>
              <c:f>IND.4!$G$54</c:f>
              <c:strCache>
                <c:ptCount val="1"/>
                <c:pt idx="0">
                  <c:v>RESULTADO</c:v>
                </c:pt>
              </c:strCache>
            </c:strRef>
          </c:tx>
          <c:spPr>
            <a:solidFill>
              <a:schemeClr val="accent2">
                <a:alpha val="85000"/>
              </a:schemeClr>
            </a:solidFill>
            <a:ln w="9525" cap="flat" cmpd="sng" algn="ctr">
              <a:solidFill>
                <a:schemeClr val="lt1">
                  <a:alpha val="50000"/>
                </a:schemeClr>
              </a:solidFill>
              <a:round/>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ysClr val="windowText" lastClr="000000"/>
                    </a:solidFill>
                    <a:latin typeface="+mn-lt"/>
                    <a:ea typeface="+mn-ea"/>
                    <a:cs typeface="+mn-cs"/>
                  </a:defRPr>
                </a:pPr>
                <a:endParaRPr lang="es-CO"/>
              </a:p>
            </c:txPr>
            <c:dLblPos val="inEnd"/>
            <c:showLegendKey val="0"/>
            <c:showVal val="1"/>
            <c:showCatName val="0"/>
            <c:showSerName val="0"/>
            <c:showPercent val="0"/>
            <c:showBubbleSize val="0"/>
            <c:showLeaderLines val="0"/>
            <c:extLst>
              <c:ext xmlns:c15="http://schemas.microsoft.com/office/drawing/2012/chart" uri="{CE6537A1-D6FC-4f65-9D91-7224C49458BB}">
                <c15:layout/>
                <c15:showLeaderLines val="1"/>
                <c15:leaderLines>
                  <c:spPr>
                    <a:ln w="9525">
                      <a:solidFill>
                        <a:schemeClr val="dk1">
                          <a:lumMod val="50000"/>
                          <a:lumOff val="50000"/>
                        </a:schemeClr>
                      </a:solidFill>
                    </a:ln>
                    <a:effectLst/>
                  </c:spPr>
                </c15:leaderLines>
              </c:ext>
            </c:extLst>
          </c:dLbls>
          <c:val>
            <c:numRef>
              <c:f>IND.4!$G$55:$G$66</c:f>
              <c:numCache>
                <c:formatCode>0%</c:formatCode>
                <c:ptCount val="12"/>
                <c:pt idx="0">
                  <c:v>0.89600000000000002</c:v>
                </c:pt>
                <c:pt idx="1">
                  <c:v>0.90890000000000004</c:v>
                </c:pt>
                <c:pt idx="2">
                  <c:v>0.87866149009710071</c:v>
                </c:pt>
                <c:pt idx="3">
                  <c:v>0.8621897256966512</c:v>
                </c:pt>
                <c:pt idx="4">
                  <c:v>0.8205483838096741</c:v>
                </c:pt>
                <c:pt idx="5">
                  <c:v>0.81228310871616249</c:v>
                </c:pt>
                <c:pt idx="6">
                  <c:v>0.72710127944101322</c:v>
                </c:pt>
                <c:pt idx="7">
                  <c:v>0.73876314365501083</c:v>
                </c:pt>
                <c:pt idx="8" formatCode="0.00%">
                  <c:v>0.76257199523984831</c:v>
                </c:pt>
                <c:pt idx="9" formatCode="0.00%">
                  <c:v>0.71735157227314472</c:v>
                </c:pt>
                <c:pt idx="10" formatCode="0.00%">
                  <c:v>0.77899973923540289</c:v>
                </c:pt>
                <c:pt idx="11" formatCode="0.00%">
                  <c:v>0.792571979536277</c:v>
                </c:pt>
              </c:numCache>
            </c:numRef>
          </c:val>
        </c:ser>
        <c:dLbls>
          <c:dLblPos val="inEnd"/>
          <c:showLegendKey val="0"/>
          <c:showVal val="1"/>
          <c:showCatName val="0"/>
          <c:showSerName val="0"/>
          <c:showPercent val="0"/>
          <c:showBubbleSize val="0"/>
        </c:dLbls>
        <c:gapWidth val="65"/>
        <c:axId val="898892896"/>
        <c:axId val="898903232"/>
      </c:barChart>
      <c:catAx>
        <c:axId val="898892896"/>
        <c:scaling>
          <c:orientation val="minMax"/>
        </c:scaling>
        <c:delete val="0"/>
        <c:axPos val="b"/>
        <c:majorTickMark val="none"/>
        <c:minorTickMark val="none"/>
        <c:tickLblPos val="nextTo"/>
        <c:spPr>
          <a:noFill/>
          <a:ln w="19050" cap="flat" cmpd="sng" algn="ctr">
            <a:solidFill>
              <a:schemeClr val="dk1">
                <a:lumMod val="75000"/>
                <a:lumOff val="25000"/>
              </a:schemeClr>
            </a:solidFill>
            <a:round/>
          </a:ln>
          <a:effectLst/>
        </c:spPr>
        <c:txPr>
          <a:bodyPr rot="-60000000" spcFirstLastPara="1" vertOverflow="ellipsis" vert="horz" wrap="square" anchor="ctr" anchorCtr="1"/>
          <a:lstStyle/>
          <a:p>
            <a:pPr>
              <a:defRPr sz="1200" b="1" i="0" u="none" strike="noStrike" kern="1200" cap="all" baseline="0">
                <a:solidFill>
                  <a:schemeClr val="dk1">
                    <a:lumMod val="75000"/>
                    <a:lumOff val="25000"/>
                  </a:schemeClr>
                </a:solidFill>
                <a:latin typeface="+mn-lt"/>
                <a:ea typeface="+mn-ea"/>
                <a:cs typeface="+mn-cs"/>
              </a:defRPr>
            </a:pPr>
            <a:endParaRPr lang="es-CO"/>
          </a:p>
        </c:txPr>
        <c:crossAx val="898903232"/>
        <c:crosses val="autoZero"/>
        <c:auto val="1"/>
        <c:lblAlgn val="ctr"/>
        <c:lblOffset val="100"/>
        <c:noMultiLvlLbl val="0"/>
      </c:catAx>
      <c:valAx>
        <c:axId val="898903232"/>
        <c:scaling>
          <c:orientation val="minMax"/>
        </c:scaling>
        <c:delete val="1"/>
        <c:axPos val="l"/>
        <c:majorGridlines>
          <c:spPr>
            <a:ln w="9525" cap="flat" cmpd="sng" algn="ctr">
              <a:gradFill>
                <a:gsLst>
                  <a:gs pos="100000">
                    <a:schemeClr val="dk1">
                      <a:lumMod val="95000"/>
                      <a:lumOff val="5000"/>
                      <a:alpha val="42000"/>
                    </a:schemeClr>
                  </a:gs>
                  <a:gs pos="0">
                    <a:schemeClr val="lt1">
                      <a:lumMod val="75000"/>
                      <a:alpha val="36000"/>
                    </a:schemeClr>
                  </a:gs>
                </a:gsLst>
                <a:lin ang="5400000" scaled="0"/>
              </a:gradFill>
              <a:round/>
            </a:ln>
            <a:effectLst/>
          </c:spPr>
        </c:majorGridlines>
        <c:numFmt formatCode="General" sourceLinked="1"/>
        <c:majorTickMark val="none"/>
        <c:minorTickMark val="none"/>
        <c:tickLblPos val="nextTo"/>
        <c:crossAx val="898892896"/>
        <c:crosses val="autoZero"/>
        <c:crossBetween val="between"/>
      </c:valAx>
      <c:spPr>
        <a:noFill/>
        <a:ln>
          <a:noFill/>
        </a:ln>
        <a:effectLst/>
      </c:spPr>
    </c:plotArea>
    <c:legend>
      <c:legendPos val="b"/>
      <c:layout/>
      <c:overlay val="0"/>
      <c:spPr>
        <a:solidFill>
          <a:schemeClr val="lt1">
            <a:lumMod val="95000"/>
            <a:alpha val="39000"/>
          </a:schemeClr>
        </a:solidFill>
        <a:ln>
          <a:noFill/>
        </a:ln>
        <a:effectLst/>
      </c:spPr>
      <c:txPr>
        <a:bodyPr rot="0" spcFirstLastPara="1" vertOverflow="ellipsis" vert="horz" wrap="square" anchor="ctr" anchorCtr="1"/>
        <a:lstStyle/>
        <a:p>
          <a:pPr>
            <a:defRPr sz="1200" b="1" i="0" u="none" strike="noStrike" kern="1200" baseline="0">
              <a:solidFill>
                <a:sysClr val="windowText" lastClr="000000"/>
              </a:solidFill>
              <a:latin typeface="+mn-lt"/>
              <a:ea typeface="+mn-ea"/>
              <a:cs typeface="+mn-cs"/>
            </a:defRPr>
          </a:pPr>
          <a:endParaRPr lang="es-CO"/>
        </a:p>
      </c:txPr>
    </c:legend>
    <c:plotVisOnly val="1"/>
    <c:dispBlanksAs val="gap"/>
    <c:showDLblsOverMax val="0"/>
  </c:chart>
  <c:spPr>
    <a:gradFill flip="none" rotWithShape="1">
      <a:gsLst>
        <a:gs pos="0">
          <a:schemeClr val="lt1"/>
        </a:gs>
        <a:gs pos="39000">
          <a:schemeClr val="lt1"/>
        </a:gs>
        <a:gs pos="100000">
          <a:schemeClr val="lt1">
            <a:lumMod val="75000"/>
          </a:schemeClr>
        </a:gs>
      </a:gsLst>
      <a:path path="circle">
        <a:fillToRect l="50000" t="-80000" r="50000" b="180000"/>
      </a:path>
      <a:tileRect/>
    </a:gradFill>
    <a:ln w="9525" cap="flat" cmpd="sng" algn="ctr">
      <a:solidFill>
        <a:schemeClr val="dk1">
          <a:lumMod val="25000"/>
          <a:lumOff val="75000"/>
        </a:schemeClr>
      </a:solidFill>
      <a:round/>
    </a:ln>
    <a:effectLst/>
  </c:spPr>
  <c:txPr>
    <a:bodyPr/>
    <a:lstStyle/>
    <a:p>
      <a:pPr>
        <a:defRPr/>
      </a:pPr>
      <a:endParaRPr lang="es-CO"/>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barChart>
        <c:barDir val="col"/>
        <c:grouping val="clustered"/>
        <c:varyColors val="0"/>
        <c:ser>
          <c:idx val="0"/>
          <c:order val="0"/>
          <c:tx>
            <c:strRef>
              <c:f>IND.5!$C$54</c:f>
              <c:strCache>
                <c:ptCount val="1"/>
                <c:pt idx="0">
                  <c:v>META DEL PERIODO
(Si aplica)</c:v>
                </c:pt>
              </c:strCache>
            </c:strRef>
          </c:tx>
          <c:spPr>
            <a:solidFill>
              <a:schemeClr val="accent1">
                <a:alpha val="85000"/>
              </a:schemeClr>
            </a:solidFill>
            <a:ln w="9525" cap="flat" cmpd="sng" algn="ctr">
              <a:solidFill>
                <a:schemeClr val="lt1">
                  <a:alpha val="50000"/>
                </a:schemeClr>
              </a:solidFill>
              <a:round/>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ysClr val="windowText" lastClr="000000"/>
                    </a:solidFill>
                    <a:latin typeface="+mn-lt"/>
                    <a:ea typeface="+mn-ea"/>
                    <a:cs typeface="+mn-cs"/>
                  </a:defRPr>
                </a:pPr>
                <a:endParaRPr lang="es-CO"/>
              </a:p>
            </c:txPr>
            <c:dLblPos val="inEnd"/>
            <c:showLegendKey val="0"/>
            <c:showVal val="1"/>
            <c:showCatName val="0"/>
            <c:showSerName val="0"/>
            <c:showPercent val="0"/>
            <c:showBubbleSize val="0"/>
            <c:showLeaderLines val="0"/>
            <c:extLst>
              <c:ext xmlns:c15="http://schemas.microsoft.com/office/drawing/2012/chart" uri="{CE6537A1-D6FC-4f65-9D91-7224C49458BB}">
                <c15:layout/>
                <c15:showLeaderLines val="1"/>
                <c15:leaderLines>
                  <c:spPr>
                    <a:ln w="9525">
                      <a:solidFill>
                        <a:schemeClr val="dk1">
                          <a:lumMod val="50000"/>
                          <a:lumOff val="50000"/>
                        </a:schemeClr>
                      </a:solidFill>
                    </a:ln>
                    <a:effectLst/>
                  </c:spPr>
                </c15:leaderLines>
              </c:ext>
            </c:extLst>
          </c:dLbls>
          <c:val>
            <c:numRef>
              <c:f>IND.5!$C$55:$C$66</c:f>
              <c:numCache>
                <c:formatCode>0%</c:formatCode>
                <c:ptCount val="12"/>
                <c:pt idx="1">
                  <c:v>0.5</c:v>
                </c:pt>
                <c:pt idx="2">
                  <c:v>0.53</c:v>
                </c:pt>
                <c:pt idx="3">
                  <c:v>0.46177595634304919</c:v>
                </c:pt>
                <c:pt idx="4" formatCode="0.00%">
                  <c:v>0.57499999999999996</c:v>
                </c:pt>
                <c:pt idx="5" formatCode="0.00%">
                  <c:v>0.61166089439300619</c:v>
                </c:pt>
                <c:pt idx="6">
                  <c:v>0.6</c:v>
                </c:pt>
                <c:pt idx="7">
                  <c:v>0.5</c:v>
                </c:pt>
                <c:pt idx="8">
                  <c:v>0.5</c:v>
                </c:pt>
                <c:pt idx="9">
                  <c:v>0.5</c:v>
                </c:pt>
                <c:pt idx="10">
                  <c:v>0.5</c:v>
                </c:pt>
                <c:pt idx="11">
                  <c:v>0.5</c:v>
                </c:pt>
              </c:numCache>
            </c:numRef>
          </c:val>
        </c:ser>
        <c:ser>
          <c:idx val="1"/>
          <c:order val="1"/>
          <c:tx>
            <c:strRef>
              <c:f>IND.5!$G$54</c:f>
              <c:strCache>
                <c:ptCount val="1"/>
                <c:pt idx="0">
                  <c:v>RESULTADO</c:v>
                </c:pt>
              </c:strCache>
            </c:strRef>
          </c:tx>
          <c:spPr>
            <a:solidFill>
              <a:schemeClr val="accent2">
                <a:alpha val="85000"/>
              </a:schemeClr>
            </a:solidFill>
            <a:ln w="9525" cap="flat" cmpd="sng" algn="ctr">
              <a:solidFill>
                <a:schemeClr val="lt1">
                  <a:alpha val="50000"/>
                </a:schemeClr>
              </a:solidFill>
              <a:round/>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1100" b="1" i="0" u="none" strike="noStrike" kern="1200" baseline="0">
                    <a:solidFill>
                      <a:sysClr val="windowText" lastClr="000000"/>
                    </a:solidFill>
                    <a:latin typeface="+mn-lt"/>
                    <a:ea typeface="+mn-ea"/>
                    <a:cs typeface="+mn-cs"/>
                  </a:defRPr>
                </a:pPr>
                <a:endParaRPr lang="es-CO"/>
              </a:p>
            </c:txPr>
            <c:dLblPos val="inEnd"/>
            <c:showLegendKey val="0"/>
            <c:showVal val="1"/>
            <c:showCatName val="0"/>
            <c:showSerName val="0"/>
            <c:showPercent val="0"/>
            <c:showBubbleSize val="0"/>
            <c:showLeaderLines val="0"/>
            <c:extLst>
              <c:ext xmlns:c15="http://schemas.microsoft.com/office/drawing/2012/chart" uri="{CE6537A1-D6FC-4f65-9D91-7224C49458BB}">
                <c15:layout/>
                <c15:showLeaderLines val="1"/>
                <c15:leaderLines>
                  <c:spPr>
                    <a:ln w="9525">
                      <a:solidFill>
                        <a:schemeClr val="dk1">
                          <a:lumMod val="50000"/>
                          <a:lumOff val="50000"/>
                        </a:schemeClr>
                      </a:solidFill>
                    </a:ln>
                    <a:effectLst/>
                  </c:spPr>
                </c15:leaderLines>
              </c:ext>
            </c:extLst>
          </c:dLbls>
          <c:val>
            <c:numRef>
              <c:f>IND.5!$G$55:$G$66</c:f>
              <c:numCache>
                <c:formatCode>0.00%</c:formatCode>
                <c:ptCount val="12"/>
                <c:pt idx="0">
                  <c:v>0.33269913088384656</c:v>
                </c:pt>
                <c:pt idx="1">
                  <c:v>0.52448951661115784</c:v>
                </c:pt>
                <c:pt idx="2">
                  <c:v>0.52813922153414328</c:v>
                </c:pt>
                <c:pt idx="3">
                  <c:v>0.56485542421559443</c:v>
                </c:pt>
                <c:pt idx="4">
                  <c:v>0.65846636457041785</c:v>
                </c:pt>
                <c:pt idx="5">
                  <c:v>0.74935925186604557</c:v>
                </c:pt>
                <c:pt idx="6">
                  <c:v>0.40155786983064268</c:v>
                </c:pt>
                <c:pt idx="7">
                  <c:v>0.53364109113647695</c:v>
                </c:pt>
                <c:pt idx="8" formatCode="0%">
                  <c:v>0.50321799230225839</c:v>
                </c:pt>
                <c:pt idx="9" formatCode="0%">
                  <c:v>0.14980750827134459</c:v>
                </c:pt>
                <c:pt idx="10" formatCode="0%">
                  <c:v>0.5253516375570193</c:v>
                </c:pt>
                <c:pt idx="11" formatCode="0%">
                  <c:v>0.47991956239703409</c:v>
                </c:pt>
              </c:numCache>
            </c:numRef>
          </c:val>
        </c:ser>
        <c:dLbls>
          <c:dLblPos val="inEnd"/>
          <c:showLegendKey val="0"/>
          <c:showVal val="1"/>
          <c:showCatName val="0"/>
          <c:showSerName val="0"/>
          <c:showPercent val="0"/>
          <c:showBubbleSize val="0"/>
        </c:dLbls>
        <c:gapWidth val="65"/>
        <c:axId val="785785488"/>
        <c:axId val="785791472"/>
      </c:barChart>
      <c:catAx>
        <c:axId val="785785488"/>
        <c:scaling>
          <c:orientation val="minMax"/>
        </c:scaling>
        <c:delete val="0"/>
        <c:axPos val="b"/>
        <c:majorTickMark val="none"/>
        <c:minorTickMark val="none"/>
        <c:tickLblPos val="nextTo"/>
        <c:spPr>
          <a:noFill/>
          <a:ln w="19050" cap="flat" cmpd="sng" algn="ctr">
            <a:solidFill>
              <a:schemeClr val="dk1">
                <a:lumMod val="75000"/>
                <a:lumOff val="25000"/>
              </a:schemeClr>
            </a:solidFill>
            <a:round/>
          </a:ln>
          <a:effectLst/>
        </c:spPr>
        <c:txPr>
          <a:bodyPr rot="-60000000" spcFirstLastPara="1" vertOverflow="ellipsis" vert="horz" wrap="square" anchor="ctr" anchorCtr="1"/>
          <a:lstStyle/>
          <a:p>
            <a:pPr>
              <a:defRPr sz="1200" b="0" i="0" u="none" strike="noStrike" kern="1200" cap="all" baseline="0">
                <a:solidFill>
                  <a:sysClr val="windowText" lastClr="000000"/>
                </a:solidFill>
                <a:latin typeface="+mn-lt"/>
                <a:ea typeface="+mn-ea"/>
                <a:cs typeface="+mn-cs"/>
              </a:defRPr>
            </a:pPr>
            <a:endParaRPr lang="es-CO"/>
          </a:p>
        </c:txPr>
        <c:crossAx val="785791472"/>
        <c:crosses val="autoZero"/>
        <c:auto val="1"/>
        <c:lblAlgn val="ctr"/>
        <c:lblOffset val="100"/>
        <c:noMultiLvlLbl val="0"/>
      </c:catAx>
      <c:valAx>
        <c:axId val="785791472"/>
        <c:scaling>
          <c:orientation val="minMax"/>
        </c:scaling>
        <c:delete val="1"/>
        <c:axPos val="l"/>
        <c:majorGridlines>
          <c:spPr>
            <a:ln w="9525" cap="flat" cmpd="sng" algn="ctr">
              <a:gradFill>
                <a:gsLst>
                  <a:gs pos="100000">
                    <a:schemeClr val="dk1">
                      <a:lumMod val="95000"/>
                      <a:lumOff val="5000"/>
                      <a:alpha val="42000"/>
                    </a:schemeClr>
                  </a:gs>
                  <a:gs pos="0">
                    <a:schemeClr val="lt1">
                      <a:lumMod val="75000"/>
                      <a:alpha val="36000"/>
                    </a:schemeClr>
                  </a:gs>
                </a:gsLst>
                <a:lin ang="5400000" scaled="0"/>
              </a:gradFill>
              <a:round/>
            </a:ln>
            <a:effectLst/>
          </c:spPr>
        </c:majorGridlines>
        <c:numFmt formatCode="General" sourceLinked="1"/>
        <c:majorTickMark val="none"/>
        <c:minorTickMark val="none"/>
        <c:tickLblPos val="nextTo"/>
        <c:crossAx val="785785488"/>
        <c:crosses val="autoZero"/>
        <c:crossBetween val="between"/>
      </c:valAx>
      <c:spPr>
        <a:noFill/>
        <a:ln>
          <a:noFill/>
        </a:ln>
        <a:effectLst/>
      </c:spPr>
    </c:plotArea>
    <c:legend>
      <c:legendPos val="b"/>
      <c:layout/>
      <c:overlay val="0"/>
      <c:spPr>
        <a:solidFill>
          <a:schemeClr val="lt1">
            <a:lumMod val="95000"/>
            <a:alpha val="39000"/>
          </a:schemeClr>
        </a:solidFill>
        <a:ln>
          <a:noFill/>
        </a:ln>
        <a:effectLst/>
      </c:spPr>
      <c:txPr>
        <a:bodyPr rot="0" spcFirstLastPara="1" vertOverflow="ellipsis" vert="horz" wrap="square" anchor="ctr" anchorCtr="1"/>
        <a:lstStyle/>
        <a:p>
          <a:pPr>
            <a:defRPr sz="1200" b="1" i="0" u="none" strike="noStrike" kern="1200" baseline="0">
              <a:solidFill>
                <a:sysClr val="windowText" lastClr="000000"/>
              </a:solidFill>
              <a:latin typeface="+mn-lt"/>
              <a:ea typeface="+mn-ea"/>
              <a:cs typeface="+mn-cs"/>
            </a:defRPr>
          </a:pPr>
          <a:endParaRPr lang="es-CO"/>
        </a:p>
      </c:txPr>
    </c:legend>
    <c:plotVisOnly val="1"/>
    <c:dispBlanksAs val="gap"/>
    <c:showDLblsOverMax val="0"/>
  </c:chart>
  <c:spPr>
    <a:gradFill flip="none" rotWithShape="1">
      <a:gsLst>
        <a:gs pos="0">
          <a:schemeClr val="lt1"/>
        </a:gs>
        <a:gs pos="39000">
          <a:schemeClr val="lt1"/>
        </a:gs>
        <a:gs pos="100000">
          <a:schemeClr val="lt1">
            <a:lumMod val="75000"/>
          </a:schemeClr>
        </a:gs>
      </a:gsLst>
      <a:path path="circle">
        <a:fillToRect l="50000" t="-80000" r="50000" b="180000"/>
      </a:path>
      <a:tileRect/>
    </a:gradFill>
    <a:ln w="9525" cap="flat" cmpd="sng" algn="ctr">
      <a:solidFill>
        <a:schemeClr val="dk1">
          <a:lumMod val="25000"/>
          <a:lumOff val="75000"/>
        </a:schemeClr>
      </a:solidFill>
      <a:round/>
    </a:ln>
    <a:effectLst/>
  </c:spPr>
  <c:txPr>
    <a:bodyPr/>
    <a:lstStyle/>
    <a:p>
      <a:pPr>
        <a:defRPr/>
      </a:pPr>
      <a:endParaRPr lang="es-CO"/>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barChart>
        <c:barDir val="col"/>
        <c:grouping val="clustered"/>
        <c:varyColors val="0"/>
        <c:ser>
          <c:idx val="0"/>
          <c:order val="0"/>
          <c:tx>
            <c:strRef>
              <c:f>IND.6!$C$54</c:f>
              <c:strCache>
                <c:ptCount val="1"/>
                <c:pt idx="0">
                  <c:v>META DEL PERIODO
(Si aplica)</c:v>
                </c:pt>
              </c:strCache>
            </c:strRef>
          </c:tx>
          <c:spPr>
            <a:solidFill>
              <a:schemeClr val="accent1">
                <a:alpha val="85000"/>
              </a:schemeClr>
            </a:solidFill>
            <a:ln w="9525" cap="flat" cmpd="sng" algn="ctr">
              <a:solidFill>
                <a:schemeClr val="lt1">
                  <a:alpha val="50000"/>
                </a:schemeClr>
              </a:solidFill>
              <a:round/>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ysClr val="windowText" lastClr="000000"/>
                    </a:solidFill>
                    <a:latin typeface="+mn-lt"/>
                    <a:ea typeface="+mn-ea"/>
                    <a:cs typeface="+mn-cs"/>
                  </a:defRPr>
                </a:pPr>
                <a:endParaRPr lang="es-CO"/>
              </a:p>
            </c:txPr>
            <c:dLblPos val="inEnd"/>
            <c:showLegendKey val="0"/>
            <c:showVal val="1"/>
            <c:showCatName val="0"/>
            <c:showSerName val="0"/>
            <c:showPercent val="0"/>
            <c:showBubbleSize val="0"/>
            <c:showLeaderLines val="0"/>
            <c:extLst>
              <c:ext xmlns:c15="http://schemas.microsoft.com/office/drawing/2012/chart" uri="{CE6537A1-D6FC-4f65-9D91-7224C49458BB}">
                <c15:layout/>
                <c15:showLeaderLines val="1"/>
                <c15:leaderLines>
                  <c:spPr>
                    <a:ln w="9525">
                      <a:solidFill>
                        <a:schemeClr val="dk1">
                          <a:lumMod val="50000"/>
                          <a:lumOff val="50000"/>
                        </a:schemeClr>
                      </a:solidFill>
                    </a:ln>
                    <a:effectLst/>
                  </c:spPr>
                </c15:leaderLines>
              </c:ext>
            </c:extLst>
          </c:dLbls>
          <c:val>
            <c:numRef>
              <c:f>IND.6!$C$55:$C$66</c:f>
              <c:numCache>
                <c:formatCode>0%</c:formatCode>
                <c:ptCount val="12"/>
                <c:pt idx="1">
                  <c:v>0.3</c:v>
                </c:pt>
                <c:pt idx="2">
                  <c:v>0.3</c:v>
                </c:pt>
                <c:pt idx="3">
                  <c:v>0.3</c:v>
                </c:pt>
                <c:pt idx="4">
                  <c:v>0.4</c:v>
                </c:pt>
                <c:pt idx="5">
                  <c:v>0.4</c:v>
                </c:pt>
                <c:pt idx="6">
                  <c:v>0.4</c:v>
                </c:pt>
                <c:pt idx="7">
                  <c:v>0.4</c:v>
                </c:pt>
                <c:pt idx="8">
                  <c:v>0.4</c:v>
                </c:pt>
                <c:pt idx="9">
                  <c:v>0.4</c:v>
                </c:pt>
                <c:pt idx="10">
                  <c:v>0.4</c:v>
                </c:pt>
                <c:pt idx="11">
                  <c:v>0.4</c:v>
                </c:pt>
              </c:numCache>
            </c:numRef>
          </c:val>
        </c:ser>
        <c:ser>
          <c:idx val="1"/>
          <c:order val="1"/>
          <c:tx>
            <c:strRef>
              <c:f>IND.6!$G$54</c:f>
              <c:strCache>
                <c:ptCount val="1"/>
                <c:pt idx="0">
                  <c:v>RESULTADO</c:v>
                </c:pt>
              </c:strCache>
            </c:strRef>
          </c:tx>
          <c:spPr>
            <a:solidFill>
              <a:schemeClr val="accent2">
                <a:alpha val="85000"/>
              </a:schemeClr>
            </a:solidFill>
            <a:ln w="9525" cap="flat" cmpd="sng" algn="ctr">
              <a:solidFill>
                <a:schemeClr val="lt1">
                  <a:alpha val="50000"/>
                </a:schemeClr>
              </a:solidFill>
              <a:round/>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ysClr val="windowText" lastClr="000000"/>
                    </a:solidFill>
                    <a:latin typeface="+mn-lt"/>
                    <a:ea typeface="+mn-ea"/>
                    <a:cs typeface="+mn-cs"/>
                  </a:defRPr>
                </a:pPr>
                <a:endParaRPr lang="es-CO"/>
              </a:p>
            </c:txPr>
            <c:dLblPos val="inEnd"/>
            <c:showLegendKey val="0"/>
            <c:showVal val="1"/>
            <c:showCatName val="0"/>
            <c:showSerName val="0"/>
            <c:showPercent val="0"/>
            <c:showBubbleSize val="0"/>
            <c:showLeaderLines val="0"/>
            <c:extLst>
              <c:ext xmlns:c15="http://schemas.microsoft.com/office/drawing/2012/chart" uri="{CE6537A1-D6FC-4f65-9D91-7224C49458BB}">
                <c15:layout/>
                <c15:showLeaderLines val="1"/>
                <c15:leaderLines>
                  <c:spPr>
                    <a:ln w="9525">
                      <a:solidFill>
                        <a:schemeClr val="dk1">
                          <a:lumMod val="50000"/>
                          <a:lumOff val="50000"/>
                        </a:schemeClr>
                      </a:solidFill>
                    </a:ln>
                    <a:effectLst/>
                  </c:spPr>
                </c15:leaderLines>
              </c:ext>
            </c:extLst>
          </c:dLbls>
          <c:val>
            <c:numRef>
              <c:f>IND.6!$G$55:$G$66</c:f>
              <c:numCache>
                <c:formatCode>0.00%</c:formatCode>
                <c:ptCount val="12"/>
                <c:pt idx="0">
                  <c:v>0.19291579764371641</c:v>
                </c:pt>
                <c:pt idx="1">
                  <c:v>0.20984295147034682</c:v>
                </c:pt>
                <c:pt idx="2">
                  <c:v>0.21285371097589056</c:v>
                </c:pt>
                <c:pt idx="3">
                  <c:v>0.12484487712525191</c:v>
                </c:pt>
                <c:pt idx="4">
                  <c:v>7.5120702937665679E-2</c:v>
                </c:pt>
                <c:pt idx="5">
                  <c:v>9.5578223533430776E-2</c:v>
                </c:pt>
                <c:pt idx="6">
                  <c:v>0.16820108289109295</c:v>
                </c:pt>
                <c:pt idx="7" formatCode="0%">
                  <c:v>0.18092197420100295</c:v>
                </c:pt>
                <c:pt idx="8" formatCode="0%">
                  <c:v>0.14054411452068813</c:v>
                </c:pt>
                <c:pt idx="9" formatCode="0%">
                  <c:v>0.22042009755840072</c:v>
                </c:pt>
                <c:pt idx="10" formatCode="0%">
                  <c:v>0.3288603976124761</c:v>
                </c:pt>
                <c:pt idx="11" formatCode="0%">
                  <c:v>0.27252947657990723</c:v>
                </c:pt>
              </c:numCache>
            </c:numRef>
          </c:val>
        </c:ser>
        <c:dLbls>
          <c:dLblPos val="inEnd"/>
          <c:showLegendKey val="0"/>
          <c:showVal val="1"/>
          <c:showCatName val="0"/>
          <c:showSerName val="0"/>
          <c:showPercent val="0"/>
          <c:showBubbleSize val="0"/>
        </c:dLbls>
        <c:gapWidth val="65"/>
        <c:axId val="559513152"/>
        <c:axId val="559506080"/>
      </c:barChart>
      <c:catAx>
        <c:axId val="559513152"/>
        <c:scaling>
          <c:orientation val="minMax"/>
        </c:scaling>
        <c:delete val="0"/>
        <c:axPos val="b"/>
        <c:majorTickMark val="none"/>
        <c:minorTickMark val="none"/>
        <c:tickLblPos val="nextTo"/>
        <c:spPr>
          <a:noFill/>
          <a:ln w="19050" cap="flat" cmpd="sng" algn="ctr">
            <a:solidFill>
              <a:schemeClr val="dk1">
                <a:lumMod val="75000"/>
                <a:lumOff val="25000"/>
              </a:schemeClr>
            </a:solidFill>
            <a:round/>
          </a:ln>
          <a:effectLst/>
        </c:spPr>
        <c:txPr>
          <a:bodyPr rot="-60000000" spcFirstLastPara="1" vertOverflow="ellipsis" vert="horz" wrap="square" anchor="ctr" anchorCtr="1"/>
          <a:lstStyle/>
          <a:p>
            <a:pPr>
              <a:defRPr sz="1200" b="1" i="0" u="none" strike="noStrike" kern="1200" cap="all" baseline="0">
                <a:solidFill>
                  <a:sysClr val="windowText" lastClr="000000"/>
                </a:solidFill>
                <a:latin typeface="+mn-lt"/>
                <a:ea typeface="+mn-ea"/>
                <a:cs typeface="+mn-cs"/>
              </a:defRPr>
            </a:pPr>
            <a:endParaRPr lang="es-CO"/>
          </a:p>
        </c:txPr>
        <c:crossAx val="559506080"/>
        <c:crosses val="autoZero"/>
        <c:auto val="1"/>
        <c:lblAlgn val="ctr"/>
        <c:lblOffset val="100"/>
        <c:noMultiLvlLbl val="0"/>
      </c:catAx>
      <c:valAx>
        <c:axId val="559506080"/>
        <c:scaling>
          <c:orientation val="minMax"/>
        </c:scaling>
        <c:delete val="1"/>
        <c:axPos val="l"/>
        <c:majorGridlines>
          <c:spPr>
            <a:ln w="9525" cap="flat" cmpd="sng" algn="ctr">
              <a:gradFill>
                <a:gsLst>
                  <a:gs pos="100000">
                    <a:schemeClr val="dk1">
                      <a:lumMod val="95000"/>
                      <a:lumOff val="5000"/>
                      <a:alpha val="42000"/>
                    </a:schemeClr>
                  </a:gs>
                  <a:gs pos="0">
                    <a:schemeClr val="lt1">
                      <a:lumMod val="75000"/>
                      <a:alpha val="36000"/>
                    </a:schemeClr>
                  </a:gs>
                </a:gsLst>
                <a:lin ang="5400000" scaled="0"/>
              </a:gradFill>
              <a:round/>
            </a:ln>
            <a:effectLst/>
          </c:spPr>
        </c:majorGridlines>
        <c:numFmt formatCode="0%" sourceLinked="1"/>
        <c:majorTickMark val="none"/>
        <c:minorTickMark val="none"/>
        <c:tickLblPos val="nextTo"/>
        <c:crossAx val="559513152"/>
        <c:crosses val="autoZero"/>
        <c:crossBetween val="between"/>
      </c:valAx>
      <c:spPr>
        <a:noFill/>
        <a:ln>
          <a:noFill/>
        </a:ln>
        <a:effectLst/>
      </c:spPr>
    </c:plotArea>
    <c:legend>
      <c:legendPos val="b"/>
      <c:layout/>
      <c:overlay val="0"/>
      <c:spPr>
        <a:solidFill>
          <a:schemeClr val="lt1">
            <a:lumMod val="95000"/>
            <a:alpha val="39000"/>
          </a:schemeClr>
        </a:solidFill>
        <a:ln>
          <a:noFill/>
        </a:ln>
        <a:effectLst/>
      </c:spPr>
      <c:txPr>
        <a:bodyPr rot="0" spcFirstLastPara="1" vertOverflow="ellipsis" vert="horz" wrap="square" anchor="ctr" anchorCtr="1"/>
        <a:lstStyle/>
        <a:p>
          <a:pPr>
            <a:defRPr sz="1200" b="1" i="0" u="none" strike="noStrike" kern="1200" baseline="0">
              <a:solidFill>
                <a:sysClr val="windowText" lastClr="000000"/>
              </a:solidFill>
              <a:latin typeface="+mn-lt"/>
              <a:ea typeface="+mn-ea"/>
              <a:cs typeface="+mn-cs"/>
            </a:defRPr>
          </a:pPr>
          <a:endParaRPr lang="es-CO"/>
        </a:p>
      </c:txPr>
    </c:legend>
    <c:plotVisOnly val="1"/>
    <c:dispBlanksAs val="gap"/>
    <c:showDLblsOverMax val="0"/>
  </c:chart>
  <c:spPr>
    <a:gradFill flip="none" rotWithShape="1">
      <a:gsLst>
        <a:gs pos="0">
          <a:schemeClr val="lt1"/>
        </a:gs>
        <a:gs pos="39000">
          <a:schemeClr val="lt1"/>
        </a:gs>
        <a:gs pos="100000">
          <a:schemeClr val="lt1">
            <a:lumMod val="75000"/>
          </a:schemeClr>
        </a:gs>
      </a:gsLst>
      <a:path path="circle">
        <a:fillToRect l="50000" t="-80000" r="50000" b="180000"/>
      </a:path>
      <a:tileRect/>
    </a:gradFill>
    <a:ln w="9525" cap="flat" cmpd="sng" algn="ctr">
      <a:solidFill>
        <a:schemeClr val="dk1">
          <a:lumMod val="25000"/>
          <a:lumOff val="75000"/>
        </a:schemeClr>
      </a:solidFill>
      <a:round/>
    </a:ln>
    <a:effectLst/>
  </c:spPr>
  <c:txPr>
    <a:bodyPr/>
    <a:lstStyle/>
    <a:p>
      <a:pPr>
        <a:defRPr/>
      </a:pPr>
      <a:endParaRPr lang="es-CO"/>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barChart>
        <c:barDir val="col"/>
        <c:grouping val="clustered"/>
        <c:varyColors val="0"/>
        <c:ser>
          <c:idx val="0"/>
          <c:order val="0"/>
          <c:tx>
            <c:strRef>
              <c:f>IND.7!$C$54</c:f>
              <c:strCache>
                <c:ptCount val="1"/>
                <c:pt idx="0">
                  <c:v>META DEL PERIODO
(Si aplica)</c:v>
                </c:pt>
              </c:strCache>
            </c:strRef>
          </c:tx>
          <c:spPr>
            <a:solidFill>
              <a:schemeClr val="accent1">
                <a:alpha val="85000"/>
              </a:schemeClr>
            </a:solidFill>
            <a:ln w="9525" cap="flat" cmpd="sng" algn="ctr">
              <a:solidFill>
                <a:schemeClr val="lt1">
                  <a:alpha val="50000"/>
                </a:schemeClr>
              </a:solidFill>
              <a:round/>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1000" b="1" i="0" u="none" strike="noStrike" kern="1200" baseline="0">
                    <a:solidFill>
                      <a:sysClr val="windowText" lastClr="000000"/>
                    </a:solidFill>
                    <a:latin typeface="+mn-lt"/>
                    <a:ea typeface="+mn-ea"/>
                    <a:cs typeface="+mn-cs"/>
                  </a:defRPr>
                </a:pPr>
                <a:endParaRPr lang="es-CO"/>
              </a:p>
            </c:txPr>
            <c:dLblPos val="inEnd"/>
            <c:showLegendKey val="0"/>
            <c:showVal val="1"/>
            <c:showCatName val="0"/>
            <c:showSerName val="0"/>
            <c:showPercent val="0"/>
            <c:showBubbleSize val="0"/>
            <c:showLeaderLines val="0"/>
            <c:extLst>
              <c:ext xmlns:c15="http://schemas.microsoft.com/office/drawing/2012/chart" uri="{CE6537A1-D6FC-4f65-9D91-7224C49458BB}">
                <c15:layout/>
                <c15:showLeaderLines val="1"/>
                <c15:leaderLines>
                  <c:spPr>
                    <a:ln w="9525">
                      <a:solidFill>
                        <a:schemeClr val="dk1">
                          <a:lumMod val="50000"/>
                          <a:lumOff val="50000"/>
                        </a:schemeClr>
                      </a:solidFill>
                    </a:ln>
                    <a:effectLst/>
                  </c:spPr>
                </c15:leaderLines>
              </c:ext>
            </c:extLst>
          </c:dLbls>
          <c:val>
            <c:numRef>
              <c:f>IND.7!$C$55:$C$66</c:f>
              <c:numCache>
                <c:formatCode>0%</c:formatCode>
                <c:ptCount val="12"/>
                <c:pt idx="1">
                  <c:v>0.95</c:v>
                </c:pt>
                <c:pt idx="2">
                  <c:v>0.95</c:v>
                </c:pt>
                <c:pt idx="3">
                  <c:v>0.91968462333479228</c:v>
                </c:pt>
                <c:pt idx="4">
                  <c:v>0.90500000000000003</c:v>
                </c:pt>
                <c:pt idx="5">
                  <c:v>0.9</c:v>
                </c:pt>
                <c:pt idx="6">
                  <c:v>0.9</c:v>
                </c:pt>
                <c:pt idx="7">
                  <c:v>0.9</c:v>
                </c:pt>
                <c:pt idx="8" formatCode="0.00%">
                  <c:v>0.9</c:v>
                </c:pt>
                <c:pt idx="9" formatCode="0.00%">
                  <c:v>0.9</c:v>
                </c:pt>
                <c:pt idx="10" formatCode="0.00%">
                  <c:v>0.9</c:v>
                </c:pt>
                <c:pt idx="11" formatCode="0.00%">
                  <c:v>0.9</c:v>
                </c:pt>
              </c:numCache>
            </c:numRef>
          </c:val>
        </c:ser>
        <c:ser>
          <c:idx val="1"/>
          <c:order val="1"/>
          <c:tx>
            <c:strRef>
              <c:f>IND.7!$G$54</c:f>
              <c:strCache>
                <c:ptCount val="1"/>
                <c:pt idx="0">
                  <c:v>RESULTADO</c:v>
                </c:pt>
              </c:strCache>
            </c:strRef>
          </c:tx>
          <c:spPr>
            <a:solidFill>
              <a:schemeClr val="accent2">
                <a:alpha val="85000"/>
              </a:schemeClr>
            </a:solidFill>
            <a:ln w="9525" cap="flat" cmpd="sng" algn="ctr">
              <a:solidFill>
                <a:schemeClr val="lt1">
                  <a:alpha val="50000"/>
                </a:schemeClr>
              </a:solidFill>
              <a:round/>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1000" b="1" i="0" u="none" strike="noStrike" kern="1200" baseline="0">
                    <a:solidFill>
                      <a:sysClr val="windowText" lastClr="000000"/>
                    </a:solidFill>
                    <a:latin typeface="+mn-lt"/>
                    <a:ea typeface="+mn-ea"/>
                    <a:cs typeface="+mn-cs"/>
                  </a:defRPr>
                </a:pPr>
                <a:endParaRPr lang="es-CO"/>
              </a:p>
            </c:txPr>
            <c:dLblPos val="inEnd"/>
            <c:showLegendKey val="0"/>
            <c:showVal val="1"/>
            <c:showCatName val="0"/>
            <c:showSerName val="0"/>
            <c:showPercent val="0"/>
            <c:showBubbleSize val="0"/>
            <c:showLeaderLines val="0"/>
            <c:extLst>
              <c:ext xmlns:c15="http://schemas.microsoft.com/office/drawing/2012/chart" uri="{CE6537A1-D6FC-4f65-9D91-7224C49458BB}">
                <c15:layout/>
                <c15:showLeaderLines val="1"/>
                <c15:leaderLines>
                  <c:spPr>
                    <a:ln w="9525">
                      <a:solidFill>
                        <a:schemeClr val="dk1">
                          <a:lumMod val="50000"/>
                          <a:lumOff val="50000"/>
                        </a:schemeClr>
                      </a:solidFill>
                    </a:ln>
                    <a:effectLst/>
                  </c:spPr>
                </c15:leaderLines>
              </c:ext>
            </c:extLst>
          </c:dLbls>
          <c:val>
            <c:numRef>
              <c:f>IND.7!$G$55:$G$66</c:f>
              <c:numCache>
                <c:formatCode>0.00%</c:formatCode>
                <c:ptCount val="12"/>
                <c:pt idx="0">
                  <c:v>0.93459643937938675</c:v>
                </c:pt>
                <c:pt idx="1">
                  <c:v>0.92838769052086356</c:v>
                </c:pt>
                <c:pt idx="2">
                  <c:v>0.89606974010412621</c:v>
                </c:pt>
                <c:pt idx="3">
                  <c:v>0.91198647005695077</c:v>
                </c:pt>
                <c:pt idx="4">
                  <c:v>0.8616580789942353</c:v>
                </c:pt>
                <c:pt idx="5">
                  <c:v>0.80259320557726144</c:v>
                </c:pt>
                <c:pt idx="6" formatCode="0%">
                  <c:v>0.71797971338041355</c:v>
                </c:pt>
                <c:pt idx="7" formatCode="0%">
                  <c:v>0.61048428788336195</c:v>
                </c:pt>
                <c:pt idx="8">
                  <c:v>0.77447077326898928</c:v>
                </c:pt>
                <c:pt idx="9">
                  <c:v>0.73417998100183257</c:v>
                </c:pt>
                <c:pt idx="10">
                  <c:v>0.81032292578712906</c:v>
                </c:pt>
                <c:pt idx="11">
                  <c:v>0.81325667133685975</c:v>
                </c:pt>
              </c:numCache>
            </c:numRef>
          </c:val>
        </c:ser>
        <c:dLbls>
          <c:dLblPos val="inEnd"/>
          <c:showLegendKey val="0"/>
          <c:showVal val="1"/>
          <c:showCatName val="0"/>
          <c:showSerName val="0"/>
          <c:showPercent val="0"/>
          <c:showBubbleSize val="0"/>
        </c:dLbls>
        <c:gapWidth val="65"/>
        <c:axId val="846626112"/>
        <c:axId val="846634272"/>
      </c:barChart>
      <c:catAx>
        <c:axId val="846626112"/>
        <c:scaling>
          <c:orientation val="minMax"/>
        </c:scaling>
        <c:delete val="0"/>
        <c:axPos val="b"/>
        <c:majorTickMark val="none"/>
        <c:minorTickMark val="none"/>
        <c:tickLblPos val="nextTo"/>
        <c:spPr>
          <a:noFill/>
          <a:ln w="19050" cap="flat" cmpd="sng" algn="ctr">
            <a:solidFill>
              <a:schemeClr val="dk1">
                <a:lumMod val="75000"/>
                <a:lumOff val="25000"/>
              </a:schemeClr>
            </a:solidFill>
            <a:round/>
          </a:ln>
          <a:effectLst/>
        </c:spPr>
        <c:txPr>
          <a:bodyPr rot="-60000000" spcFirstLastPara="1" vertOverflow="ellipsis" vert="horz" wrap="square" anchor="ctr" anchorCtr="1"/>
          <a:lstStyle/>
          <a:p>
            <a:pPr>
              <a:defRPr sz="900" b="1" i="0" u="none" strike="noStrike" kern="1200" cap="all" baseline="0">
                <a:solidFill>
                  <a:schemeClr val="dk1">
                    <a:lumMod val="75000"/>
                    <a:lumOff val="25000"/>
                  </a:schemeClr>
                </a:solidFill>
                <a:latin typeface="+mn-lt"/>
                <a:ea typeface="+mn-ea"/>
                <a:cs typeface="+mn-cs"/>
              </a:defRPr>
            </a:pPr>
            <a:endParaRPr lang="es-CO"/>
          </a:p>
        </c:txPr>
        <c:crossAx val="846634272"/>
        <c:crosses val="autoZero"/>
        <c:auto val="1"/>
        <c:lblAlgn val="ctr"/>
        <c:lblOffset val="100"/>
        <c:noMultiLvlLbl val="0"/>
      </c:catAx>
      <c:valAx>
        <c:axId val="846634272"/>
        <c:scaling>
          <c:orientation val="minMax"/>
        </c:scaling>
        <c:delete val="1"/>
        <c:axPos val="l"/>
        <c:majorGridlines>
          <c:spPr>
            <a:ln w="9525" cap="flat" cmpd="sng" algn="ctr">
              <a:gradFill>
                <a:gsLst>
                  <a:gs pos="100000">
                    <a:schemeClr val="dk1">
                      <a:lumMod val="95000"/>
                      <a:lumOff val="5000"/>
                      <a:alpha val="42000"/>
                    </a:schemeClr>
                  </a:gs>
                  <a:gs pos="0">
                    <a:schemeClr val="lt1">
                      <a:lumMod val="75000"/>
                      <a:alpha val="36000"/>
                    </a:schemeClr>
                  </a:gs>
                </a:gsLst>
                <a:lin ang="5400000" scaled="0"/>
              </a:gradFill>
              <a:round/>
            </a:ln>
            <a:effectLst/>
          </c:spPr>
        </c:majorGridlines>
        <c:numFmt formatCode="General" sourceLinked="1"/>
        <c:majorTickMark val="none"/>
        <c:minorTickMark val="none"/>
        <c:tickLblPos val="nextTo"/>
        <c:crossAx val="846626112"/>
        <c:crosses val="autoZero"/>
        <c:crossBetween val="between"/>
      </c:valAx>
      <c:spPr>
        <a:noFill/>
        <a:ln>
          <a:noFill/>
        </a:ln>
        <a:effectLst/>
      </c:spPr>
    </c:plotArea>
    <c:legend>
      <c:legendPos val="b"/>
      <c:layout/>
      <c:overlay val="0"/>
      <c:spPr>
        <a:solidFill>
          <a:schemeClr val="lt1">
            <a:lumMod val="95000"/>
            <a:alpha val="39000"/>
          </a:schemeClr>
        </a:solidFill>
        <a:ln>
          <a:noFill/>
        </a:ln>
        <a:effectLst/>
      </c:spPr>
      <c:txPr>
        <a:bodyPr rot="0" spcFirstLastPara="1" vertOverflow="ellipsis" vert="horz" wrap="square" anchor="ctr" anchorCtr="1"/>
        <a:lstStyle/>
        <a:p>
          <a:pPr>
            <a:defRPr sz="1200" b="1" i="0" u="none" strike="noStrike" kern="1200" baseline="0">
              <a:solidFill>
                <a:schemeClr val="dk1">
                  <a:lumMod val="75000"/>
                  <a:lumOff val="25000"/>
                </a:schemeClr>
              </a:solidFill>
              <a:latin typeface="+mn-lt"/>
              <a:ea typeface="+mn-ea"/>
              <a:cs typeface="+mn-cs"/>
            </a:defRPr>
          </a:pPr>
          <a:endParaRPr lang="es-CO"/>
        </a:p>
      </c:txPr>
    </c:legend>
    <c:plotVisOnly val="1"/>
    <c:dispBlanksAs val="gap"/>
    <c:showDLblsOverMax val="0"/>
  </c:chart>
  <c:spPr>
    <a:gradFill flip="none" rotWithShape="1">
      <a:gsLst>
        <a:gs pos="0">
          <a:schemeClr val="lt1"/>
        </a:gs>
        <a:gs pos="39000">
          <a:schemeClr val="lt1"/>
        </a:gs>
        <a:gs pos="100000">
          <a:schemeClr val="lt1">
            <a:lumMod val="75000"/>
          </a:schemeClr>
        </a:gs>
      </a:gsLst>
      <a:path path="circle">
        <a:fillToRect l="50000" t="-80000" r="50000" b="180000"/>
      </a:path>
      <a:tileRect/>
    </a:gradFill>
    <a:ln w="9525" cap="flat" cmpd="sng" algn="ctr">
      <a:solidFill>
        <a:schemeClr val="dk1">
          <a:lumMod val="25000"/>
          <a:lumOff val="75000"/>
        </a:schemeClr>
      </a:solidFill>
      <a:round/>
    </a:ln>
    <a:effectLst/>
  </c:spPr>
  <c:txPr>
    <a:bodyPr/>
    <a:lstStyle/>
    <a:p>
      <a:pPr>
        <a:defRPr/>
      </a:pPr>
      <a:endParaRPr lang="es-CO"/>
    </a:p>
  </c:txPr>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barChart>
        <c:barDir val="col"/>
        <c:grouping val="clustered"/>
        <c:varyColors val="0"/>
        <c:ser>
          <c:idx val="0"/>
          <c:order val="0"/>
          <c:tx>
            <c:strRef>
              <c:f>IND.8!$C$54</c:f>
              <c:strCache>
                <c:ptCount val="1"/>
                <c:pt idx="0">
                  <c:v>META DEL PERIODO
(Si aplica)</c:v>
                </c:pt>
              </c:strCache>
            </c:strRef>
          </c:tx>
          <c:spPr>
            <a:solidFill>
              <a:schemeClr val="accent1">
                <a:alpha val="85000"/>
              </a:schemeClr>
            </a:solidFill>
            <a:ln w="9525" cap="flat" cmpd="sng" algn="ctr">
              <a:solidFill>
                <a:schemeClr val="lt1">
                  <a:alpha val="50000"/>
                </a:schemeClr>
              </a:solidFill>
              <a:round/>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1200" b="1" i="0" u="none" strike="noStrike" kern="1200" baseline="0">
                    <a:solidFill>
                      <a:sysClr val="windowText" lastClr="000000"/>
                    </a:solidFill>
                    <a:latin typeface="+mn-lt"/>
                    <a:ea typeface="+mn-ea"/>
                    <a:cs typeface="+mn-cs"/>
                  </a:defRPr>
                </a:pPr>
                <a:endParaRPr lang="es-CO"/>
              </a:p>
            </c:txPr>
            <c:dLblPos val="inEnd"/>
            <c:showLegendKey val="0"/>
            <c:showVal val="1"/>
            <c:showCatName val="0"/>
            <c:showSerName val="0"/>
            <c:showPercent val="0"/>
            <c:showBubbleSize val="0"/>
            <c:showLeaderLines val="0"/>
            <c:extLst>
              <c:ext xmlns:c15="http://schemas.microsoft.com/office/drawing/2012/chart" uri="{CE6537A1-D6FC-4f65-9D91-7224C49458BB}">
                <c15:layout/>
                <c15:showLeaderLines val="1"/>
                <c15:leaderLines>
                  <c:spPr>
                    <a:ln w="9525">
                      <a:solidFill>
                        <a:schemeClr val="dk1">
                          <a:lumMod val="50000"/>
                          <a:lumOff val="50000"/>
                        </a:schemeClr>
                      </a:solidFill>
                    </a:ln>
                    <a:effectLst/>
                  </c:spPr>
                </c15:leaderLines>
              </c:ext>
            </c:extLst>
          </c:dLbls>
          <c:val>
            <c:numRef>
              <c:f>IND.8!$C$55:$C$66</c:f>
              <c:numCache>
                <c:formatCode>0%</c:formatCode>
                <c:ptCount val="12"/>
                <c:pt idx="1">
                  <c:v>0.85</c:v>
                </c:pt>
                <c:pt idx="2" formatCode="0.00%">
                  <c:v>0.85</c:v>
                </c:pt>
                <c:pt idx="3">
                  <c:v>0.73971262724967124</c:v>
                </c:pt>
                <c:pt idx="4">
                  <c:v>0.75</c:v>
                </c:pt>
                <c:pt idx="5" formatCode="0.00%">
                  <c:v>0.79090867368029794</c:v>
                </c:pt>
                <c:pt idx="6">
                  <c:v>0.85</c:v>
                </c:pt>
                <c:pt idx="7" formatCode="0.00%">
                  <c:v>0.8</c:v>
                </c:pt>
                <c:pt idx="8" formatCode="0.00%">
                  <c:v>0.8</c:v>
                </c:pt>
                <c:pt idx="9" formatCode="0.00%">
                  <c:v>0.8</c:v>
                </c:pt>
                <c:pt idx="10" formatCode="0.00%">
                  <c:v>0.67183394639044691</c:v>
                </c:pt>
                <c:pt idx="11" formatCode="0.00%">
                  <c:v>0.6596838318577406</c:v>
                </c:pt>
              </c:numCache>
            </c:numRef>
          </c:val>
        </c:ser>
        <c:ser>
          <c:idx val="1"/>
          <c:order val="1"/>
          <c:tx>
            <c:strRef>
              <c:f>IND.8!$G$54</c:f>
              <c:strCache>
                <c:ptCount val="1"/>
                <c:pt idx="0">
                  <c:v>RESULTADO</c:v>
                </c:pt>
              </c:strCache>
            </c:strRef>
          </c:tx>
          <c:spPr>
            <a:solidFill>
              <a:schemeClr val="accent2">
                <a:alpha val="85000"/>
              </a:schemeClr>
            </a:solidFill>
            <a:ln w="9525" cap="flat" cmpd="sng" algn="ctr">
              <a:solidFill>
                <a:schemeClr val="lt1">
                  <a:alpha val="50000"/>
                </a:schemeClr>
              </a:solidFill>
              <a:round/>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1100" b="1" i="0" u="none" strike="noStrike" kern="1200" baseline="0">
                    <a:solidFill>
                      <a:sysClr val="windowText" lastClr="000000"/>
                    </a:solidFill>
                    <a:latin typeface="+mn-lt"/>
                    <a:ea typeface="+mn-ea"/>
                    <a:cs typeface="+mn-cs"/>
                  </a:defRPr>
                </a:pPr>
                <a:endParaRPr lang="es-CO"/>
              </a:p>
            </c:txPr>
            <c:dLblPos val="inEnd"/>
            <c:showLegendKey val="0"/>
            <c:showVal val="1"/>
            <c:showCatName val="0"/>
            <c:showSerName val="0"/>
            <c:showPercent val="0"/>
            <c:showBubbleSize val="0"/>
            <c:showLeaderLines val="0"/>
            <c:extLst>
              <c:ext xmlns:c15="http://schemas.microsoft.com/office/drawing/2012/chart" uri="{CE6537A1-D6FC-4f65-9D91-7224C49458BB}">
                <c15:layout/>
                <c15:showLeaderLines val="1"/>
                <c15:leaderLines>
                  <c:spPr>
                    <a:ln w="9525">
                      <a:solidFill>
                        <a:schemeClr val="dk1">
                          <a:lumMod val="50000"/>
                          <a:lumOff val="50000"/>
                        </a:schemeClr>
                      </a:solidFill>
                    </a:ln>
                    <a:effectLst/>
                  </c:spPr>
                </c15:leaderLines>
              </c:ext>
            </c:extLst>
          </c:dLbls>
          <c:val>
            <c:numRef>
              <c:f>IND.8!$G$55:$G$66</c:f>
              <c:numCache>
                <c:formatCode>0.00%</c:formatCode>
                <c:ptCount val="12"/>
                <c:pt idx="0">
                  <c:v>0.60059380899538906</c:v>
                </c:pt>
                <c:pt idx="1">
                  <c:v>0.72476973969174663</c:v>
                </c:pt>
                <c:pt idx="2">
                  <c:v>0.75465551480759585</c:v>
                </c:pt>
                <c:pt idx="3">
                  <c:v>0.7363240991979646</c:v>
                </c:pt>
                <c:pt idx="4">
                  <c:v>0.84549324816263116</c:v>
                </c:pt>
                <c:pt idx="5">
                  <c:v>0.85238146205399601</c:v>
                </c:pt>
                <c:pt idx="6">
                  <c:v>0.77061283672735215</c:v>
                </c:pt>
                <c:pt idx="7">
                  <c:v>0.66923150641972973</c:v>
                </c:pt>
                <c:pt idx="8" formatCode="0%">
                  <c:v>0.70870811668764366</c:v>
                </c:pt>
                <c:pt idx="9" formatCode="0%">
                  <c:v>0.63756221606396757</c:v>
                </c:pt>
                <c:pt idx="10" formatCode="0%">
                  <c:v>0.63278116282161045</c:v>
                </c:pt>
                <c:pt idx="11" formatCode="0%">
                  <c:v>0.67196877929765708</c:v>
                </c:pt>
              </c:numCache>
            </c:numRef>
          </c:val>
        </c:ser>
        <c:dLbls>
          <c:dLblPos val="inEnd"/>
          <c:showLegendKey val="0"/>
          <c:showVal val="1"/>
          <c:showCatName val="0"/>
          <c:showSerName val="0"/>
          <c:showPercent val="0"/>
          <c:showBubbleSize val="0"/>
        </c:dLbls>
        <c:gapWidth val="65"/>
        <c:axId val="709265072"/>
        <c:axId val="709268880"/>
      </c:barChart>
      <c:catAx>
        <c:axId val="709265072"/>
        <c:scaling>
          <c:orientation val="minMax"/>
        </c:scaling>
        <c:delete val="0"/>
        <c:axPos val="b"/>
        <c:majorTickMark val="none"/>
        <c:minorTickMark val="none"/>
        <c:tickLblPos val="nextTo"/>
        <c:spPr>
          <a:noFill/>
          <a:ln w="19050" cap="flat" cmpd="sng" algn="ctr">
            <a:solidFill>
              <a:schemeClr val="dk1">
                <a:lumMod val="75000"/>
                <a:lumOff val="25000"/>
              </a:schemeClr>
            </a:solidFill>
            <a:round/>
          </a:ln>
          <a:effectLst/>
        </c:spPr>
        <c:txPr>
          <a:bodyPr rot="-60000000" spcFirstLastPara="1" vertOverflow="ellipsis" vert="horz" wrap="square" anchor="ctr" anchorCtr="1"/>
          <a:lstStyle/>
          <a:p>
            <a:pPr>
              <a:defRPr sz="1200" b="1" i="0" u="none" strike="noStrike" kern="1200" cap="all" baseline="0">
                <a:solidFill>
                  <a:sysClr val="windowText" lastClr="000000"/>
                </a:solidFill>
                <a:latin typeface="+mn-lt"/>
                <a:ea typeface="+mn-ea"/>
                <a:cs typeface="+mn-cs"/>
              </a:defRPr>
            </a:pPr>
            <a:endParaRPr lang="es-CO"/>
          </a:p>
        </c:txPr>
        <c:crossAx val="709268880"/>
        <c:crosses val="autoZero"/>
        <c:auto val="1"/>
        <c:lblAlgn val="ctr"/>
        <c:lblOffset val="100"/>
        <c:noMultiLvlLbl val="0"/>
      </c:catAx>
      <c:valAx>
        <c:axId val="709268880"/>
        <c:scaling>
          <c:orientation val="minMax"/>
        </c:scaling>
        <c:delete val="1"/>
        <c:axPos val="l"/>
        <c:majorGridlines>
          <c:spPr>
            <a:ln w="9525" cap="flat" cmpd="sng" algn="ctr">
              <a:gradFill>
                <a:gsLst>
                  <a:gs pos="100000">
                    <a:schemeClr val="dk1">
                      <a:lumMod val="95000"/>
                      <a:lumOff val="5000"/>
                      <a:alpha val="42000"/>
                    </a:schemeClr>
                  </a:gs>
                  <a:gs pos="0">
                    <a:schemeClr val="lt1">
                      <a:lumMod val="75000"/>
                      <a:alpha val="36000"/>
                    </a:schemeClr>
                  </a:gs>
                </a:gsLst>
                <a:lin ang="5400000" scaled="0"/>
              </a:gradFill>
              <a:round/>
            </a:ln>
            <a:effectLst/>
          </c:spPr>
        </c:majorGridlines>
        <c:numFmt formatCode="General" sourceLinked="1"/>
        <c:majorTickMark val="none"/>
        <c:minorTickMark val="none"/>
        <c:tickLblPos val="nextTo"/>
        <c:crossAx val="709265072"/>
        <c:crosses val="autoZero"/>
        <c:crossBetween val="between"/>
      </c:valAx>
      <c:spPr>
        <a:noFill/>
        <a:ln>
          <a:noFill/>
        </a:ln>
        <a:effectLst/>
      </c:spPr>
    </c:plotArea>
    <c:legend>
      <c:legendPos val="b"/>
      <c:layout/>
      <c:overlay val="0"/>
      <c:spPr>
        <a:solidFill>
          <a:schemeClr val="lt1">
            <a:lumMod val="95000"/>
            <a:alpha val="39000"/>
          </a:schemeClr>
        </a:solidFill>
        <a:ln>
          <a:noFill/>
        </a:ln>
        <a:effectLst/>
      </c:spPr>
      <c:txPr>
        <a:bodyPr rot="0" spcFirstLastPara="1" vertOverflow="ellipsis" vert="horz" wrap="square" anchor="ctr" anchorCtr="1"/>
        <a:lstStyle/>
        <a:p>
          <a:pPr>
            <a:defRPr sz="1200" b="1" i="0" u="none" strike="noStrike" kern="1200" baseline="0">
              <a:solidFill>
                <a:schemeClr val="dk1">
                  <a:lumMod val="75000"/>
                  <a:lumOff val="25000"/>
                </a:schemeClr>
              </a:solidFill>
              <a:latin typeface="+mn-lt"/>
              <a:ea typeface="+mn-ea"/>
              <a:cs typeface="+mn-cs"/>
            </a:defRPr>
          </a:pPr>
          <a:endParaRPr lang="es-CO"/>
        </a:p>
      </c:txPr>
    </c:legend>
    <c:plotVisOnly val="1"/>
    <c:dispBlanksAs val="gap"/>
    <c:showDLblsOverMax val="0"/>
  </c:chart>
  <c:spPr>
    <a:gradFill flip="none" rotWithShape="1">
      <a:gsLst>
        <a:gs pos="0">
          <a:schemeClr val="lt1"/>
        </a:gs>
        <a:gs pos="39000">
          <a:schemeClr val="lt1"/>
        </a:gs>
        <a:gs pos="100000">
          <a:schemeClr val="lt1">
            <a:lumMod val="75000"/>
          </a:schemeClr>
        </a:gs>
      </a:gsLst>
      <a:path path="circle">
        <a:fillToRect l="50000" t="-80000" r="50000" b="180000"/>
      </a:path>
      <a:tileRect/>
    </a:gradFill>
    <a:ln w="9525" cap="flat" cmpd="sng" algn="ctr">
      <a:solidFill>
        <a:schemeClr val="dk1">
          <a:lumMod val="25000"/>
          <a:lumOff val="75000"/>
        </a:schemeClr>
      </a:solidFill>
      <a:round/>
    </a:ln>
    <a:effectLst/>
  </c:spPr>
  <c:txPr>
    <a:bodyPr/>
    <a:lstStyle/>
    <a:p>
      <a:pPr>
        <a:defRPr/>
      </a:pPr>
      <a:endParaRPr lang="es-CO"/>
    </a:p>
  </c:txPr>
  <c:printSettings>
    <c:headerFooter/>
    <c:pageMargins b="0.75" l="0.7" r="0.7" t="0.75" header="0.3" footer="0.3"/>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3.888888888888889E-2"/>
          <c:y val="4.1551108194808985E-2"/>
          <c:w val="0.93888888888888888"/>
          <c:h val="0.68553915135608046"/>
        </c:manualLayout>
      </c:layout>
      <c:barChart>
        <c:barDir val="col"/>
        <c:grouping val="clustered"/>
        <c:varyColors val="0"/>
        <c:ser>
          <c:idx val="0"/>
          <c:order val="0"/>
          <c:tx>
            <c:strRef>
              <c:f>IND.9!$C$54</c:f>
              <c:strCache>
                <c:ptCount val="1"/>
                <c:pt idx="0">
                  <c:v>META DEL PERIODO
(Si aplica)</c:v>
                </c:pt>
              </c:strCache>
            </c:strRef>
          </c:tx>
          <c:spPr>
            <a:solidFill>
              <a:schemeClr val="accent1">
                <a:alpha val="85000"/>
              </a:schemeClr>
            </a:solidFill>
            <a:ln w="9525" cap="flat" cmpd="sng" algn="ctr">
              <a:solidFill>
                <a:schemeClr val="lt1">
                  <a:alpha val="50000"/>
                </a:schemeClr>
              </a:solidFill>
              <a:round/>
            </a:ln>
            <a:effectLst/>
          </c:spPr>
          <c:invertIfNegative val="0"/>
          <c:dLbls>
            <c:spPr>
              <a:noFill/>
              <a:ln>
                <a:noFill/>
              </a:ln>
              <a:effectLst/>
            </c:spPr>
            <c:txPr>
              <a:bodyPr rot="0" spcFirstLastPara="1" vertOverflow="ellipsis" vert="horz" wrap="square" anchor="ctr" anchorCtr="1"/>
              <a:lstStyle/>
              <a:p>
                <a:pPr>
                  <a:defRPr sz="1200" b="1" i="0" u="none" strike="noStrike" kern="1200" baseline="0">
                    <a:solidFill>
                      <a:sysClr val="windowText" lastClr="000000"/>
                    </a:solidFill>
                    <a:latin typeface="+mn-lt"/>
                    <a:ea typeface="+mn-ea"/>
                    <a:cs typeface="+mn-cs"/>
                  </a:defRPr>
                </a:pPr>
                <a:endParaRPr lang="es-CO"/>
              </a:p>
            </c:txPr>
            <c:dLblPos val="inEnd"/>
            <c:showLegendKey val="0"/>
            <c:showVal val="1"/>
            <c:showCatName val="0"/>
            <c:showSerName val="0"/>
            <c:showPercent val="0"/>
            <c:showBubbleSize val="0"/>
            <c:showLeaderLines val="0"/>
            <c:extLst>
              <c:ext xmlns:c15="http://schemas.microsoft.com/office/drawing/2012/chart" uri="{CE6537A1-D6FC-4f65-9D91-7224C49458BB}">
                <c15:layout/>
                <c15:showLeaderLines val="1"/>
                <c15:leaderLines>
                  <c:spPr>
                    <a:ln w="9525">
                      <a:solidFill>
                        <a:schemeClr val="dk1">
                          <a:lumMod val="50000"/>
                          <a:lumOff val="50000"/>
                        </a:schemeClr>
                      </a:solidFill>
                    </a:ln>
                    <a:effectLst/>
                  </c:spPr>
                </c15:leaderLines>
              </c:ext>
            </c:extLst>
          </c:dLbls>
          <c:val>
            <c:numRef>
              <c:f>IND.9!$C$55:$C$65</c:f>
              <c:numCache>
                <c:formatCode>0%</c:formatCode>
                <c:ptCount val="11"/>
                <c:pt idx="0">
                  <c:v>0.12</c:v>
                </c:pt>
                <c:pt idx="1">
                  <c:v>0.12</c:v>
                </c:pt>
                <c:pt idx="2">
                  <c:v>9.8502509765802243E-2</c:v>
                </c:pt>
                <c:pt idx="3" formatCode="0.00%">
                  <c:v>0</c:v>
                </c:pt>
                <c:pt idx="4" formatCode="0.00%">
                  <c:v>0</c:v>
                </c:pt>
                <c:pt idx="5" formatCode="0.00%">
                  <c:v>0</c:v>
                </c:pt>
                <c:pt idx="6" formatCode="0.00%">
                  <c:v>0</c:v>
                </c:pt>
                <c:pt idx="7" formatCode="0.00%">
                  <c:v>0</c:v>
                </c:pt>
                <c:pt idx="8" formatCode="0.00%">
                  <c:v>0</c:v>
                </c:pt>
                <c:pt idx="9" formatCode="0.00%">
                  <c:v>0</c:v>
                </c:pt>
                <c:pt idx="10" formatCode="0.00%">
                  <c:v>0</c:v>
                </c:pt>
              </c:numCache>
            </c:numRef>
          </c:val>
        </c:ser>
        <c:ser>
          <c:idx val="1"/>
          <c:order val="1"/>
          <c:tx>
            <c:strRef>
              <c:f>IND.9!$G$54</c:f>
              <c:strCache>
                <c:ptCount val="1"/>
                <c:pt idx="0">
                  <c:v>RESULTADO</c:v>
                </c:pt>
              </c:strCache>
            </c:strRef>
          </c:tx>
          <c:spPr>
            <a:solidFill>
              <a:schemeClr val="accent2">
                <a:alpha val="85000"/>
              </a:schemeClr>
            </a:solidFill>
            <a:ln w="9525" cap="flat" cmpd="sng" algn="ctr">
              <a:solidFill>
                <a:schemeClr val="lt1">
                  <a:alpha val="50000"/>
                </a:schemeClr>
              </a:solidFill>
              <a:round/>
            </a:ln>
            <a:effectLst/>
          </c:spPr>
          <c:invertIfNegative val="0"/>
          <c:dLbls>
            <c:spPr>
              <a:noFill/>
              <a:ln>
                <a:noFill/>
              </a:ln>
              <a:effectLst/>
            </c:spPr>
            <c:txPr>
              <a:bodyPr rot="0" spcFirstLastPara="1" vertOverflow="ellipsis" vert="horz" wrap="square" anchor="ctr" anchorCtr="1"/>
              <a:lstStyle/>
              <a:p>
                <a:pPr>
                  <a:defRPr sz="1200" b="1" i="0" u="none" strike="noStrike" kern="1200" baseline="0">
                    <a:solidFill>
                      <a:sysClr val="windowText" lastClr="000000"/>
                    </a:solidFill>
                    <a:latin typeface="+mn-lt"/>
                    <a:ea typeface="+mn-ea"/>
                    <a:cs typeface="+mn-cs"/>
                  </a:defRPr>
                </a:pPr>
                <a:endParaRPr lang="es-CO"/>
              </a:p>
            </c:txPr>
            <c:dLblPos val="inEnd"/>
            <c:showLegendKey val="0"/>
            <c:showVal val="1"/>
            <c:showCatName val="0"/>
            <c:showSerName val="0"/>
            <c:showPercent val="0"/>
            <c:showBubbleSize val="0"/>
            <c:showLeaderLines val="0"/>
            <c:extLst>
              <c:ext xmlns:c15="http://schemas.microsoft.com/office/drawing/2012/chart" uri="{CE6537A1-D6FC-4f65-9D91-7224C49458BB}">
                <c15:layout/>
                <c15:showLeaderLines val="1"/>
                <c15:leaderLines>
                  <c:spPr>
                    <a:ln w="9525">
                      <a:solidFill>
                        <a:schemeClr val="dk1">
                          <a:lumMod val="50000"/>
                          <a:lumOff val="50000"/>
                        </a:schemeClr>
                      </a:solidFill>
                    </a:ln>
                    <a:effectLst/>
                  </c:spPr>
                </c15:leaderLines>
              </c:ext>
            </c:extLst>
          </c:dLbls>
          <c:val>
            <c:numRef>
              <c:f>IND.9!$G$55:$G$65</c:f>
              <c:numCache>
                <c:formatCode>0.00%</c:formatCode>
                <c:ptCount val="11"/>
                <c:pt idx="0">
                  <c:v>0.11431316042267051</c:v>
                </c:pt>
                <c:pt idx="1">
                  <c:v>8.2691859108933993E-2</c:v>
                </c:pt>
                <c:pt idx="2">
                  <c:v>7.2996016493116225E-2</c:v>
                </c:pt>
                <c:pt idx="3">
                  <c:v>5.8356829060389479E-3</c:v>
                </c:pt>
                <c:pt idx="4">
                  <c:v>3.85149640106074E-3</c:v>
                </c:pt>
                <c:pt idx="5">
                  <c:v>2.9653552554315915E-3</c:v>
                </c:pt>
                <c:pt idx="6">
                  <c:v>2.4515266324938714E-3</c:v>
                </c:pt>
                <c:pt idx="7">
                  <c:v>2.7506746937928173E-3</c:v>
                </c:pt>
                <c:pt idx="8">
                  <c:v>2.7024768060624634E-3</c:v>
                </c:pt>
                <c:pt idx="9">
                  <c:v>2.62444729710455E-3</c:v>
                </c:pt>
                <c:pt idx="10">
                  <c:v>2.5731554066183949E-3</c:v>
                </c:pt>
              </c:numCache>
            </c:numRef>
          </c:val>
        </c:ser>
        <c:dLbls>
          <c:dLblPos val="inEnd"/>
          <c:showLegendKey val="0"/>
          <c:showVal val="1"/>
          <c:showCatName val="0"/>
          <c:showSerName val="0"/>
          <c:showPercent val="0"/>
          <c:showBubbleSize val="0"/>
        </c:dLbls>
        <c:gapWidth val="65"/>
        <c:axId val="785783312"/>
        <c:axId val="785788752"/>
      </c:barChart>
      <c:catAx>
        <c:axId val="785783312"/>
        <c:scaling>
          <c:orientation val="minMax"/>
        </c:scaling>
        <c:delete val="0"/>
        <c:axPos val="b"/>
        <c:majorTickMark val="none"/>
        <c:minorTickMark val="none"/>
        <c:tickLblPos val="nextTo"/>
        <c:spPr>
          <a:noFill/>
          <a:ln w="19050" cap="flat" cmpd="sng" algn="ctr">
            <a:solidFill>
              <a:schemeClr val="dk1">
                <a:lumMod val="75000"/>
                <a:lumOff val="25000"/>
              </a:schemeClr>
            </a:solidFill>
            <a:round/>
          </a:ln>
          <a:effectLst/>
        </c:spPr>
        <c:txPr>
          <a:bodyPr rot="-60000000" spcFirstLastPara="1" vertOverflow="ellipsis" vert="horz" wrap="square" anchor="ctr" anchorCtr="1"/>
          <a:lstStyle/>
          <a:p>
            <a:pPr>
              <a:defRPr sz="1200" b="1" i="0" u="none" strike="noStrike" kern="1200" cap="all" baseline="0">
                <a:solidFill>
                  <a:schemeClr val="dk1">
                    <a:lumMod val="75000"/>
                    <a:lumOff val="25000"/>
                  </a:schemeClr>
                </a:solidFill>
                <a:latin typeface="+mn-lt"/>
                <a:ea typeface="+mn-ea"/>
                <a:cs typeface="+mn-cs"/>
              </a:defRPr>
            </a:pPr>
            <a:endParaRPr lang="es-CO"/>
          </a:p>
        </c:txPr>
        <c:crossAx val="785788752"/>
        <c:crosses val="autoZero"/>
        <c:auto val="1"/>
        <c:lblAlgn val="ctr"/>
        <c:lblOffset val="100"/>
        <c:noMultiLvlLbl val="0"/>
      </c:catAx>
      <c:valAx>
        <c:axId val="785788752"/>
        <c:scaling>
          <c:orientation val="minMax"/>
        </c:scaling>
        <c:delete val="1"/>
        <c:axPos val="l"/>
        <c:majorGridlines>
          <c:spPr>
            <a:ln w="9525" cap="flat" cmpd="sng" algn="ctr">
              <a:gradFill>
                <a:gsLst>
                  <a:gs pos="100000">
                    <a:schemeClr val="dk1">
                      <a:lumMod val="95000"/>
                      <a:lumOff val="5000"/>
                      <a:alpha val="42000"/>
                    </a:schemeClr>
                  </a:gs>
                  <a:gs pos="0">
                    <a:schemeClr val="lt1">
                      <a:lumMod val="75000"/>
                      <a:alpha val="36000"/>
                    </a:schemeClr>
                  </a:gs>
                </a:gsLst>
                <a:lin ang="5400000" scaled="0"/>
              </a:gradFill>
              <a:round/>
            </a:ln>
            <a:effectLst/>
          </c:spPr>
        </c:majorGridlines>
        <c:numFmt formatCode="0%" sourceLinked="1"/>
        <c:majorTickMark val="none"/>
        <c:minorTickMark val="none"/>
        <c:tickLblPos val="nextTo"/>
        <c:crossAx val="785783312"/>
        <c:crosses val="autoZero"/>
        <c:crossBetween val="between"/>
      </c:valAx>
      <c:spPr>
        <a:noFill/>
        <a:ln>
          <a:noFill/>
        </a:ln>
        <a:effectLst/>
      </c:spPr>
    </c:plotArea>
    <c:legend>
      <c:legendPos val="b"/>
      <c:layout/>
      <c:overlay val="0"/>
      <c:spPr>
        <a:solidFill>
          <a:schemeClr val="lt1">
            <a:lumMod val="95000"/>
            <a:alpha val="39000"/>
          </a:schemeClr>
        </a:solidFill>
        <a:ln>
          <a:noFill/>
        </a:ln>
        <a:effectLst/>
      </c:spPr>
      <c:txPr>
        <a:bodyPr rot="0" spcFirstLastPara="1" vertOverflow="ellipsis" vert="horz" wrap="square" anchor="ctr" anchorCtr="1"/>
        <a:lstStyle/>
        <a:p>
          <a:pPr>
            <a:defRPr sz="1200" b="1" i="0" u="none" strike="noStrike" kern="1200" baseline="0">
              <a:solidFill>
                <a:schemeClr val="dk1">
                  <a:lumMod val="75000"/>
                  <a:lumOff val="25000"/>
                </a:schemeClr>
              </a:solidFill>
              <a:latin typeface="+mn-lt"/>
              <a:ea typeface="+mn-ea"/>
              <a:cs typeface="+mn-cs"/>
            </a:defRPr>
          </a:pPr>
          <a:endParaRPr lang="es-CO"/>
        </a:p>
      </c:txPr>
    </c:legend>
    <c:plotVisOnly val="1"/>
    <c:dispBlanksAs val="gap"/>
    <c:showDLblsOverMax val="0"/>
  </c:chart>
  <c:spPr>
    <a:gradFill flip="none" rotWithShape="1">
      <a:gsLst>
        <a:gs pos="0">
          <a:schemeClr val="lt1"/>
        </a:gs>
        <a:gs pos="39000">
          <a:schemeClr val="lt1"/>
        </a:gs>
        <a:gs pos="100000">
          <a:schemeClr val="lt1">
            <a:lumMod val="75000"/>
          </a:schemeClr>
        </a:gs>
      </a:gsLst>
      <a:path path="circle">
        <a:fillToRect l="50000" t="-80000" r="50000" b="180000"/>
      </a:path>
      <a:tileRect/>
    </a:gradFill>
    <a:ln w="9525" cap="flat" cmpd="sng" algn="ctr">
      <a:solidFill>
        <a:schemeClr val="dk1">
          <a:lumMod val="25000"/>
          <a:lumOff val="75000"/>
        </a:schemeClr>
      </a:solidFill>
      <a:round/>
    </a:ln>
    <a:effectLst/>
  </c:spPr>
  <c:txPr>
    <a:bodyPr/>
    <a:lstStyle/>
    <a:p>
      <a:pPr>
        <a:defRPr sz="1200" b="1"/>
      </a:pPr>
      <a:endParaRPr lang="es-CO"/>
    </a:p>
  </c:txPr>
  <c:printSettings>
    <c:headerFooter/>
    <c:pageMargins b="0.75" l="0.7" r="0.7" t="0.75" header="0.3" footer="0.3"/>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barChart>
        <c:barDir val="col"/>
        <c:grouping val="clustered"/>
        <c:varyColors val="0"/>
        <c:ser>
          <c:idx val="0"/>
          <c:order val="0"/>
          <c:tx>
            <c:strRef>
              <c:f>IND.10!$C$54</c:f>
              <c:strCache>
                <c:ptCount val="1"/>
                <c:pt idx="0">
                  <c:v>META DEL PERIODO
(Si aplica)</c:v>
                </c:pt>
              </c:strCache>
            </c:strRef>
          </c:tx>
          <c:spPr>
            <a:solidFill>
              <a:schemeClr val="accent1">
                <a:alpha val="85000"/>
              </a:schemeClr>
            </a:solidFill>
            <a:ln w="9525" cap="flat" cmpd="sng" algn="ctr">
              <a:solidFill>
                <a:schemeClr val="lt1">
                  <a:alpha val="50000"/>
                </a:schemeClr>
              </a:solidFill>
              <a:round/>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1200" b="1" i="0" u="none" strike="noStrike" kern="1200" baseline="0">
                    <a:solidFill>
                      <a:sysClr val="windowText" lastClr="000000"/>
                    </a:solidFill>
                    <a:latin typeface="+mn-lt"/>
                    <a:ea typeface="+mn-ea"/>
                    <a:cs typeface="+mn-cs"/>
                  </a:defRPr>
                </a:pPr>
                <a:endParaRPr lang="es-CO"/>
              </a:p>
            </c:txPr>
            <c:dLblPos val="inEnd"/>
            <c:showLegendKey val="0"/>
            <c:showVal val="1"/>
            <c:showCatName val="0"/>
            <c:showSerName val="0"/>
            <c:showPercent val="0"/>
            <c:showBubbleSize val="0"/>
            <c:showLeaderLines val="0"/>
            <c:extLst>
              <c:ext xmlns:c15="http://schemas.microsoft.com/office/drawing/2012/chart" uri="{CE6537A1-D6FC-4f65-9D91-7224C49458BB}">
                <c15:layout/>
                <c15:showLeaderLines val="1"/>
                <c15:leaderLines>
                  <c:spPr>
                    <a:ln w="9525">
                      <a:solidFill>
                        <a:schemeClr val="dk1">
                          <a:lumMod val="50000"/>
                          <a:lumOff val="50000"/>
                        </a:schemeClr>
                      </a:solidFill>
                    </a:ln>
                    <a:effectLst/>
                  </c:spPr>
                </c15:leaderLines>
              </c:ext>
            </c:extLst>
          </c:dLbls>
          <c:val>
            <c:numRef>
              <c:f>IND.10!$C$55:$C$64</c:f>
              <c:numCache>
                <c:formatCode>0%</c:formatCode>
                <c:ptCount val="10"/>
                <c:pt idx="0">
                  <c:v>0.9</c:v>
                </c:pt>
                <c:pt idx="1">
                  <c:v>0.9</c:v>
                </c:pt>
                <c:pt idx="2">
                  <c:v>0.9</c:v>
                </c:pt>
                <c:pt idx="3">
                  <c:v>0.97</c:v>
                </c:pt>
                <c:pt idx="4">
                  <c:v>0.97</c:v>
                </c:pt>
                <c:pt idx="5">
                  <c:v>0.97</c:v>
                </c:pt>
                <c:pt idx="6" formatCode="0.00%">
                  <c:v>0.97</c:v>
                </c:pt>
                <c:pt idx="7" formatCode="0.00%">
                  <c:v>0.97</c:v>
                </c:pt>
                <c:pt idx="8" formatCode="0.00%">
                  <c:v>0.97</c:v>
                </c:pt>
                <c:pt idx="9" formatCode="0.00%">
                  <c:v>0.97</c:v>
                </c:pt>
              </c:numCache>
            </c:numRef>
          </c:val>
        </c:ser>
        <c:ser>
          <c:idx val="1"/>
          <c:order val="1"/>
          <c:tx>
            <c:strRef>
              <c:f>IND.10!$G$54</c:f>
              <c:strCache>
                <c:ptCount val="1"/>
                <c:pt idx="0">
                  <c:v>RESULTADO</c:v>
                </c:pt>
              </c:strCache>
            </c:strRef>
          </c:tx>
          <c:spPr>
            <a:solidFill>
              <a:schemeClr val="accent2">
                <a:alpha val="85000"/>
              </a:schemeClr>
            </a:solidFill>
            <a:ln w="9525" cap="flat" cmpd="sng" algn="ctr">
              <a:solidFill>
                <a:schemeClr val="lt1">
                  <a:alpha val="50000"/>
                </a:schemeClr>
              </a:solidFill>
              <a:round/>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1200" b="1" i="0" u="none" strike="noStrike" kern="1200" baseline="0">
                    <a:solidFill>
                      <a:sysClr val="windowText" lastClr="000000"/>
                    </a:solidFill>
                    <a:latin typeface="+mn-lt"/>
                    <a:ea typeface="+mn-ea"/>
                    <a:cs typeface="+mn-cs"/>
                  </a:defRPr>
                </a:pPr>
                <a:endParaRPr lang="es-CO"/>
              </a:p>
            </c:txPr>
            <c:dLblPos val="inEnd"/>
            <c:showLegendKey val="0"/>
            <c:showVal val="1"/>
            <c:showCatName val="0"/>
            <c:showSerName val="0"/>
            <c:showPercent val="0"/>
            <c:showBubbleSize val="0"/>
            <c:showLeaderLines val="0"/>
            <c:extLst>
              <c:ext xmlns:c15="http://schemas.microsoft.com/office/drawing/2012/chart" uri="{CE6537A1-D6FC-4f65-9D91-7224C49458BB}">
                <c15:layout/>
                <c15:showLeaderLines val="1"/>
                <c15:leaderLines>
                  <c:spPr>
                    <a:ln w="9525">
                      <a:solidFill>
                        <a:schemeClr val="dk1">
                          <a:lumMod val="50000"/>
                          <a:lumOff val="50000"/>
                        </a:schemeClr>
                      </a:solidFill>
                    </a:ln>
                    <a:effectLst/>
                  </c:spPr>
                </c15:leaderLines>
              </c:ext>
            </c:extLst>
          </c:dLbls>
          <c:val>
            <c:numRef>
              <c:f>IND.10!$G$55:$G$64</c:f>
              <c:numCache>
                <c:formatCode>0.00%</c:formatCode>
                <c:ptCount val="10"/>
                <c:pt idx="0">
                  <c:v>0.99903578687082972</c:v>
                </c:pt>
                <c:pt idx="1">
                  <c:v>0.94688144076269631</c:v>
                </c:pt>
                <c:pt idx="2">
                  <c:v>7.1363080651153599E-2</c:v>
                </c:pt>
                <c:pt idx="3">
                  <c:v>0.95736840475952811</c:v>
                </c:pt>
                <c:pt idx="4">
                  <c:v>0.9393024369957429</c:v>
                </c:pt>
                <c:pt idx="5">
                  <c:v>0.98063999458646689</c:v>
                </c:pt>
                <c:pt idx="6">
                  <c:v>0.98228353422889991</c:v>
                </c:pt>
                <c:pt idx="7">
                  <c:v>0.88467454728360762</c:v>
                </c:pt>
                <c:pt idx="8">
                  <c:v>0.92626735913974989</c:v>
                </c:pt>
                <c:pt idx="9">
                  <c:v>0.98024720070279725</c:v>
                </c:pt>
              </c:numCache>
            </c:numRef>
          </c:val>
        </c:ser>
        <c:dLbls>
          <c:dLblPos val="inEnd"/>
          <c:showLegendKey val="0"/>
          <c:showVal val="1"/>
          <c:showCatName val="0"/>
          <c:showSerName val="0"/>
          <c:showPercent val="0"/>
          <c:showBubbleSize val="0"/>
        </c:dLbls>
        <c:gapWidth val="65"/>
        <c:axId val="846626656"/>
        <c:axId val="846625568"/>
      </c:barChart>
      <c:catAx>
        <c:axId val="846626656"/>
        <c:scaling>
          <c:orientation val="minMax"/>
        </c:scaling>
        <c:delete val="0"/>
        <c:axPos val="b"/>
        <c:majorTickMark val="none"/>
        <c:minorTickMark val="none"/>
        <c:tickLblPos val="nextTo"/>
        <c:spPr>
          <a:noFill/>
          <a:ln w="19050" cap="flat" cmpd="sng" algn="ctr">
            <a:solidFill>
              <a:schemeClr val="dk1">
                <a:lumMod val="75000"/>
                <a:lumOff val="25000"/>
              </a:schemeClr>
            </a:solidFill>
            <a:round/>
          </a:ln>
          <a:effectLst/>
        </c:spPr>
        <c:txPr>
          <a:bodyPr rot="-60000000" spcFirstLastPara="1" vertOverflow="ellipsis" vert="horz" wrap="square" anchor="ctr" anchorCtr="1"/>
          <a:lstStyle/>
          <a:p>
            <a:pPr>
              <a:defRPr sz="1000" b="1" i="0" u="none" strike="noStrike" kern="1200" cap="all" baseline="0">
                <a:solidFill>
                  <a:sysClr val="windowText" lastClr="000000"/>
                </a:solidFill>
                <a:latin typeface="+mn-lt"/>
                <a:ea typeface="+mn-ea"/>
                <a:cs typeface="+mn-cs"/>
              </a:defRPr>
            </a:pPr>
            <a:endParaRPr lang="es-CO"/>
          </a:p>
        </c:txPr>
        <c:crossAx val="846625568"/>
        <c:crosses val="autoZero"/>
        <c:auto val="1"/>
        <c:lblAlgn val="ctr"/>
        <c:lblOffset val="100"/>
        <c:noMultiLvlLbl val="0"/>
      </c:catAx>
      <c:valAx>
        <c:axId val="846625568"/>
        <c:scaling>
          <c:orientation val="minMax"/>
        </c:scaling>
        <c:delete val="1"/>
        <c:axPos val="l"/>
        <c:majorGridlines>
          <c:spPr>
            <a:ln w="9525" cap="flat" cmpd="sng" algn="ctr">
              <a:gradFill>
                <a:gsLst>
                  <a:gs pos="100000">
                    <a:schemeClr val="dk1">
                      <a:lumMod val="95000"/>
                      <a:lumOff val="5000"/>
                      <a:alpha val="42000"/>
                    </a:schemeClr>
                  </a:gs>
                  <a:gs pos="0">
                    <a:schemeClr val="lt1">
                      <a:lumMod val="75000"/>
                      <a:alpha val="36000"/>
                    </a:schemeClr>
                  </a:gs>
                </a:gsLst>
                <a:lin ang="5400000" scaled="0"/>
              </a:gradFill>
              <a:round/>
            </a:ln>
            <a:effectLst/>
          </c:spPr>
        </c:majorGridlines>
        <c:numFmt formatCode="0%" sourceLinked="1"/>
        <c:majorTickMark val="none"/>
        <c:minorTickMark val="none"/>
        <c:tickLblPos val="nextTo"/>
        <c:crossAx val="846626656"/>
        <c:crosses val="autoZero"/>
        <c:crossBetween val="between"/>
      </c:valAx>
      <c:spPr>
        <a:noFill/>
        <a:ln>
          <a:noFill/>
        </a:ln>
        <a:effectLst/>
      </c:spPr>
    </c:plotArea>
    <c:legend>
      <c:legendPos val="b"/>
      <c:layout/>
      <c:overlay val="0"/>
      <c:spPr>
        <a:solidFill>
          <a:schemeClr val="lt1">
            <a:lumMod val="95000"/>
            <a:alpha val="39000"/>
          </a:schemeClr>
        </a:solidFill>
        <a:ln>
          <a:noFill/>
        </a:ln>
        <a:effectLst/>
      </c:spPr>
      <c:txPr>
        <a:bodyPr rot="0" spcFirstLastPara="1" vertOverflow="ellipsis" vert="horz" wrap="square" anchor="ctr" anchorCtr="1"/>
        <a:lstStyle/>
        <a:p>
          <a:pPr>
            <a:defRPr sz="1200" b="1" i="0" u="none" strike="noStrike" kern="1200" baseline="0">
              <a:solidFill>
                <a:sysClr val="windowText" lastClr="000000"/>
              </a:solidFill>
              <a:latin typeface="+mn-lt"/>
              <a:ea typeface="+mn-ea"/>
              <a:cs typeface="+mn-cs"/>
            </a:defRPr>
          </a:pPr>
          <a:endParaRPr lang="es-CO"/>
        </a:p>
      </c:txPr>
    </c:legend>
    <c:plotVisOnly val="1"/>
    <c:dispBlanksAs val="gap"/>
    <c:showDLblsOverMax val="0"/>
  </c:chart>
  <c:spPr>
    <a:gradFill flip="none" rotWithShape="1">
      <a:gsLst>
        <a:gs pos="0">
          <a:schemeClr val="lt1"/>
        </a:gs>
        <a:gs pos="39000">
          <a:schemeClr val="lt1"/>
        </a:gs>
        <a:gs pos="100000">
          <a:schemeClr val="lt1">
            <a:lumMod val="75000"/>
          </a:schemeClr>
        </a:gs>
      </a:gsLst>
      <a:path path="circle">
        <a:fillToRect l="50000" t="-80000" r="50000" b="180000"/>
      </a:path>
      <a:tileRect/>
    </a:gradFill>
    <a:ln w="9525" cap="flat" cmpd="sng" algn="ctr">
      <a:solidFill>
        <a:schemeClr val="dk1">
          <a:lumMod val="25000"/>
          <a:lumOff val="75000"/>
        </a:schemeClr>
      </a:solidFill>
      <a:round/>
    </a:ln>
    <a:effectLst/>
  </c:spPr>
  <c:txPr>
    <a:bodyPr/>
    <a:lstStyle/>
    <a:p>
      <a:pPr>
        <a:defRPr/>
      </a:pPr>
      <a:endParaRPr lang="es-CO"/>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07">
  <cs:axisTitle>
    <cs:lnRef idx="0"/>
    <cs:fillRef idx="0"/>
    <cs:effectRef idx="0"/>
    <cs:fontRef idx="minor">
      <a:schemeClr val="tx2"/>
    </cs:fontRef>
    <cs:defRPr sz="900" b="1" kern="1200"/>
  </cs:axisTitle>
  <cs:categoryAxis>
    <cs:lnRef idx="0"/>
    <cs:fillRef idx="0"/>
    <cs:effectRef idx="0"/>
    <cs:fontRef idx="minor">
      <a:schemeClr val="tx2"/>
    </cs:fontRef>
    <cs:spPr>
      <a:ln w="9525" cap="flat" cmpd="sng" algn="ctr">
        <a:solidFill>
          <a:schemeClr val="tx2">
            <a:lumMod val="15000"/>
            <a:lumOff val="85000"/>
          </a:schemeClr>
        </a:solidFill>
        <a:round/>
      </a:ln>
    </cs:spPr>
    <cs:defRPr sz="900" kern="1200"/>
  </cs:categoryAxis>
  <cs:chartArea mods="allowNoFillOverride allowNoLineOverride">
    <cs:lnRef idx="0"/>
    <cs:fillRef idx="0"/>
    <cs:effectRef idx="0"/>
    <cs:fontRef idx="minor">
      <a:schemeClr val="tx2"/>
    </cs:fontRef>
    <cs:spPr>
      <a:solidFill>
        <a:schemeClr val="bg1"/>
      </a:solidFill>
      <a:ln w="9525" cap="flat" cmpd="sng" algn="ctr">
        <a:solidFill>
          <a:schemeClr val="tx2">
            <a:lumMod val="15000"/>
            <a:lumOff val="85000"/>
          </a:schemeClr>
        </a:solidFill>
        <a:round/>
      </a:ln>
    </cs:spPr>
    <cs:defRPr sz="900" kern="1200"/>
  </cs:chartArea>
  <cs:dataLabel>
    <cs:lnRef idx="0"/>
    <cs:fillRef idx="0"/>
    <cs:effectRef idx="0"/>
    <cs:fontRef idx="minor">
      <a:schemeClr val="tx2"/>
    </cs:fontRef>
    <cs:defRPr sz="900" kern="1200"/>
  </cs:dataLabel>
  <cs:dataLabelCallout>
    <cs:lnRef idx="0"/>
    <cs:fillRef idx="0"/>
    <cs:effectRef idx="0"/>
    <cs:fontRef idx="minor">
      <a:schemeClr val="dk2">
        <a:lumMod val="7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2"/>
    <cs:fontRef idx="minor">
      <a:schemeClr val="tx2"/>
    </cs:fontRef>
  </cs:dataPoint>
  <cs:dataPoint3D>
    <cs:lnRef idx="0"/>
    <cs:fillRef idx="3">
      <cs:styleClr val="auto"/>
    </cs:fillRef>
    <cs:effectRef idx="2"/>
    <cs:fontRef idx="minor">
      <a:schemeClr val="tx2"/>
    </cs:fontRef>
  </cs:dataPoint3D>
  <cs:dataPointLine>
    <cs:lnRef idx="0">
      <cs:styleClr val="auto"/>
    </cs:lnRef>
    <cs:fillRef idx="3"/>
    <cs:effectRef idx="2"/>
    <cs:fontRef idx="minor">
      <a:schemeClr val="tx2"/>
    </cs:fontRef>
    <cs:spPr>
      <a:ln w="31750" cap="rnd">
        <a:solidFill>
          <a:schemeClr val="phClr"/>
        </a:solidFill>
        <a:round/>
      </a:ln>
    </cs:spPr>
  </cs:dataPointLine>
  <cs:dataPointMarker>
    <cs:lnRef idx="0"/>
    <cs:fillRef idx="3">
      <cs:styleClr val="auto"/>
    </cs:fillRef>
    <cs:effectRef idx="2"/>
    <cs:fontRef idx="minor">
      <a:schemeClr val="tx2"/>
    </cs:fontRef>
    <cs:spPr>
      <a:ln w="12700">
        <a:solidFill>
          <a:schemeClr val="lt2"/>
        </a:solidFill>
        <a:round/>
      </a:ln>
    </cs:spPr>
  </cs:dataPointMarker>
  <cs:dataPointMarkerLayout symbol="circle" size="6"/>
  <cs:dataPointWireframe>
    <cs:lnRef idx="0">
      <cs:styleClr val="auto"/>
    </cs:lnRef>
    <cs:fillRef idx="3"/>
    <cs:effectRef idx="2"/>
    <cs:fontRef idx="minor">
      <a:schemeClr val="tx2"/>
    </cs:fontRef>
    <cs:spPr>
      <a:ln w="9525" cap="rnd">
        <a:solidFill>
          <a:schemeClr val="phClr"/>
        </a:solidFill>
        <a:round/>
      </a:ln>
    </cs:spPr>
  </cs:dataPointWireframe>
  <cs:dataTable>
    <cs:lnRef idx="0"/>
    <cs:fillRef idx="0"/>
    <cs:effectRef idx="0"/>
    <cs:fontRef idx="minor">
      <a:schemeClr val="tx2"/>
    </cs:fontRef>
    <cs:spPr>
      <a:ln w="9525">
        <a:solidFill>
          <a:schemeClr val="tx2">
            <a:lumMod val="15000"/>
            <a:lumOff val="85000"/>
          </a:schemeClr>
        </a:solidFill>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2"/>
    </cs:fontRef>
    <cs:spPr>
      <a:ln w="9525">
        <a:solidFill>
          <a:schemeClr val="tx2">
            <a:lumMod val="60000"/>
            <a:lumOff val="40000"/>
          </a:schemeClr>
        </a:solidFill>
        <a:prstDash val="dash"/>
      </a:ln>
    </cs:spPr>
  </cs:dropLine>
  <cs:errorBar>
    <cs:lnRef idx="0"/>
    <cs:fillRef idx="0"/>
    <cs:effectRef idx="0"/>
    <cs:fontRef idx="minor">
      <a:schemeClr val="tx2"/>
    </cs:fontRef>
    <cs:spPr>
      <a:ln w="9525">
        <a:solidFill>
          <a:schemeClr val="tx2">
            <a:lumMod val="75000"/>
            <a:lumOff val="25000"/>
          </a:schemeClr>
        </a:solidFill>
        <a:round/>
      </a:ln>
    </cs:spPr>
  </cs:errorBar>
  <cs:floor>
    <cs:lnRef idx="0"/>
    <cs:fillRef idx="0"/>
    <cs:effectRef idx="0"/>
    <cs:fontRef idx="minor">
      <a:schemeClr val="tx2"/>
    </cs:fontRef>
  </cs:floor>
  <cs:gridlineMajor>
    <cs:lnRef idx="0"/>
    <cs:fillRef idx="0"/>
    <cs:effectRef idx="0"/>
    <cs:fontRef idx="minor">
      <a:schemeClr val="tx2"/>
    </cs:fontRef>
    <cs:spPr>
      <a:ln w="9525" cap="flat" cmpd="sng" algn="ctr">
        <a:solidFill>
          <a:schemeClr val="tx2">
            <a:lumMod val="15000"/>
            <a:lumOff val="85000"/>
          </a:schemeClr>
        </a:solidFill>
        <a:round/>
      </a:ln>
    </cs:spPr>
  </cs:gridlineMajor>
  <cs:gridlineMinor>
    <cs:lnRef idx="0"/>
    <cs:fillRef idx="0"/>
    <cs:effectRef idx="0"/>
    <cs:fontRef idx="minor">
      <a:schemeClr val="tx2"/>
    </cs:fontRef>
    <cs:spPr>
      <a:ln>
        <a:solidFill>
          <a:schemeClr val="tx2">
            <a:lumMod val="5000"/>
            <a:lumOff val="95000"/>
          </a:schemeClr>
        </a:solidFill>
      </a:ln>
    </cs:spPr>
  </cs:gridlineMinor>
  <cs:hiLoLine>
    <cs:lnRef idx="0"/>
    <cs:fillRef idx="0"/>
    <cs:effectRef idx="0"/>
    <cs:fontRef idx="minor">
      <a:schemeClr val="tx2"/>
    </cs:fontRef>
    <cs:spPr>
      <a:ln w="9525">
        <a:solidFill>
          <a:schemeClr val="tx2">
            <a:lumMod val="60000"/>
            <a:lumOff val="40000"/>
          </a:schemeClr>
        </a:solidFill>
        <a:prstDash val="dash"/>
      </a:ln>
    </cs:spPr>
  </cs:hiLoLine>
  <cs:leaderLine>
    <cs:lnRef idx="0"/>
    <cs:fillRef idx="0"/>
    <cs:effectRef idx="0"/>
    <cs:fontRef idx="minor">
      <a:schemeClr val="tx2"/>
    </cs:fontRef>
    <cs:spPr>
      <a:ln w="9525">
        <a:solidFill>
          <a:schemeClr val="tx2">
            <a:lumMod val="35000"/>
            <a:lumOff val="65000"/>
          </a:schemeClr>
        </a:solidFill>
      </a:ln>
    </cs:spPr>
  </cs:leaderLine>
  <cs:legend>
    <cs:lnRef idx="0"/>
    <cs:fillRef idx="0"/>
    <cs:effectRef idx="0"/>
    <cs:fontRef idx="minor">
      <a:schemeClr val="tx2"/>
    </cs:fontRef>
    <cs:defRPr sz="900" kern="1200"/>
  </cs:legend>
  <cs:plotArea>
    <cs:lnRef idx="0"/>
    <cs:fillRef idx="0"/>
    <cs:effectRef idx="0"/>
    <cs:fontRef idx="minor">
      <a:schemeClr val="tx2"/>
    </cs:fontRef>
  </cs:plotArea>
  <cs:plotArea3D>
    <cs:lnRef idx="0"/>
    <cs:fillRef idx="0"/>
    <cs:effectRef idx="0"/>
    <cs:fontRef idx="minor">
      <a:schemeClr val="tx2"/>
    </cs:fontRef>
  </cs:plotArea3D>
  <cs:seriesAxis>
    <cs:lnRef idx="0"/>
    <cs:fillRef idx="0"/>
    <cs:effectRef idx="0"/>
    <cs:fontRef idx="minor">
      <a:schemeClr val="tx2"/>
    </cs:fontRef>
    <cs:spPr>
      <a:ln w="9525" cap="flat" cmpd="sng" algn="ctr">
        <a:solidFill>
          <a:schemeClr val="tx2">
            <a:lumMod val="15000"/>
            <a:lumOff val="85000"/>
          </a:schemeClr>
        </a:solidFill>
        <a:round/>
      </a:ln>
    </cs:spPr>
    <cs:defRPr sz="900" kern="1200"/>
  </cs:seriesAxis>
  <cs:seriesLine>
    <cs:lnRef idx="0"/>
    <cs:fillRef idx="0"/>
    <cs:effectRef idx="0"/>
    <cs:fontRef idx="minor">
      <a:schemeClr val="tx2"/>
    </cs:fontRef>
    <cs:spPr>
      <a:ln w="9525">
        <a:solidFill>
          <a:schemeClr val="tx2">
            <a:lumMod val="60000"/>
            <a:lumOff val="40000"/>
          </a:schemeClr>
        </a:solidFill>
        <a:prstDash val="dash"/>
      </a:ln>
    </cs:spPr>
  </cs:seriesLine>
  <cs:title>
    <cs:lnRef idx="0"/>
    <cs:fillRef idx="0"/>
    <cs:effectRef idx="0"/>
    <cs:fontRef idx="minor">
      <a:schemeClr val="tx2"/>
    </cs:fontRef>
    <cs:defRPr sz="1600" b="1" kern="1200"/>
  </cs:title>
  <cs:trendline>
    <cs:lnRef idx="0">
      <cs:styleClr val="auto"/>
    </cs:lnRef>
    <cs:fillRef idx="0"/>
    <cs:effectRef idx="0"/>
    <cs:fontRef idx="minor">
      <a:schemeClr val="tx2"/>
    </cs:fontRef>
    <cs:spPr>
      <a:ln w="19050" cap="rnd">
        <a:solidFill>
          <a:schemeClr val="phClr"/>
        </a:solidFill>
        <a:prstDash val="sysDash"/>
      </a:ln>
    </cs:spPr>
  </cs:trendline>
  <cs:trendlineLabel>
    <cs:lnRef idx="0"/>
    <cs:fillRef idx="0"/>
    <cs:effectRef idx="0"/>
    <cs:fontRef idx="minor">
      <a:schemeClr val="tx2"/>
    </cs:fontRef>
    <cs:defRPr sz="900" kern="1200"/>
  </cs:trendlineLabel>
  <cs:upBar>
    <cs:lnRef idx="0"/>
    <cs:fillRef idx="0"/>
    <cs:effectRef idx="0"/>
    <cs:fontRef idx="minor">
      <a:schemeClr val="tx2"/>
    </cs:fontRef>
    <cs:spPr>
      <a:solidFill>
        <a:schemeClr val="lt1"/>
      </a:solidFill>
      <a:ln w="9525">
        <a:solidFill>
          <a:schemeClr val="tx1">
            <a:lumMod val="15000"/>
            <a:lumOff val="85000"/>
          </a:schemeClr>
        </a:solidFill>
      </a:ln>
    </cs:spPr>
  </cs:upBar>
  <cs:valueAxis>
    <cs:lnRef idx="0"/>
    <cs:fillRef idx="0"/>
    <cs:effectRef idx="0"/>
    <cs:fontRef idx="minor">
      <a:schemeClr val="tx2"/>
    </cs:fontRef>
    <cs:defRPr sz="900" kern="1200"/>
  </cs:valueAxis>
  <cs:wall>
    <cs:lnRef idx="0"/>
    <cs:fillRef idx="0"/>
    <cs:effectRef idx="0"/>
    <cs:fontRef idx="minor">
      <a:schemeClr val="tx2"/>
    </cs:fontRef>
  </cs:wall>
</cs:chartStyle>
</file>

<file path=xl/charts/style2.xml><?xml version="1.0" encoding="utf-8"?>
<cs:chartStyle xmlns:cs="http://schemas.microsoft.com/office/drawing/2012/chartStyle" xmlns:a="http://schemas.openxmlformats.org/drawingml/2006/main" id="205">
  <cs:axisTitle>
    <cs:lnRef idx="0"/>
    <cs:fillRef idx="0"/>
    <cs:effectRef idx="0"/>
    <cs:fontRef idx="minor">
      <a:schemeClr val="dk1">
        <a:lumMod val="75000"/>
        <a:lumOff val="25000"/>
      </a:schemeClr>
    </cs:fontRef>
    <cs:defRPr sz="900" b="1" kern="1200"/>
  </cs:axisTitle>
  <cs:categoryAxis>
    <cs:lnRef idx="0"/>
    <cs:fillRef idx="0"/>
    <cs:effectRef idx="0"/>
    <cs:fontRef idx="minor">
      <a:schemeClr val="dk1">
        <a:lumMod val="75000"/>
        <a:lumOff val="25000"/>
      </a:schemeClr>
    </cs:fontRef>
    <cs:spPr>
      <a:ln w="19050" cap="flat" cmpd="sng" algn="ctr">
        <a:solidFill>
          <a:schemeClr val="dk1">
            <a:lumMod val="75000"/>
            <a:lumOff val="25000"/>
          </a:schemeClr>
        </a:solidFill>
        <a:round/>
      </a:ln>
    </cs:spPr>
    <cs:defRPr sz="900" kern="1200" cap="all" baseline="0"/>
  </cs:categoryAxis>
  <cs:chartArea>
    <cs:lnRef idx="0"/>
    <cs:fillRef idx="0"/>
    <cs:effectRef idx="0"/>
    <cs:fontRef idx="minor">
      <a:schemeClr val="dk1"/>
    </cs:fontRef>
    <cs:spPr>
      <a:gradFill flip="none" rotWithShape="1">
        <a:gsLst>
          <a:gs pos="0">
            <a:schemeClr val="lt1"/>
          </a:gs>
          <a:gs pos="39000">
            <a:schemeClr val="lt1"/>
          </a:gs>
          <a:gs pos="100000">
            <a:schemeClr val="lt1">
              <a:lumMod val="75000"/>
            </a:schemeClr>
          </a:gs>
        </a:gsLst>
        <a:path path="circle">
          <a:fillToRect l="50000" t="-80000" r="50000" b="180000"/>
        </a:path>
        <a:tileRect/>
      </a:gradFill>
      <a:ln w="9525" cap="flat" cmpd="sng" algn="ctr">
        <a:solidFill>
          <a:schemeClr val="dk1">
            <a:lumMod val="25000"/>
            <a:lumOff val="75000"/>
          </a:schemeClr>
        </a:solidFill>
        <a:round/>
      </a:ln>
    </cs:spPr>
    <cs:defRPr sz="900" kern="1200"/>
  </cs:chartArea>
  <cs:dataLabel>
    <cs:lnRef idx="0"/>
    <cs:fillRef idx="0"/>
    <cs:effectRef idx="0"/>
    <cs:fontRef idx="minor">
      <a:schemeClr val="lt1"/>
    </cs:fontRef>
    <cs:defRPr sz="900" b="1" i="0" u="none" strike="noStrike" kern="1200" baseline="0"/>
  </cs:dataLabel>
  <cs:dataLabelCallout>
    <cs:lnRef idx="0"/>
    <cs:fillRef idx="0"/>
    <cs:effectRef idx="0"/>
    <cs:fontRef idx="minor">
      <a:schemeClr val="lt1"/>
    </cs:fontRef>
    <cs:spPr>
      <a:solidFill>
        <a:schemeClr val="dk1">
          <a:lumMod val="65000"/>
          <a:lumOff val="35000"/>
          <a:alpha val="75000"/>
        </a:schemeClr>
      </a:solidFill>
    </cs:spPr>
    <cs:defRPr sz="900" b="1"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alpha val="85000"/>
        </a:schemeClr>
      </a:solidFill>
      <a:ln w="9525" cap="flat" cmpd="sng" algn="ctr">
        <a:solidFill>
          <a:schemeClr val="lt1">
            <a:alpha val="50000"/>
          </a:schemeClr>
        </a:solidFill>
        <a:round/>
      </a:ln>
    </cs:spPr>
  </cs:dataPoint>
  <cs:dataPoint3D>
    <cs:lnRef idx="0"/>
    <cs:fillRef idx="0">
      <cs:styleClr val="auto"/>
    </cs:fillRef>
    <cs:effectRef idx="0"/>
    <cs:fontRef idx="minor">
      <a:schemeClr val="dk1"/>
    </cs:fontRef>
    <cs:spPr>
      <a:solidFill>
        <a:schemeClr val="phClr">
          <a:alpha val="85000"/>
        </a:schemeClr>
      </a:solidFill>
      <a:ln w="9525" cap="flat" cmpd="sng" algn="ctr">
        <a:solidFill>
          <a:schemeClr val="lt1">
            <a:alpha val="50000"/>
          </a:schemeClr>
        </a:solidFill>
        <a:round/>
      </a:ln>
    </cs:spPr>
  </cs:dataPoint3D>
  <cs:dataPointLine>
    <cs:lnRef idx="0">
      <cs:styleClr val="auto"/>
    </cs:lnRef>
    <cs:fillRef idx="0"/>
    <cs:effectRef idx="0"/>
    <cs:fontRef idx="minor">
      <a:schemeClr val="dk1"/>
    </cs:fontRef>
    <cs:spPr>
      <a:ln w="31750" cap="rnd">
        <a:solidFill>
          <a:schemeClr val="phClr">
            <a:alpha val="85000"/>
          </a:schemeClr>
        </a:solidFill>
        <a:round/>
      </a:ln>
    </cs:spPr>
  </cs:dataPointLine>
  <cs:dataPointMarker>
    <cs:lnRef idx="0"/>
    <cs:fillRef idx="0">
      <cs:styleClr val="auto"/>
    </cs:fillRef>
    <cs:effectRef idx="0"/>
    <cs:fontRef idx="minor">
      <a:schemeClr val="dk1"/>
    </cs:fontRef>
    <cs:spPr>
      <a:solidFill>
        <a:schemeClr val="phClr">
          <a:alpha val="85000"/>
        </a:schemeClr>
      </a:solidFill>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dk1">
        <a:lumMod val="75000"/>
        <a:lumOff val="25000"/>
      </a:schemeClr>
    </cs:fontRef>
    <cs:spPr>
      <a:ln w="9525">
        <a:solidFill>
          <a:schemeClr val="dk1">
            <a:lumMod val="35000"/>
            <a:lumOff val="65000"/>
          </a:schemeClr>
        </a:solidFill>
      </a:ln>
    </cs:spPr>
    <cs:defRPr sz="900" kern="1200"/>
  </cs:dataTable>
  <cs:downBar>
    <cs:lnRef idx="0"/>
    <cs:fillRef idx="0"/>
    <cs:effectRef idx="0"/>
    <cs:fontRef idx="minor">
      <a:schemeClr val="dk1"/>
    </cs:fontRef>
    <cs:spPr>
      <a:solidFill>
        <a:schemeClr val="dk1">
          <a:lumMod val="50000"/>
          <a:lumOff val="50000"/>
        </a:schemeClr>
      </a:solidFill>
      <a:ln w="9525">
        <a:solidFill>
          <a:schemeClr val="dk1">
            <a:lumMod val="65000"/>
            <a:lumOff val="35000"/>
          </a:schemeClr>
        </a:solidFill>
      </a:ln>
    </cs:spPr>
  </cs:downBar>
  <cs:dropLine>
    <cs:lnRef idx="0"/>
    <cs:fillRef idx="0"/>
    <cs:effectRef idx="0"/>
    <cs:fontRef idx="minor">
      <a:schemeClr val="dk1"/>
    </cs:fontRef>
    <cs:spPr>
      <a:ln w="9525">
        <a:solidFill>
          <a:schemeClr val="dk1">
            <a:lumMod val="35000"/>
            <a:lumOff val="65000"/>
          </a:schemeClr>
        </a:solidFill>
        <a:prstDash val="dash"/>
      </a:ln>
    </cs:spPr>
  </cs:dropLine>
  <cs:errorBar>
    <cs:lnRef idx="0"/>
    <cs:fillRef idx="0"/>
    <cs:effectRef idx="0"/>
    <cs:fontRef idx="minor">
      <a:schemeClr val="dk1"/>
    </cs:fontRef>
    <cs:spPr>
      <a:ln w="9525">
        <a:solidFill>
          <a:schemeClr val="dk1">
            <a:lumMod val="65000"/>
            <a:lumOff val="35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gradFill>
          <a:gsLst>
            <a:gs pos="100000">
              <a:schemeClr val="dk1">
                <a:lumMod val="95000"/>
                <a:lumOff val="5000"/>
                <a:alpha val="42000"/>
              </a:schemeClr>
            </a:gs>
            <a:gs pos="0">
              <a:schemeClr val="lt1">
                <a:lumMod val="75000"/>
                <a:alpha val="36000"/>
              </a:schemeClr>
            </a:gs>
          </a:gsLst>
          <a:lin ang="5400000" scaled="0"/>
        </a:gradFill>
        <a:round/>
      </a:ln>
    </cs:spPr>
  </cs:gridlineMajor>
  <cs:gridlineMinor>
    <cs:lnRef idx="0"/>
    <cs:fillRef idx="0"/>
    <cs:effectRef idx="0"/>
    <cs:fontRef idx="minor">
      <a:schemeClr val="dk1"/>
    </cs:fontRef>
    <cs:spPr>
      <a:ln>
        <a:gradFill>
          <a:gsLst>
            <a:gs pos="100000">
              <a:schemeClr val="dk1">
                <a:lumMod val="95000"/>
                <a:lumOff val="5000"/>
                <a:alpha val="42000"/>
              </a:schemeClr>
            </a:gs>
            <a:gs pos="0">
              <a:schemeClr val="lt1">
                <a:lumMod val="75000"/>
                <a:alpha val="36000"/>
              </a:schemeClr>
            </a:gs>
          </a:gsLst>
          <a:lin ang="5400000" scaled="0"/>
        </a:gradFill>
      </a:ln>
    </cs:spPr>
  </cs:gridlineMinor>
  <cs:hiLoLine>
    <cs:lnRef idx="0"/>
    <cs:fillRef idx="0"/>
    <cs:effectRef idx="0"/>
    <cs:fontRef idx="minor">
      <a:schemeClr val="dk1"/>
    </cs:fontRef>
    <cs:spPr>
      <a:ln w="9525">
        <a:solidFill>
          <a:schemeClr val="dk1">
            <a:lumMod val="35000"/>
            <a:lumOff val="65000"/>
          </a:schemeClr>
        </a:solidFill>
        <a:prstDash val="dash"/>
      </a:ln>
    </cs:spPr>
  </cs:hiLoLine>
  <cs:leaderLine>
    <cs:lnRef idx="0"/>
    <cs:fillRef idx="0"/>
    <cs:effectRef idx="0"/>
    <cs:fontRef idx="minor">
      <a:schemeClr val="dk1"/>
    </cs:fontRef>
    <cs:spPr>
      <a:ln w="9525">
        <a:solidFill>
          <a:schemeClr val="dk1">
            <a:lumMod val="50000"/>
            <a:lumOff val="50000"/>
          </a:schemeClr>
        </a:solidFill>
      </a:ln>
    </cs:spPr>
  </cs:leaderLine>
  <cs:legend>
    <cs:lnRef idx="0"/>
    <cs:fillRef idx="0"/>
    <cs:effectRef idx="0"/>
    <cs:fontRef idx="minor">
      <a:schemeClr val="dk1">
        <a:lumMod val="75000"/>
        <a:lumOff val="25000"/>
      </a:schemeClr>
    </cs:fontRef>
    <cs:spPr>
      <a:solidFill>
        <a:schemeClr val="lt1">
          <a:lumMod val="95000"/>
          <a:alpha val="39000"/>
        </a:schemeClr>
      </a:solidFill>
    </cs:spPr>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dk1">
        <a:lumMod val="75000"/>
        <a:lumOff val="25000"/>
      </a:schemeClr>
    </cs:fontRef>
    <cs:spPr>
      <a:ln w="31750" cap="flat" cmpd="sng" algn="ctr">
        <a:solidFill>
          <a:schemeClr val="dk1">
            <a:lumMod val="75000"/>
            <a:lumOff val="25000"/>
          </a:schemeClr>
        </a:solidFill>
        <a:round/>
      </a:ln>
    </cs:spPr>
    <cs:defRPr sz="900" kern="1200"/>
  </cs:seriesAxis>
  <cs:seriesLine>
    <cs:lnRef idx="0"/>
    <cs:fillRef idx="0"/>
    <cs:effectRef idx="0"/>
    <cs:fontRef idx="minor">
      <a:schemeClr val="dk1"/>
    </cs:fontRef>
    <cs:spPr>
      <a:ln w="9525">
        <a:solidFill>
          <a:schemeClr val="dk1">
            <a:lumMod val="50000"/>
            <a:lumOff val="50000"/>
          </a:schemeClr>
        </a:solidFill>
        <a:round/>
      </a:ln>
    </cs:spPr>
  </cs:seriesLine>
  <cs:title>
    <cs:lnRef idx="0"/>
    <cs:fillRef idx="0"/>
    <cs:effectRef idx="0"/>
    <cs:fontRef idx="minor">
      <a:schemeClr val="dk1">
        <a:lumMod val="75000"/>
        <a:lumOff val="25000"/>
      </a:schemeClr>
    </cs:fontRef>
    <cs:defRPr sz="1800" b="1" kern="1200" baseline="0"/>
  </cs:title>
  <cs:trendline>
    <cs:lnRef idx="0">
      <cs:styleClr val="auto"/>
    </cs:lnRef>
    <cs:fillRef idx="0"/>
    <cs:effectRef idx="0"/>
    <cs:fontRef idx="minor">
      <a:schemeClr val="dk1"/>
    </cs:fontRef>
    <cs:spPr>
      <a:ln w="19050" cap="rnd">
        <a:solidFill>
          <a:schemeClr val="phClr"/>
        </a:solidFill>
      </a:ln>
    </cs:spPr>
  </cs:trendline>
  <cs:trendlineLabel>
    <cs:lnRef idx="0"/>
    <cs:fillRef idx="0"/>
    <cs:effectRef idx="0"/>
    <cs:fontRef idx="minor">
      <a:schemeClr val="dk1">
        <a:lumMod val="75000"/>
        <a:lumOff val="25000"/>
      </a:schemeClr>
    </cs:fontRef>
    <cs:defRPr sz="900" kern="1200"/>
  </cs:trendlineLabel>
  <cs:upBar>
    <cs:lnRef idx="0"/>
    <cs:fillRef idx="0"/>
    <cs:effectRef idx="0"/>
    <cs:fontRef idx="minor">
      <a:schemeClr val="dk1"/>
    </cs:fontRef>
    <cs:spPr>
      <a:solidFill>
        <a:schemeClr val="lt1"/>
      </a:solidFill>
      <a:ln w="9525">
        <a:solidFill>
          <a:schemeClr val="dk1">
            <a:lumMod val="65000"/>
            <a:lumOff val="35000"/>
          </a:schemeClr>
        </a:solidFill>
      </a:ln>
    </cs:spPr>
  </cs:upBar>
  <cs:valueAxis>
    <cs:lnRef idx="0"/>
    <cs:fillRef idx="0"/>
    <cs:effectRef idx="0"/>
    <cs:fontRef idx="minor">
      <a:schemeClr val="dk1">
        <a:lumMod val="75000"/>
        <a:lumOff val="25000"/>
      </a:schemeClr>
    </cs:fontRef>
    <cs:spPr>
      <a:ln>
        <a:noFill/>
      </a:ln>
    </cs:spPr>
    <cs:defRPr sz="900" kern="1200"/>
  </cs:valueAxis>
  <cs:wall>
    <cs:lnRef idx="0"/>
    <cs:fillRef idx="0"/>
    <cs:effectRef idx="0"/>
    <cs:fontRef idx="minor">
      <a:schemeClr val="dk1"/>
    </cs:fontRef>
  </cs:wall>
</cs:chartStyle>
</file>

<file path=xl/charts/style3.xml><?xml version="1.0" encoding="utf-8"?>
<cs:chartStyle xmlns:cs="http://schemas.microsoft.com/office/drawing/2012/chartStyle" xmlns:a="http://schemas.openxmlformats.org/drawingml/2006/main" id="205">
  <cs:axisTitle>
    <cs:lnRef idx="0"/>
    <cs:fillRef idx="0"/>
    <cs:effectRef idx="0"/>
    <cs:fontRef idx="minor">
      <a:schemeClr val="dk1">
        <a:lumMod val="75000"/>
        <a:lumOff val="25000"/>
      </a:schemeClr>
    </cs:fontRef>
    <cs:defRPr sz="900" b="1" kern="1200"/>
  </cs:axisTitle>
  <cs:categoryAxis>
    <cs:lnRef idx="0"/>
    <cs:fillRef idx="0"/>
    <cs:effectRef idx="0"/>
    <cs:fontRef idx="minor">
      <a:schemeClr val="dk1">
        <a:lumMod val="75000"/>
        <a:lumOff val="25000"/>
      </a:schemeClr>
    </cs:fontRef>
    <cs:spPr>
      <a:ln w="19050" cap="flat" cmpd="sng" algn="ctr">
        <a:solidFill>
          <a:schemeClr val="dk1">
            <a:lumMod val="75000"/>
            <a:lumOff val="25000"/>
          </a:schemeClr>
        </a:solidFill>
        <a:round/>
      </a:ln>
    </cs:spPr>
    <cs:defRPr sz="900" kern="1200" cap="all" baseline="0"/>
  </cs:categoryAxis>
  <cs:chartArea>
    <cs:lnRef idx="0"/>
    <cs:fillRef idx="0"/>
    <cs:effectRef idx="0"/>
    <cs:fontRef idx="minor">
      <a:schemeClr val="dk1"/>
    </cs:fontRef>
    <cs:spPr>
      <a:gradFill flip="none" rotWithShape="1">
        <a:gsLst>
          <a:gs pos="0">
            <a:schemeClr val="lt1"/>
          </a:gs>
          <a:gs pos="39000">
            <a:schemeClr val="lt1"/>
          </a:gs>
          <a:gs pos="100000">
            <a:schemeClr val="lt1">
              <a:lumMod val="75000"/>
            </a:schemeClr>
          </a:gs>
        </a:gsLst>
        <a:path path="circle">
          <a:fillToRect l="50000" t="-80000" r="50000" b="180000"/>
        </a:path>
        <a:tileRect/>
      </a:gradFill>
      <a:ln w="9525" cap="flat" cmpd="sng" algn="ctr">
        <a:solidFill>
          <a:schemeClr val="dk1">
            <a:lumMod val="25000"/>
            <a:lumOff val="75000"/>
          </a:schemeClr>
        </a:solidFill>
        <a:round/>
      </a:ln>
    </cs:spPr>
    <cs:defRPr sz="900" kern="1200"/>
  </cs:chartArea>
  <cs:dataLabel>
    <cs:lnRef idx="0"/>
    <cs:fillRef idx="0"/>
    <cs:effectRef idx="0"/>
    <cs:fontRef idx="minor">
      <a:schemeClr val="lt1"/>
    </cs:fontRef>
    <cs:defRPr sz="900" b="1" i="0" u="none" strike="noStrike" kern="1200" baseline="0"/>
  </cs:dataLabel>
  <cs:dataLabelCallout>
    <cs:lnRef idx="0"/>
    <cs:fillRef idx="0"/>
    <cs:effectRef idx="0"/>
    <cs:fontRef idx="minor">
      <a:schemeClr val="lt1"/>
    </cs:fontRef>
    <cs:spPr>
      <a:solidFill>
        <a:schemeClr val="dk1">
          <a:lumMod val="65000"/>
          <a:lumOff val="35000"/>
          <a:alpha val="75000"/>
        </a:schemeClr>
      </a:solidFill>
    </cs:spPr>
    <cs:defRPr sz="900" b="1"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alpha val="85000"/>
        </a:schemeClr>
      </a:solidFill>
      <a:ln w="9525" cap="flat" cmpd="sng" algn="ctr">
        <a:solidFill>
          <a:schemeClr val="lt1">
            <a:alpha val="50000"/>
          </a:schemeClr>
        </a:solidFill>
        <a:round/>
      </a:ln>
    </cs:spPr>
  </cs:dataPoint>
  <cs:dataPoint3D>
    <cs:lnRef idx="0"/>
    <cs:fillRef idx="0">
      <cs:styleClr val="auto"/>
    </cs:fillRef>
    <cs:effectRef idx="0"/>
    <cs:fontRef idx="minor">
      <a:schemeClr val="dk1"/>
    </cs:fontRef>
    <cs:spPr>
      <a:solidFill>
        <a:schemeClr val="phClr">
          <a:alpha val="85000"/>
        </a:schemeClr>
      </a:solidFill>
      <a:ln w="9525" cap="flat" cmpd="sng" algn="ctr">
        <a:solidFill>
          <a:schemeClr val="lt1">
            <a:alpha val="50000"/>
          </a:schemeClr>
        </a:solidFill>
        <a:round/>
      </a:ln>
    </cs:spPr>
  </cs:dataPoint3D>
  <cs:dataPointLine>
    <cs:lnRef idx="0">
      <cs:styleClr val="auto"/>
    </cs:lnRef>
    <cs:fillRef idx="0"/>
    <cs:effectRef idx="0"/>
    <cs:fontRef idx="minor">
      <a:schemeClr val="dk1"/>
    </cs:fontRef>
    <cs:spPr>
      <a:ln w="31750" cap="rnd">
        <a:solidFill>
          <a:schemeClr val="phClr">
            <a:alpha val="85000"/>
          </a:schemeClr>
        </a:solidFill>
        <a:round/>
      </a:ln>
    </cs:spPr>
  </cs:dataPointLine>
  <cs:dataPointMarker>
    <cs:lnRef idx="0"/>
    <cs:fillRef idx="0">
      <cs:styleClr val="auto"/>
    </cs:fillRef>
    <cs:effectRef idx="0"/>
    <cs:fontRef idx="minor">
      <a:schemeClr val="dk1"/>
    </cs:fontRef>
    <cs:spPr>
      <a:solidFill>
        <a:schemeClr val="phClr">
          <a:alpha val="85000"/>
        </a:schemeClr>
      </a:solidFill>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dk1">
        <a:lumMod val="75000"/>
        <a:lumOff val="25000"/>
      </a:schemeClr>
    </cs:fontRef>
    <cs:spPr>
      <a:ln w="9525">
        <a:solidFill>
          <a:schemeClr val="dk1">
            <a:lumMod val="35000"/>
            <a:lumOff val="65000"/>
          </a:schemeClr>
        </a:solidFill>
      </a:ln>
    </cs:spPr>
    <cs:defRPr sz="900" kern="1200"/>
  </cs:dataTable>
  <cs:downBar>
    <cs:lnRef idx="0"/>
    <cs:fillRef idx="0"/>
    <cs:effectRef idx="0"/>
    <cs:fontRef idx="minor">
      <a:schemeClr val="dk1"/>
    </cs:fontRef>
    <cs:spPr>
      <a:solidFill>
        <a:schemeClr val="dk1">
          <a:lumMod val="50000"/>
          <a:lumOff val="50000"/>
        </a:schemeClr>
      </a:solidFill>
      <a:ln w="9525">
        <a:solidFill>
          <a:schemeClr val="dk1">
            <a:lumMod val="65000"/>
            <a:lumOff val="35000"/>
          </a:schemeClr>
        </a:solidFill>
      </a:ln>
    </cs:spPr>
  </cs:downBar>
  <cs:dropLine>
    <cs:lnRef idx="0"/>
    <cs:fillRef idx="0"/>
    <cs:effectRef idx="0"/>
    <cs:fontRef idx="minor">
      <a:schemeClr val="dk1"/>
    </cs:fontRef>
    <cs:spPr>
      <a:ln w="9525">
        <a:solidFill>
          <a:schemeClr val="dk1">
            <a:lumMod val="35000"/>
            <a:lumOff val="65000"/>
          </a:schemeClr>
        </a:solidFill>
        <a:prstDash val="dash"/>
      </a:ln>
    </cs:spPr>
  </cs:dropLine>
  <cs:errorBar>
    <cs:lnRef idx="0"/>
    <cs:fillRef idx="0"/>
    <cs:effectRef idx="0"/>
    <cs:fontRef idx="minor">
      <a:schemeClr val="dk1"/>
    </cs:fontRef>
    <cs:spPr>
      <a:ln w="9525">
        <a:solidFill>
          <a:schemeClr val="dk1">
            <a:lumMod val="65000"/>
            <a:lumOff val="35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gradFill>
          <a:gsLst>
            <a:gs pos="100000">
              <a:schemeClr val="dk1">
                <a:lumMod val="95000"/>
                <a:lumOff val="5000"/>
                <a:alpha val="42000"/>
              </a:schemeClr>
            </a:gs>
            <a:gs pos="0">
              <a:schemeClr val="lt1">
                <a:lumMod val="75000"/>
                <a:alpha val="36000"/>
              </a:schemeClr>
            </a:gs>
          </a:gsLst>
          <a:lin ang="5400000" scaled="0"/>
        </a:gradFill>
        <a:round/>
      </a:ln>
    </cs:spPr>
  </cs:gridlineMajor>
  <cs:gridlineMinor>
    <cs:lnRef idx="0"/>
    <cs:fillRef idx="0"/>
    <cs:effectRef idx="0"/>
    <cs:fontRef idx="minor">
      <a:schemeClr val="dk1"/>
    </cs:fontRef>
    <cs:spPr>
      <a:ln>
        <a:gradFill>
          <a:gsLst>
            <a:gs pos="100000">
              <a:schemeClr val="dk1">
                <a:lumMod val="95000"/>
                <a:lumOff val="5000"/>
                <a:alpha val="42000"/>
              </a:schemeClr>
            </a:gs>
            <a:gs pos="0">
              <a:schemeClr val="lt1">
                <a:lumMod val="75000"/>
                <a:alpha val="36000"/>
              </a:schemeClr>
            </a:gs>
          </a:gsLst>
          <a:lin ang="5400000" scaled="0"/>
        </a:gradFill>
      </a:ln>
    </cs:spPr>
  </cs:gridlineMinor>
  <cs:hiLoLine>
    <cs:lnRef idx="0"/>
    <cs:fillRef idx="0"/>
    <cs:effectRef idx="0"/>
    <cs:fontRef idx="minor">
      <a:schemeClr val="dk1"/>
    </cs:fontRef>
    <cs:spPr>
      <a:ln w="9525">
        <a:solidFill>
          <a:schemeClr val="dk1">
            <a:lumMod val="35000"/>
            <a:lumOff val="65000"/>
          </a:schemeClr>
        </a:solidFill>
        <a:prstDash val="dash"/>
      </a:ln>
    </cs:spPr>
  </cs:hiLoLine>
  <cs:leaderLine>
    <cs:lnRef idx="0"/>
    <cs:fillRef idx="0"/>
    <cs:effectRef idx="0"/>
    <cs:fontRef idx="minor">
      <a:schemeClr val="dk1"/>
    </cs:fontRef>
    <cs:spPr>
      <a:ln w="9525">
        <a:solidFill>
          <a:schemeClr val="dk1">
            <a:lumMod val="50000"/>
            <a:lumOff val="50000"/>
          </a:schemeClr>
        </a:solidFill>
      </a:ln>
    </cs:spPr>
  </cs:leaderLine>
  <cs:legend>
    <cs:lnRef idx="0"/>
    <cs:fillRef idx="0"/>
    <cs:effectRef idx="0"/>
    <cs:fontRef idx="minor">
      <a:schemeClr val="dk1">
        <a:lumMod val="75000"/>
        <a:lumOff val="25000"/>
      </a:schemeClr>
    </cs:fontRef>
    <cs:spPr>
      <a:solidFill>
        <a:schemeClr val="lt1">
          <a:lumMod val="95000"/>
          <a:alpha val="39000"/>
        </a:schemeClr>
      </a:solidFill>
    </cs:spPr>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dk1">
        <a:lumMod val="75000"/>
        <a:lumOff val="25000"/>
      </a:schemeClr>
    </cs:fontRef>
    <cs:spPr>
      <a:ln w="31750" cap="flat" cmpd="sng" algn="ctr">
        <a:solidFill>
          <a:schemeClr val="dk1">
            <a:lumMod val="75000"/>
            <a:lumOff val="25000"/>
          </a:schemeClr>
        </a:solidFill>
        <a:round/>
      </a:ln>
    </cs:spPr>
    <cs:defRPr sz="900" kern="1200"/>
  </cs:seriesAxis>
  <cs:seriesLine>
    <cs:lnRef idx="0"/>
    <cs:fillRef idx="0"/>
    <cs:effectRef idx="0"/>
    <cs:fontRef idx="minor">
      <a:schemeClr val="dk1"/>
    </cs:fontRef>
    <cs:spPr>
      <a:ln w="9525">
        <a:solidFill>
          <a:schemeClr val="dk1">
            <a:lumMod val="50000"/>
            <a:lumOff val="50000"/>
          </a:schemeClr>
        </a:solidFill>
        <a:round/>
      </a:ln>
    </cs:spPr>
  </cs:seriesLine>
  <cs:title>
    <cs:lnRef idx="0"/>
    <cs:fillRef idx="0"/>
    <cs:effectRef idx="0"/>
    <cs:fontRef idx="minor">
      <a:schemeClr val="dk1">
        <a:lumMod val="75000"/>
        <a:lumOff val="25000"/>
      </a:schemeClr>
    </cs:fontRef>
    <cs:defRPr sz="1800" b="1" kern="1200" baseline="0"/>
  </cs:title>
  <cs:trendline>
    <cs:lnRef idx="0">
      <cs:styleClr val="auto"/>
    </cs:lnRef>
    <cs:fillRef idx="0"/>
    <cs:effectRef idx="0"/>
    <cs:fontRef idx="minor">
      <a:schemeClr val="dk1"/>
    </cs:fontRef>
    <cs:spPr>
      <a:ln w="19050" cap="rnd">
        <a:solidFill>
          <a:schemeClr val="phClr"/>
        </a:solidFill>
      </a:ln>
    </cs:spPr>
  </cs:trendline>
  <cs:trendlineLabel>
    <cs:lnRef idx="0"/>
    <cs:fillRef idx="0"/>
    <cs:effectRef idx="0"/>
    <cs:fontRef idx="minor">
      <a:schemeClr val="dk1">
        <a:lumMod val="75000"/>
        <a:lumOff val="25000"/>
      </a:schemeClr>
    </cs:fontRef>
    <cs:defRPr sz="900" kern="1200"/>
  </cs:trendlineLabel>
  <cs:upBar>
    <cs:lnRef idx="0"/>
    <cs:fillRef idx="0"/>
    <cs:effectRef idx="0"/>
    <cs:fontRef idx="minor">
      <a:schemeClr val="dk1"/>
    </cs:fontRef>
    <cs:spPr>
      <a:solidFill>
        <a:schemeClr val="lt1"/>
      </a:solidFill>
      <a:ln w="9525">
        <a:solidFill>
          <a:schemeClr val="dk1">
            <a:lumMod val="65000"/>
            <a:lumOff val="35000"/>
          </a:schemeClr>
        </a:solidFill>
      </a:ln>
    </cs:spPr>
  </cs:upBar>
  <cs:valueAxis>
    <cs:lnRef idx="0"/>
    <cs:fillRef idx="0"/>
    <cs:effectRef idx="0"/>
    <cs:fontRef idx="minor">
      <a:schemeClr val="dk1">
        <a:lumMod val="75000"/>
        <a:lumOff val="25000"/>
      </a:schemeClr>
    </cs:fontRef>
    <cs:spPr>
      <a:ln>
        <a:noFill/>
      </a:ln>
    </cs:spPr>
    <cs:defRPr sz="900" kern="1200"/>
  </cs:valueAxis>
  <cs:wall>
    <cs:lnRef idx="0"/>
    <cs:fillRef idx="0"/>
    <cs:effectRef idx="0"/>
    <cs:fontRef idx="minor">
      <a:schemeClr val="dk1"/>
    </cs:fontRef>
  </cs:wall>
</cs:chartStyle>
</file>

<file path=xl/charts/style4.xml><?xml version="1.0" encoding="utf-8"?>
<cs:chartStyle xmlns:cs="http://schemas.microsoft.com/office/drawing/2012/chartStyle" xmlns:a="http://schemas.openxmlformats.org/drawingml/2006/main" id="205">
  <cs:axisTitle>
    <cs:lnRef idx="0"/>
    <cs:fillRef idx="0"/>
    <cs:effectRef idx="0"/>
    <cs:fontRef idx="minor">
      <a:schemeClr val="dk1">
        <a:lumMod val="75000"/>
        <a:lumOff val="25000"/>
      </a:schemeClr>
    </cs:fontRef>
    <cs:defRPr sz="900" b="1" kern="1200"/>
  </cs:axisTitle>
  <cs:categoryAxis>
    <cs:lnRef idx="0"/>
    <cs:fillRef idx="0"/>
    <cs:effectRef idx="0"/>
    <cs:fontRef idx="minor">
      <a:schemeClr val="dk1">
        <a:lumMod val="75000"/>
        <a:lumOff val="25000"/>
      </a:schemeClr>
    </cs:fontRef>
    <cs:spPr>
      <a:ln w="19050" cap="flat" cmpd="sng" algn="ctr">
        <a:solidFill>
          <a:schemeClr val="dk1">
            <a:lumMod val="75000"/>
            <a:lumOff val="25000"/>
          </a:schemeClr>
        </a:solidFill>
        <a:round/>
      </a:ln>
    </cs:spPr>
    <cs:defRPr sz="900" kern="1200" cap="all" baseline="0"/>
  </cs:categoryAxis>
  <cs:chartArea>
    <cs:lnRef idx="0"/>
    <cs:fillRef idx="0"/>
    <cs:effectRef idx="0"/>
    <cs:fontRef idx="minor">
      <a:schemeClr val="dk1"/>
    </cs:fontRef>
    <cs:spPr>
      <a:gradFill flip="none" rotWithShape="1">
        <a:gsLst>
          <a:gs pos="0">
            <a:schemeClr val="lt1"/>
          </a:gs>
          <a:gs pos="39000">
            <a:schemeClr val="lt1"/>
          </a:gs>
          <a:gs pos="100000">
            <a:schemeClr val="lt1">
              <a:lumMod val="75000"/>
            </a:schemeClr>
          </a:gs>
        </a:gsLst>
        <a:path path="circle">
          <a:fillToRect l="50000" t="-80000" r="50000" b="180000"/>
        </a:path>
        <a:tileRect/>
      </a:gradFill>
      <a:ln w="9525" cap="flat" cmpd="sng" algn="ctr">
        <a:solidFill>
          <a:schemeClr val="dk1">
            <a:lumMod val="25000"/>
            <a:lumOff val="75000"/>
          </a:schemeClr>
        </a:solidFill>
        <a:round/>
      </a:ln>
    </cs:spPr>
    <cs:defRPr sz="900" kern="1200"/>
  </cs:chartArea>
  <cs:dataLabel>
    <cs:lnRef idx="0"/>
    <cs:fillRef idx="0"/>
    <cs:effectRef idx="0"/>
    <cs:fontRef idx="minor">
      <a:schemeClr val="lt1"/>
    </cs:fontRef>
    <cs:defRPr sz="900" b="1" i="0" u="none" strike="noStrike" kern="1200" baseline="0"/>
  </cs:dataLabel>
  <cs:dataLabelCallout>
    <cs:lnRef idx="0"/>
    <cs:fillRef idx="0"/>
    <cs:effectRef idx="0"/>
    <cs:fontRef idx="minor">
      <a:schemeClr val="lt1"/>
    </cs:fontRef>
    <cs:spPr>
      <a:solidFill>
        <a:schemeClr val="dk1">
          <a:lumMod val="65000"/>
          <a:lumOff val="35000"/>
          <a:alpha val="75000"/>
        </a:schemeClr>
      </a:solidFill>
    </cs:spPr>
    <cs:defRPr sz="900" b="1"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alpha val="85000"/>
        </a:schemeClr>
      </a:solidFill>
      <a:ln w="9525" cap="flat" cmpd="sng" algn="ctr">
        <a:solidFill>
          <a:schemeClr val="lt1">
            <a:alpha val="50000"/>
          </a:schemeClr>
        </a:solidFill>
        <a:round/>
      </a:ln>
    </cs:spPr>
  </cs:dataPoint>
  <cs:dataPoint3D>
    <cs:lnRef idx="0"/>
    <cs:fillRef idx="0">
      <cs:styleClr val="auto"/>
    </cs:fillRef>
    <cs:effectRef idx="0"/>
    <cs:fontRef idx="minor">
      <a:schemeClr val="dk1"/>
    </cs:fontRef>
    <cs:spPr>
      <a:solidFill>
        <a:schemeClr val="phClr">
          <a:alpha val="85000"/>
        </a:schemeClr>
      </a:solidFill>
      <a:ln w="9525" cap="flat" cmpd="sng" algn="ctr">
        <a:solidFill>
          <a:schemeClr val="lt1">
            <a:alpha val="50000"/>
          </a:schemeClr>
        </a:solidFill>
        <a:round/>
      </a:ln>
    </cs:spPr>
  </cs:dataPoint3D>
  <cs:dataPointLine>
    <cs:lnRef idx="0">
      <cs:styleClr val="auto"/>
    </cs:lnRef>
    <cs:fillRef idx="0"/>
    <cs:effectRef idx="0"/>
    <cs:fontRef idx="minor">
      <a:schemeClr val="dk1"/>
    </cs:fontRef>
    <cs:spPr>
      <a:ln w="31750" cap="rnd">
        <a:solidFill>
          <a:schemeClr val="phClr">
            <a:alpha val="85000"/>
          </a:schemeClr>
        </a:solidFill>
        <a:round/>
      </a:ln>
    </cs:spPr>
  </cs:dataPointLine>
  <cs:dataPointMarker>
    <cs:lnRef idx="0"/>
    <cs:fillRef idx="0">
      <cs:styleClr val="auto"/>
    </cs:fillRef>
    <cs:effectRef idx="0"/>
    <cs:fontRef idx="minor">
      <a:schemeClr val="dk1"/>
    </cs:fontRef>
    <cs:spPr>
      <a:solidFill>
        <a:schemeClr val="phClr">
          <a:alpha val="85000"/>
        </a:schemeClr>
      </a:solidFill>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dk1">
        <a:lumMod val="75000"/>
        <a:lumOff val="25000"/>
      </a:schemeClr>
    </cs:fontRef>
    <cs:spPr>
      <a:ln w="9525">
        <a:solidFill>
          <a:schemeClr val="dk1">
            <a:lumMod val="35000"/>
            <a:lumOff val="65000"/>
          </a:schemeClr>
        </a:solidFill>
      </a:ln>
    </cs:spPr>
    <cs:defRPr sz="900" kern="1200"/>
  </cs:dataTable>
  <cs:downBar>
    <cs:lnRef idx="0"/>
    <cs:fillRef idx="0"/>
    <cs:effectRef idx="0"/>
    <cs:fontRef idx="minor">
      <a:schemeClr val="dk1"/>
    </cs:fontRef>
    <cs:spPr>
      <a:solidFill>
        <a:schemeClr val="dk1">
          <a:lumMod val="50000"/>
          <a:lumOff val="50000"/>
        </a:schemeClr>
      </a:solidFill>
      <a:ln w="9525">
        <a:solidFill>
          <a:schemeClr val="dk1">
            <a:lumMod val="65000"/>
            <a:lumOff val="35000"/>
          </a:schemeClr>
        </a:solidFill>
      </a:ln>
    </cs:spPr>
  </cs:downBar>
  <cs:dropLine>
    <cs:lnRef idx="0"/>
    <cs:fillRef idx="0"/>
    <cs:effectRef idx="0"/>
    <cs:fontRef idx="minor">
      <a:schemeClr val="dk1"/>
    </cs:fontRef>
    <cs:spPr>
      <a:ln w="9525">
        <a:solidFill>
          <a:schemeClr val="dk1">
            <a:lumMod val="35000"/>
            <a:lumOff val="65000"/>
          </a:schemeClr>
        </a:solidFill>
        <a:prstDash val="dash"/>
      </a:ln>
    </cs:spPr>
  </cs:dropLine>
  <cs:errorBar>
    <cs:lnRef idx="0"/>
    <cs:fillRef idx="0"/>
    <cs:effectRef idx="0"/>
    <cs:fontRef idx="minor">
      <a:schemeClr val="dk1"/>
    </cs:fontRef>
    <cs:spPr>
      <a:ln w="9525">
        <a:solidFill>
          <a:schemeClr val="dk1">
            <a:lumMod val="65000"/>
            <a:lumOff val="35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gradFill>
          <a:gsLst>
            <a:gs pos="100000">
              <a:schemeClr val="dk1">
                <a:lumMod val="95000"/>
                <a:lumOff val="5000"/>
                <a:alpha val="42000"/>
              </a:schemeClr>
            </a:gs>
            <a:gs pos="0">
              <a:schemeClr val="lt1">
                <a:lumMod val="75000"/>
                <a:alpha val="36000"/>
              </a:schemeClr>
            </a:gs>
          </a:gsLst>
          <a:lin ang="5400000" scaled="0"/>
        </a:gradFill>
        <a:round/>
      </a:ln>
    </cs:spPr>
  </cs:gridlineMajor>
  <cs:gridlineMinor>
    <cs:lnRef idx="0"/>
    <cs:fillRef idx="0"/>
    <cs:effectRef idx="0"/>
    <cs:fontRef idx="minor">
      <a:schemeClr val="dk1"/>
    </cs:fontRef>
    <cs:spPr>
      <a:ln>
        <a:gradFill>
          <a:gsLst>
            <a:gs pos="100000">
              <a:schemeClr val="dk1">
                <a:lumMod val="95000"/>
                <a:lumOff val="5000"/>
                <a:alpha val="42000"/>
              </a:schemeClr>
            </a:gs>
            <a:gs pos="0">
              <a:schemeClr val="lt1">
                <a:lumMod val="75000"/>
                <a:alpha val="36000"/>
              </a:schemeClr>
            </a:gs>
          </a:gsLst>
          <a:lin ang="5400000" scaled="0"/>
        </a:gradFill>
      </a:ln>
    </cs:spPr>
  </cs:gridlineMinor>
  <cs:hiLoLine>
    <cs:lnRef idx="0"/>
    <cs:fillRef idx="0"/>
    <cs:effectRef idx="0"/>
    <cs:fontRef idx="minor">
      <a:schemeClr val="dk1"/>
    </cs:fontRef>
    <cs:spPr>
      <a:ln w="9525">
        <a:solidFill>
          <a:schemeClr val="dk1">
            <a:lumMod val="35000"/>
            <a:lumOff val="65000"/>
          </a:schemeClr>
        </a:solidFill>
        <a:prstDash val="dash"/>
      </a:ln>
    </cs:spPr>
  </cs:hiLoLine>
  <cs:leaderLine>
    <cs:lnRef idx="0"/>
    <cs:fillRef idx="0"/>
    <cs:effectRef idx="0"/>
    <cs:fontRef idx="minor">
      <a:schemeClr val="dk1"/>
    </cs:fontRef>
    <cs:spPr>
      <a:ln w="9525">
        <a:solidFill>
          <a:schemeClr val="dk1">
            <a:lumMod val="50000"/>
            <a:lumOff val="50000"/>
          </a:schemeClr>
        </a:solidFill>
      </a:ln>
    </cs:spPr>
  </cs:leaderLine>
  <cs:legend>
    <cs:lnRef idx="0"/>
    <cs:fillRef idx="0"/>
    <cs:effectRef idx="0"/>
    <cs:fontRef idx="minor">
      <a:schemeClr val="dk1">
        <a:lumMod val="75000"/>
        <a:lumOff val="25000"/>
      </a:schemeClr>
    </cs:fontRef>
    <cs:spPr>
      <a:solidFill>
        <a:schemeClr val="lt1">
          <a:lumMod val="95000"/>
          <a:alpha val="39000"/>
        </a:schemeClr>
      </a:solidFill>
    </cs:spPr>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dk1">
        <a:lumMod val="75000"/>
        <a:lumOff val="25000"/>
      </a:schemeClr>
    </cs:fontRef>
    <cs:spPr>
      <a:ln w="31750" cap="flat" cmpd="sng" algn="ctr">
        <a:solidFill>
          <a:schemeClr val="dk1">
            <a:lumMod val="75000"/>
            <a:lumOff val="25000"/>
          </a:schemeClr>
        </a:solidFill>
        <a:round/>
      </a:ln>
    </cs:spPr>
    <cs:defRPr sz="900" kern="1200"/>
  </cs:seriesAxis>
  <cs:seriesLine>
    <cs:lnRef idx="0"/>
    <cs:fillRef idx="0"/>
    <cs:effectRef idx="0"/>
    <cs:fontRef idx="minor">
      <a:schemeClr val="dk1"/>
    </cs:fontRef>
    <cs:spPr>
      <a:ln w="9525">
        <a:solidFill>
          <a:schemeClr val="dk1">
            <a:lumMod val="50000"/>
            <a:lumOff val="50000"/>
          </a:schemeClr>
        </a:solidFill>
        <a:round/>
      </a:ln>
    </cs:spPr>
  </cs:seriesLine>
  <cs:title>
    <cs:lnRef idx="0"/>
    <cs:fillRef idx="0"/>
    <cs:effectRef idx="0"/>
    <cs:fontRef idx="minor">
      <a:schemeClr val="dk1">
        <a:lumMod val="75000"/>
        <a:lumOff val="25000"/>
      </a:schemeClr>
    </cs:fontRef>
    <cs:defRPr sz="1800" b="1" kern="1200" baseline="0"/>
  </cs:title>
  <cs:trendline>
    <cs:lnRef idx="0">
      <cs:styleClr val="auto"/>
    </cs:lnRef>
    <cs:fillRef idx="0"/>
    <cs:effectRef idx="0"/>
    <cs:fontRef idx="minor">
      <a:schemeClr val="dk1"/>
    </cs:fontRef>
    <cs:spPr>
      <a:ln w="19050" cap="rnd">
        <a:solidFill>
          <a:schemeClr val="phClr"/>
        </a:solidFill>
      </a:ln>
    </cs:spPr>
  </cs:trendline>
  <cs:trendlineLabel>
    <cs:lnRef idx="0"/>
    <cs:fillRef idx="0"/>
    <cs:effectRef idx="0"/>
    <cs:fontRef idx="minor">
      <a:schemeClr val="dk1">
        <a:lumMod val="75000"/>
        <a:lumOff val="25000"/>
      </a:schemeClr>
    </cs:fontRef>
    <cs:defRPr sz="900" kern="1200"/>
  </cs:trendlineLabel>
  <cs:upBar>
    <cs:lnRef idx="0"/>
    <cs:fillRef idx="0"/>
    <cs:effectRef idx="0"/>
    <cs:fontRef idx="minor">
      <a:schemeClr val="dk1"/>
    </cs:fontRef>
    <cs:spPr>
      <a:solidFill>
        <a:schemeClr val="lt1"/>
      </a:solidFill>
      <a:ln w="9525">
        <a:solidFill>
          <a:schemeClr val="dk1">
            <a:lumMod val="65000"/>
            <a:lumOff val="35000"/>
          </a:schemeClr>
        </a:solidFill>
      </a:ln>
    </cs:spPr>
  </cs:upBar>
  <cs:valueAxis>
    <cs:lnRef idx="0"/>
    <cs:fillRef idx="0"/>
    <cs:effectRef idx="0"/>
    <cs:fontRef idx="minor">
      <a:schemeClr val="dk1">
        <a:lumMod val="75000"/>
        <a:lumOff val="25000"/>
      </a:schemeClr>
    </cs:fontRef>
    <cs:spPr>
      <a:ln>
        <a:noFill/>
      </a:ln>
    </cs:spPr>
    <cs:defRPr sz="900" kern="1200"/>
  </cs:valueAxis>
  <cs:wall>
    <cs:lnRef idx="0"/>
    <cs:fillRef idx="0"/>
    <cs:effectRef idx="0"/>
    <cs:fontRef idx="minor">
      <a:schemeClr val="dk1"/>
    </cs:fontRef>
  </cs:wall>
</cs:chartStyle>
</file>

<file path=xl/charts/style5.xml><?xml version="1.0" encoding="utf-8"?>
<cs:chartStyle xmlns:cs="http://schemas.microsoft.com/office/drawing/2012/chartStyle" xmlns:a="http://schemas.openxmlformats.org/drawingml/2006/main" id="205">
  <cs:axisTitle>
    <cs:lnRef idx="0"/>
    <cs:fillRef idx="0"/>
    <cs:effectRef idx="0"/>
    <cs:fontRef idx="minor">
      <a:schemeClr val="dk1">
        <a:lumMod val="75000"/>
        <a:lumOff val="25000"/>
      </a:schemeClr>
    </cs:fontRef>
    <cs:defRPr sz="900" b="1" kern="1200"/>
  </cs:axisTitle>
  <cs:categoryAxis>
    <cs:lnRef idx="0"/>
    <cs:fillRef idx="0"/>
    <cs:effectRef idx="0"/>
    <cs:fontRef idx="minor">
      <a:schemeClr val="dk1">
        <a:lumMod val="75000"/>
        <a:lumOff val="25000"/>
      </a:schemeClr>
    </cs:fontRef>
    <cs:spPr>
      <a:ln w="19050" cap="flat" cmpd="sng" algn="ctr">
        <a:solidFill>
          <a:schemeClr val="dk1">
            <a:lumMod val="75000"/>
            <a:lumOff val="25000"/>
          </a:schemeClr>
        </a:solidFill>
        <a:round/>
      </a:ln>
    </cs:spPr>
    <cs:defRPr sz="900" kern="1200" cap="all" baseline="0"/>
  </cs:categoryAxis>
  <cs:chartArea>
    <cs:lnRef idx="0"/>
    <cs:fillRef idx="0"/>
    <cs:effectRef idx="0"/>
    <cs:fontRef idx="minor">
      <a:schemeClr val="dk1"/>
    </cs:fontRef>
    <cs:spPr>
      <a:gradFill flip="none" rotWithShape="1">
        <a:gsLst>
          <a:gs pos="0">
            <a:schemeClr val="lt1"/>
          </a:gs>
          <a:gs pos="39000">
            <a:schemeClr val="lt1"/>
          </a:gs>
          <a:gs pos="100000">
            <a:schemeClr val="lt1">
              <a:lumMod val="75000"/>
            </a:schemeClr>
          </a:gs>
        </a:gsLst>
        <a:path path="circle">
          <a:fillToRect l="50000" t="-80000" r="50000" b="180000"/>
        </a:path>
        <a:tileRect/>
      </a:gradFill>
      <a:ln w="9525" cap="flat" cmpd="sng" algn="ctr">
        <a:solidFill>
          <a:schemeClr val="dk1">
            <a:lumMod val="25000"/>
            <a:lumOff val="75000"/>
          </a:schemeClr>
        </a:solidFill>
        <a:round/>
      </a:ln>
    </cs:spPr>
    <cs:defRPr sz="900" kern="1200"/>
  </cs:chartArea>
  <cs:dataLabel>
    <cs:lnRef idx="0"/>
    <cs:fillRef idx="0"/>
    <cs:effectRef idx="0"/>
    <cs:fontRef idx="minor">
      <a:schemeClr val="lt1"/>
    </cs:fontRef>
    <cs:defRPr sz="900" b="1" i="0" u="none" strike="noStrike" kern="1200" baseline="0"/>
  </cs:dataLabel>
  <cs:dataLabelCallout>
    <cs:lnRef idx="0"/>
    <cs:fillRef idx="0"/>
    <cs:effectRef idx="0"/>
    <cs:fontRef idx="minor">
      <a:schemeClr val="lt1"/>
    </cs:fontRef>
    <cs:spPr>
      <a:solidFill>
        <a:schemeClr val="dk1">
          <a:lumMod val="65000"/>
          <a:lumOff val="35000"/>
          <a:alpha val="75000"/>
        </a:schemeClr>
      </a:solidFill>
    </cs:spPr>
    <cs:defRPr sz="900" b="1"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alpha val="85000"/>
        </a:schemeClr>
      </a:solidFill>
      <a:ln w="9525" cap="flat" cmpd="sng" algn="ctr">
        <a:solidFill>
          <a:schemeClr val="lt1">
            <a:alpha val="50000"/>
          </a:schemeClr>
        </a:solidFill>
        <a:round/>
      </a:ln>
    </cs:spPr>
  </cs:dataPoint>
  <cs:dataPoint3D>
    <cs:lnRef idx="0"/>
    <cs:fillRef idx="0">
      <cs:styleClr val="auto"/>
    </cs:fillRef>
    <cs:effectRef idx="0"/>
    <cs:fontRef idx="minor">
      <a:schemeClr val="dk1"/>
    </cs:fontRef>
    <cs:spPr>
      <a:solidFill>
        <a:schemeClr val="phClr">
          <a:alpha val="85000"/>
        </a:schemeClr>
      </a:solidFill>
      <a:ln w="9525" cap="flat" cmpd="sng" algn="ctr">
        <a:solidFill>
          <a:schemeClr val="lt1">
            <a:alpha val="50000"/>
          </a:schemeClr>
        </a:solidFill>
        <a:round/>
      </a:ln>
    </cs:spPr>
  </cs:dataPoint3D>
  <cs:dataPointLine>
    <cs:lnRef idx="0">
      <cs:styleClr val="auto"/>
    </cs:lnRef>
    <cs:fillRef idx="0"/>
    <cs:effectRef idx="0"/>
    <cs:fontRef idx="minor">
      <a:schemeClr val="dk1"/>
    </cs:fontRef>
    <cs:spPr>
      <a:ln w="31750" cap="rnd">
        <a:solidFill>
          <a:schemeClr val="phClr">
            <a:alpha val="85000"/>
          </a:schemeClr>
        </a:solidFill>
        <a:round/>
      </a:ln>
    </cs:spPr>
  </cs:dataPointLine>
  <cs:dataPointMarker>
    <cs:lnRef idx="0"/>
    <cs:fillRef idx="0">
      <cs:styleClr val="auto"/>
    </cs:fillRef>
    <cs:effectRef idx="0"/>
    <cs:fontRef idx="minor">
      <a:schemeClr val="dk1"/>
    </cs:fontRef>
    <cs:spPr>
      <a:solidFill>
        <a:schemeClr val="phClr">
          <a:alpha val="85000"/>
        </a:schemeClr>
      </a:solidFill>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dk1">
        <a:lumMod val="75000"/>
        <a:lumOff val="25000"/>
      </a:schemeClr>
    </cs:fontRef>
    <cs:spPr>
      <a:ln w="9525">
        <a:solidFill>
          <a:schemeClr val="dk1">
            <a:lumMod val="35000"/>
            <a:lumOff val="65000"/>
          </a:schemeClr>
        </a:solidFill>
      </a:ln>
    </cs:spPr>
    <cs:defRPr sz="900" kern="1200"/>
  </cs:dataTable>
  <cs:downBar>
    <cs:lnRef idx="0"/>
    <cs:fillRef idx="0"/>
    <cs:effectRef idx="0"/>
    <cs:fontRef idx="minor">
      <a:schemeClr val="dk1"/>
    </cs:fontRef>
    <cs:spPr>
      <a:solidFill>
        <a:schemeClr val="dk1">
          <a:lumMod val="50000"/>
          <a:lumOff val="50000"/>
        </a:schemeClr>
      </a:solidFill>
      <a:ln w="9525">
        <a:solidFill>
          <a:schemeClr val="dk1">
            <a:lumMod val="65000"/>
            <a:lumOff val="35000"/>
          </a:schemeClr>
        </a:solidFill>
      </a:ln>
    </cs:spPr>
  </cs:downBar>
  <cs:dropLine>
    <cs:lnRef idx="0"/>
    <cs:fillRef idx="0"/>
    <cs:effectRef idx="0"/>
    <cs:fontRef idx="minor">
      <a:schemeClr val="dk1"/>
    </cs:fontRef>
    <cs:spPr>
      <a:ln w="9525">
        <a:solidFill>
          <a:schemeClr val="dk1">
            <a:lumMod val="35000"/>
            <a:lumOff val="65000"/>
          </a:schemeClr>
        </a:solidFill>
        <a:prstDash val="dash"/>
      </a:ln>
    </cs:spPr>
  </cs:dropLine>
  <cs:errorBar>
    <cs:lnRef idx="0"/>
    <cs:fillRef idx="0"/>
    <cs:effectRef idx="0"/>
    <cs:fontRef idx="minor">
      <a:schemeClr val="dk1"/>
    </cs:fontRef>
    <cs:spPr>
      <a:ln w="9525">
        <a:solidFill>
          <a:schemeClr val="dk1">
            <a:lumMod val="65000"/>
            <a:lumOff val="35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gradFill>
          <a:gsLst>
            <a:gs pos="100000">
              <a:schemeClr val="dk1">
                <a:lumMod val="95000"/>
                <a:lumOff val="5000"/>
                <a:alpha val="42000"/>
              </a:schemeClr>
            </a:gs>
            <a:gs pos="0">
              <a:schemeClr val="lt1">
                <a:lumMod val="75000"/>
                <a:alpha val="36000"/>
              </a:schemeClr>
            </a:gs>
          </a:gsLst>
          <a:lin ang="5400000" scaled="0"/>
        </a:gradFill>
        <a:round/>
      </a:ln>
    </cs:spPr>
  </cs:gridlineMajor>
  <cs:gridlineMinor>
    <cs:lnRef idx="0"/>
    <cs:fillRef idx="0"/>
    <cs:effectRef idx="0"/>
    <cs:fontRef idx="minor">
      <a:schemeClr val="dk1"/>
    </cs:fontRef>
    <cs:spPr>
      <a:ln>
        <a:gradFill>
          <a:gsLst>
            <a:gs pos="100000">
              <a:schemeClr val="dk1">
                <a:lumMod val="95000"/>
                <a:lumOff val="5000"/>
                <a:alpha val="42000"/>
              </a:schemeClr>
            </a:gs>
            <a:gs pos="0">
              <a:schemeClr val="lt1">
                <a:lumMod val="75000"/>
                <a:alpha val="36000"/>
              </a:schemeClr>
            </a:gs>
          </a:gsLst>
          <a:lin ang="5400000" scaled="0"/>
        </a:gradFill>
      </a:ln>
    </cs:spPr>
  </cs:gridlineMinor>
  <cs:hiLoLine>
    <cs:lnRef idx="0"/>
    <cs:fillRef idx="0"/>
    <cs:effectRef idx="0"/>
    <cs:fontRef idx="minor">
      <a:schemeClr val="dk1"/>
    </cs:fontRef>
    <cs:spPr>
      <a:ln w="9525">
        <a:solidFill>
          <a:schemeClr val="dk1">
            <a:lumMod val="35000"/>
            <a:lumOff val="65000"/>
          </a:schemeClr>
        </a:solidFill>
        <a:prstDash val="dash"/>
      </a:ln>
    </cs:spPr>
  </cs:hiLoLine>
  <cs:leaderLine>
    <cs:lnRef idx="0"/>
    <cs:fillRef idx="0"/>
    <cs:effectRef idx="0"/>
    <cs:fontRef idx="minor">
      <a:schemeClr val="dk1"/>
    </cs:fontRef>
    <cs:spPr>
      <a:ln w="9525">
        <a:solidFill>
          <a:schemeClr val="dk1">
            <a:lumMod val="50000"/>
            <a:lumOff val="50000"/>
          </a:schemeClr>
        </a:solidFill>
      </a:ln>
    </cs:spPr>
  </cs:leaderLine>
  <cs:legend>
    <cs:lnRef idx="0"/>
    <cs:fillRef idx="0"/>
    <cs:effectRef idx="0"/>
    <cs:fontRef idx="minor">
      <a:schemeClr val="dk1">
        <a:lumMod val="75000"/>
        <a:lumOff val="25000"/>
      </a:schemeClr>
    </cs:fontRef>
    <cs:spPr>
      <a:solidFill>
        <a:schemeClr val="lt1">
          <a:lumMod val="95000"/>
          <a:alpha val="39000"/>
        </a:schemeClr>
      </a:solidFill>
    </cs:spPr>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dk1">
        <a:lumMod val="75000"/>
        <a:lumOff val="25000"/>
      </a:schemeClr>
    </cs:fontRef>
    <cs:spPr>
      <a:ln w="31750" cap="flat" cmpd="sng" algn="ctr">
        <a:solidFill>
          <a:schemeClr val="dk1">
            <a:lumMod val="75000"/>
            <a:lumOff val="25000"/>
          </a:schemeClr>
        </a:solidFill>
        <a:round/>
      </a:ln>
    </cs:spPr>
    <cs:defRPr sz="900" kern="1200"/>
  </cs:seriesAxis>
  <cs:seriesLine>
    <cs:lnRef idx="0"/>
    <cs:fillRef idx="0"/>
    <cs:effectRef idx="0"/>
    <cs:fontRef idx="minor">
      <a:schemeClr val="dk1"/>
    </cs:fontRef>
    <cs:spPr>
      <a:ln w="9525">
        <a:solidFill>
          <a:schemeClr val="dk1">
            <a:lumMod val="50000"/>
            <a:lumOff val="50000"/>
          </a:schemeClr>
        </a:solidFill>
        <a:round/>
      </a:ln>
    </cs:spPr>
  </cs:seriesLine>
  <cs:title>
    <cs:lnRef idx="0"/>
    <cs:fillRef idx="0"/>
    <cs:effectRef idx="0"/>
    <cs:fontRef idx="minor">
      <a:schemeClr val="dk1">
        <a:lumMod val="75000"/>
        <a:lumOff val="25000"/>
      </a:schemeClr>
    </cs:fontRef>
    <cs:defRPr sz="1800" b="1" kern="1200" baseline="0"/>
  </cs:title>
  <cs:trendline>
    <cs:lnRef idx="0">
      <cs:styleClr val="auto"/>
    </cs:lnRef>
    <cs:fillRef idx="0"/>
    <cs:effectRef idx="0"/>
    <cs:fontRef idx="minor">
      <a:schemeClr val="dk1"/>
    </cs:fontRef>
    <cs:spPr>
      <a:ln w="19050" cap="rnd">
        <a:solidFill>
          <a:schemeClr val="phClr"/>
        </a:solidFill>
      </a:ln>
    </cs:spPr>
  </cs:trendline>
  <cs:trendlineLabel>
    <cs:lnRef idx="0"/>
    <cs:fillRef idx="0"/>
    <cs:effectRef idx="0"/>
    <cs:fontRef idx="minor">
      <a:schemeClr val="dk1">
        <a:lumMod val="75000"/>
        <a:lumOff val="25000"/>
      </a:schemeClr>
    </cs:fontRef>
    <cs:defRPr sz="900" kern="1200"/>
  </cs:trendlineLabel>
  <cs:upBar>
    <cs:lnRef idx="0"/>
    <cs:fillRef idx="0"/>
    <cs:effectRef idx="0"/>
    <cs:fontRef idx="minor">
      <a:schemeClr val="dk1"/>
    </cs:fontRef>
    <cs:spPr>
      <a:solidFill>
        <a:schemeClr val="lt1"/>
      </a:solidFill>
      <a:ln w="9525">
        <a:solidFill>
          <a:schemeClr val="dk1">
            <a:lumMod val="65000"/>
            <a:lumOff val="35000"/>
          </a:schemeClr>
        </a:solidFill>
      </a:ln>
    </cs:spPr>
  </cs:upBar>
  <cs:valueAxis>
    <cs:lnRef idx="0"/>
    <cs:fillRef idx="0"/>
    <cs:effectRef idx="0"/>
    <cs:fontRef idx="minor">
      <a:schemeClr val="dk1">
        <a:lumMod val="75000"/>
        <a:lumOff val="25000"/>
      </a:schemeClr>
    </cs:fontRef>
    <cs:spPr>
      <a:ln>
        <a:noFill/>
      </a:ln>
    </cs:spPr>
    <cs:defRPr sz="900" kern="1200"/>
  </cs:valueAxis>
  <cs:wall>
    <cs:lnRef idx="0"/>
    <cs:fillRef idx="0"/>
    <cs:effectRef idx="0"/>
    <cs:fontRef idx="minor">
      <a:schemeClr val="dk1"/>
    </cs:fontRef>
  </cs:wall>
</cs:chartStyle>
</file>

<file path=xl/charts/style6.xml><?xml version="1.0" encoding="utf-8"?>
<cs:chartStyle xmlns:cs="http://schemas.microsoft.com/office/drawing/2012/chartStyle" xmlns:a="http://schemas.openxmlformats.org/drawingml/2006/main" id="205">
  <cs:axisTitle>
    <cs:lnRef idx="0"/>
    <cs:fillRef idx="0"/>
    <cs:effectRef idx="0"/>
    <cs:fontRef idx="minor">
      <a:schemeClr val="dk1">
        <a:lumMod val="75000"/>
        <a:lumOff val="25000"/>
      </a:schemeClr>
    </cs:fontRef>
    <cs:defRPr sz="900" b="1" kern="1200"/>
  </cs:axisTitle>
  <cs:categoryAxis>
    <cs:lnRef idx="0"/>
    <cs:fillRef idx="0"/>
    <cs:effectRef idx="0"/>
    <cs:fontRef idx="minor">
      <a:schemeClr val="dk1">
        <a:lumMod val="75000"/>
        <a:lumOff val="25000"/>
      </a:schemeClr>
    </cs:fontRef>
    <cs:spPr>
      <a:ln w="19050" cap="flat" cmpd="sng" algn="ctr">
        <a:solidFill>
          <a:schemeClr val="dk1">
            <a:lumMod val="75000"/>
            <a:lumOff val="25000"/>
          </a:schemeClr>
        </a:solidFill>
        <a:round/>
      </a:ln>
    </cs:spPr>
    <cs:defRPr sz="900" kern="1200" cap="all" baseline="0"/>
  </cs:categoryAxis>
  <cs:chartArea>
    <cs:lnRef idx="0"/>
    <cs:fillRef idx="0"/>
    <cs:effectRef idx="0"/>
    <cs:fontRef idx="minor">
      <a:schemeClr val="dk1"/>
    </cs:fontRef>
    <cs:spPr>
      <a:gradFill flip="none" rotWithShape="1">
        <a:gsLst>
          <a:gs pos="0">
            <a:schemeClr val="lt1"/>
          </a:gs>
          <a:gs pos="39000">
            <a:schemeClr val="lt1"/>
          </a:gs>
          <a:gs pos="100000">
            <a:schemeClr val="lt1">
              <a:lumMod val="75000"/>
            </a:schemeClr>
          </a:gs>
        </a:gsLst>
        <a:path path="circle">
          <a:fillToRect l="50000" t="-80000" r="50000" b="180000"/>
        </a:path>
        <a:tileRect/>
      </a:gradFill>
      <a:ln w="9525" cap="flat" cmpd="sng" algn="ctr">
        <a:solidFill>
          <a:schemeClr val="dk1">
            <a:lumMod val="25000"/>
            <a:lumOff val="75000"/>
          </a:schemeClr>
        </a:solidFill>
        <a:round/>
      </a:ln>
    </cs:spPr>
    <cs:defRPr sz="900" kern="1200"/>
  </cs:chartArea>
  <cs:dataLabel>
    <cs:lnRef idx="0"/>
    <cs:fillRef idx="0"/>
    <cs:effectRef idx="0"/>
    <cs:fontRef idx="minor">
      <a:schemeClr val="lt1"/>
    </cs:fontRef>
    <cs:defRPr sz="900" b="1" i="0" u="none" strike="noStrike" kern="1200" baseline="0"/>
  </cs:dataLabel>
  <cs:dataLabelCallout>
    <cs:lnRef idx="0"/>
    <cs:fillRef idx="0"/>
    <cs:effectRef idx="0"/>
    <cs:fontRef idx="minor">
      <a:schemeClr val="lt1"/>
    </cs:fontRef>
    <cs:spPr>
      <a:solidFill>
        <a:schemeClr val="dk1">
          <a:lumMod val="65000"/>
          <a:lumOff val="35000"/>
          <a:alpha val="75000"/>
        </a:schemeClr>
      </a:solidFill>
    </cs:spPr>
    <cs:defRPr sz="900" b="1"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alpha val="85000"/>
        </a:schemeClr>
      </a:solidFill>
      <a:ln w="9525" cap="flat" cmpd="sng" algn="ctr">
        <a:solidFill>
          <a:schemeClr val="lt1">
            <a:alpha val="50000"/>
          </a:schemeClr>
        </a:solidFill>
        <a:round/>
      </a:ln>
    </cs:spPr>
  </cs:dataPoint>
  <cs:dataPoint3D>
    <cs:lnRef idx="0"/>
    <cs:fillRef idx="0">
      <cs:styleClr val="auto"/>
    </cs:fillRef>
    <cs:effectRef idx="0"/>
    <cs:fontRef idx="minor">
      <a:schemeClr val="dk1"/>
    </cs:fontRef>
    <cs:spPr>
      <a:solidFill>
        <a:schemeClr val="phClr">
          <a:alpha val="85000"/>
        </a:schemeClr>
      </a:solidFill>
      <a:ln w="9525" cap="flat" cmpd="sng" algn="ctr">
        <a:solidFill>
          <a:schemeClr val="lt1">
            <a:alpha val="50000"/>
          </a:schemeClr>
        </a:solidFill>
        <a:round/>
      </a:ln>
    </cs:spPr>
  </cs:dataPoint3D>
  <cs:dataPointLine>
    <cs:lnRef idx="0">
      <cs:styleClr val="auto"/>
    </cs:lnRef>
    <cs:fillRef idx="0"/>
    <cs:effectRef idx="0"/>
    <cs:fontRef idx="minor">
      <a:schemeClr val="dk1"/>
    </cs:fontRef>
    <cs:spPr>
      <a:ln w="31750" cap="rnd">
        <a:solidFill>
          <a:schemeClr val="phClr">
            <a:alpha val="85000"/>
          </a:schemeClr>
        </a:solidFill>
        <a:round/>
      </a:ln>
    </cs:spPr>
  </cs:dataPointLine>
  <cs:dataPointMarker>
    <cs:lnRef idx="0"/>
    <cs:fillRef idx="0">
      <cs:styleClr val="auto"/>
    </cs:fillRef>
    <cs:effectRef idx="0"/>
    <cs:fontRef idx="minor">
      <a:schemeClr val="dk1"/>
    </cs:fontRef>
    <cs:spPr>
      <a:solidFill>
        <a:schemeClr val="phClr">
          <a:alpha val="85000"/>
        </a:schemeClr>
      </a:solidFill>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dk1">
        <a:lumMod val="75000"/>
        <a:lumOff val="25000"/>
      </a:schemeClr>
    </cs:fontRef>
    <cs:spPr>
      <a:ln w="9525">
        <a:solidFill>
          <a:schemeClr val="dk1">
            <a:lumMod val="35000"/>
            <a:lumOff val="65000"/>
          </a:schemeClr>
        </a:solidFill>
      </a:ln>
    </cs:spPr>
    <cs:defRPr sz="900" kern="1200"/>
  </cs:dataTable>
  <cs:downBar>
    <cs:lnRef idx="0"/>
    <cs:fillRef idx="0"/>
    <cs:effectRef idx="0"/>
    <cs:fontRef idx="minor">
      <a:schemeClr val="dk1"/>
    </cs:fontRef>
    <cs:spPr>
      <a:solidFill>
        <a:schemeClr val="dk1">
          <a:lumMod val="50000"/>
          <a:lumOff val="50000"/>
        </a:schemeClr>
      </a:solidFill>
      <a:ln w="9525">
        <a:solidFill>
          <a:schemeClr val="dk1">
            <a:lumMod val="65000"/>
            <a:lumOff val="35000"/>
          </a:schemeClr>
        </a:solidFill>
      </a:ln>
    </cs:spPr>
  </cs:downBar>
  <cs:dropLine>
    <cs:lnRef idx="0"/>
    <cs:fillRef idx="0"/>
    <cs:effectRef idx="0"/>
    <cs:fontRef idx="minor">
      <a:schemeClr val="dk1"/>
    </cs:fontRef>
    <cs:spPr>
      <a:ln w="9525">
        <a:solidFill>
          <a:schemeClr val="dk1">
            <a:lumMod val="35000"/>
            <a:lumOff val="65000"/>
          </a:schemeClr>
        </a:solidFill>
        <a:prstDash val="dash"/>
      </a:ln>
    </cs:spPr>
  </cs:dropLine>
  <cs:errorBar>
    <cs:lnRef idx="0"/>
    <cs:fillRef idx="0"/>
    <cs:effectRef idx="0"/>
    <cs:fontRef idx="minor">
      <a:schemeClr val="dk1"/>
    </cs:fontRef>
    <cs:spPr>
      <a:ln w="9525">
        <a:solidFill>
          <a:schemeClr val="dk1">
            <a:lumMod val="65000"/>
            <a:lumOff val="35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gradFill>
          <a:gsLst>
            <a:gs pos="100000">
              <a:schemeClr val="dk1">
                <a:lumMod val="95000"/>
                <a:lumOff val="5000"/>
                <a:alpha val="42000"/>
              </a:schemeClr>
            </a:gs>
            <a:gs pos="0">
              <a:schemeClr val="lt1">
                <a:lumMod val="75000"/>
                <a:alpha val="36000"/>
              </a:schemeClr>
            </a:gs>
          </a:gsLst>
          <a:lin ang="5400000" scaled="0"/>
        </a:gradFill>
        <a:round/>
      </a:ln>
    </cs:spPr>
  </cs:gridlineMajor>
  <cs:gridlineMinor>
    <cs:lnRef idx="0"/>
    <cs:fillRef idx="0"/>
    <cs:effectRef idx="0"/>
    <cs:fontRef idx="minor">
      <a:schemeClr val="dk1"/>
    </cs:fontRef>
    <cs:spPr>
      <a:ln>
        <a:gradFill>
          <a:gsLst>
            <a:gs pos="100000">
              <a:schemeClr val="dk1">
                <a:lumMod val="95000"/>
                <a:lumOff val="5000"/>
                <a:alpha val="42000"/>
              </a:schemeClr>
            </a:gs>
            <a:gs pos="0">
              <a:schemeClr val="lt1">
                <a:lumMod val="75000"/>
                <a:alpha val="36000"/>
              </a:schemeClr>
            </a:gs>
          </a:gsLst>
          <a:lin ang="5400000" scaled="0"/>
        </a:gradFill>
      </a:ln>
    </cs:spPr>
  </cs:gridlineMinor>
  <cs:hiLoLine>
    <cs:lnRef idx="0"/>
    <cs:fillRef idx="0"/>
    <cs:effectRef idx="0"/>
    <cs:fontRef idx="minor">
      <a:schemeClr val="dk1"/>
    </cs:fontRef>
    <cs:spPr>
      <a:ln w="9525">
        <a:solidFill>
          <a:schemeClr val="dk1">
            <a:lumMod val="35000"/>
            <a:lumOff val="65000"/>
          </a:schemeClr>
        </a:solidFill>
        <a:prstDash val="dash"/>
      </a:ln>
    </cs:spPr>
  </cs:hiLoLine>
  <cs:leaderLine>
    <cs:lnRef idx="0"/>
    <cs:fillRef idx="0"/>
    <cs:effectRef idx="0"/>
    <cs:fontRef idx="minor">
      <a:schemeClr val="dk1"/>
    </cs:fontRef>
    <cs:spPr>
      <a:ln w="9525">
        <a:solidFill>
          <a:schemeClr val="dk1">
            <a:lumMod val="50000"/>
            <a:lumOff val="50000"/>
          </a:schemeClr>
        </a:solidFill>
      </a:ln>
    </cs:spPr>
  </cs:leaderLine>
  <cs:legend>
    <cs:lnRef idx="0"/>
    <cs:fillRef idx="0"/>
    <cs:effectRef idx="0"/>
    <cs:fontRef idx="minor">
      <a:schemeClr val="dk1">
        <a:lumMod val="75000"/>
        <a:lumOff val="25000"/>
      </a:schemeClr>
    </cs:fontRef>
    <cs:spPr>
      <a:solidFill>
        <a:schemeClr val="lt1">
          <a:lumMod val="95000"/>
          <a:alpha val="39000"/>
        </a:schemeClr>
      </a:solidFill>
    </cs:spPr>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dk1">
        <a:lumMod val="75000"/>
        <a:lumOff val="25000"/>
      </a:schemeClr>
    </cs:fontRef>
    <cs:spPr>
      <a:ln w="31750" cap="flat" cmpd="sng" algn="ctr">
        <a:solidFill>
          <a:schemeClr val="dk1">
            <a:lumMod val="75000"/>
            <a:lumOff val="25000"/>
          </a:schemeClr>
        </a:solidFill>
        <a:round/>
      </a:ln>
    </cs:spPr>
    <cs:defRPr sz="900" kern="1200"/>
  </cs:seriesAxis>
  <cs:seriesLine>
    <cs:lnRef idx="0"/>
    <cs:fillRef idx="0"/>
    <cs:effectRef idx="0"/>
    <cs:fontRef idx="minor">
      <a:schemeClr val="dk1"/>
    </cs:fontRef>
    <cs:spPr>
      <a:ln w="9525">
        <a:solidFill>
          <a:schemeClr val="dk1">
            <a:lumMod val="50000"/>
            <a:lumOff val="50000"/>
          </a:schemeClr>
        </a:solidFill>
        <a:round/>
      </a:ln>
    </cs:spPr>
  </cs:seriesLine>
  <cs:title>
    <cs:lnRef idx="0"/>
    <cs:fillRef idx="0"/>
    <cs:effectRef idx="0"/>
    <cs:fontRef idx="minor">
      <a:schemeClr val="dk1">
        <a:lumMod val="75000"/>
        <a:lumOff val="25000"/>
      </a:schemeClr>
    </cs:fontRef>
    <cs:defRPr sz="1800" b="1" kern="1200" baseline="0"/>
  </cs:title>
  <cs:trendline>
    <cs:lnRef idx="0">
      <cs:styleClr val="auto"/>
    </cs:lnRef>
    <cs:fillRef idx="0"/>
    <cs:effectRef idx="0"/>
    <cs:fontRef idx="minor">
      <a:schemeClr val="dk1"/>
    </cs:fontRef>
    <cs:spPr>
      <a:ln w="19050" cap="rnd">
        <a:solidFill>
          <a:schemeClr val="phClr"/>
        </a:solidFill>
      </a:ln>
    </cs:spPr>
  </cs:trendline>
  <cs:trendlineLabel>
    <cs:lnRef idx="0"/>
    <cs:fillRef idx="0"/>
    <cs:effectRef idx="0"/>
    <cs:fontRef idx="minor">
      <a:schemeClr val="dk1">
        <a:lumMod val="75000"/>
        <a:lumOff val="25000"/>
      </a:schemeClr>
    </cs:fontRef>
    <cs:defRPr sz="900" kern="1200"/>
  </cs:trendlineLabel>
  <cs:upBar>
    <cs:lnRef idx="0"/>
    <cs:fillRef idx="0"/>
    <cs:effectRef idx="0"/>
    <cs:fontRef idx="minor">
      <a:schemeClr val="dk1"/>
    </cs:fontRef>
    <cs:spPr>
      <a:solidFill>
        <a:schemeClr val="lt1"/>
      </a:solidFill>
      <a:ln w="9525">
        <a:solidFill>
          <a:schemeClr val="dk1">
            <a:lumMod val="65000"/>
            <a:lumOff val="35000"/>
          </a:schemeClr>
        </a:solidFill>
      </a:ln>
    </cs:spPr>
  </cs:upBar>
  <cs:valueAxis>
    <cs:lnRef idx="0"/>
    <cs:fillRef idx="0"/>
    <cs:effectRef idx="0"/>
    <cs:fontRef idx="minor">
      <a:schemeClr val="dk1">
        <a:lumMod val="75000"/>
        <a:lumOff val="25000"/>
      </a:schemeClr>
    </cs:fontRef>
    <cs:spPr>
      <a:ln>
        <a:noFill/>
      </a:ln>
    </cs:spPr>
    <cs:defRPr sz="900" kern="1200"/>
  </cs:valueAxis>
  <cs:wall>
    <cs:lnRef idx="0"/>
    <cs:fillRef idx="0"/>
    <cs:effectRef idx="0"/>
    <cs:fontRef idx="minor">
      <a:schemeClr val="dk1"/>
    </cs:fontRef>
  </cs:wall>
</cs:chartStyle>
</file>

<file path=xl/charts/style7.xml><?xml version="1.0" encoding="utf-8"?>
<cs:chartStyle xmlns:cs="http://schemas.microsoft.com/office/drawing/2012/chartStyle" xmlns:a="http://schemas.openxmlformats.org/drawingml/2006/main" id="205">
  <cs:axisTitle>
    <cs:lnRef idx="0"/>
    <cs:fillRef idx="0"/>
    <cs:effectRef idx="0"/>
    <cs:fontRef idx="minor">
      <a:schemeClr val="dk1">
        <a:lumMod val="75000"/>
        <a:lumOff val="25000"/>
      </a:schemeClr>
    </cs:fontRef>
    <cs:defRPr sz="900" b="1" kern="1200"/>
  </cs:axisTitle>
  <cs:categoryAxis>
    <cs:lnRef idx="0"/>
    <cs:fillRef idx="0"/>
    <cs:effectRef idx="0"/>
    <cs:fontRef idx="minor">
      <a:schemeClr val="dk1">
        <a:lumMod val="75000"/>
        <a:lumOff val="25000"/>
      </a:schemeClr>
    </cs:fontRef>
    <cs:spPr>
      <a:ln w="19050" cap="flat" cmpd="sng" algn="ctr">
        <a:solidFill>
          <a:schemeClr val="dk1">
            <a:lumMod val="75000"/>
            <a:lumOff val="25000"/>
          </a:schemeClr>
        </a:solidFill>
        <a:round/>
      </a:ln>
    </cs:spPr>
    <cs:defRPr sz="900" kern="1200" cap="all" baseline="0"/>
  </cs:categoryAxis>
  <cs:chartArea>
    <cs:lnRef idx="0"/>
    <cs:fillRef idx="0"/>
    <cs:effectRef idx="0"/>
    <cs:fontRef idx="minor">
      <a:schemeClr val="dk1"/>
    </cs:fontRef>
    <cs:spPr>
      <a:gradFill flip="none" rotWithShape="1">
        <a:gsLst>
          <a:gs pos="0">
            <a:schemeClr val="lt1"/>
          </a:gs>
          <a:gs pos="39000">
            <a:schemeClr val="lt1"/>
          </a:gs>
          <a:gs pos="100000">
            <a:schemeClr val="lt1">
              <a:lumMod val="75000"/>
            </a:schemeClr>
          </a:gs>
        </a:gsLst>
        <a:path path="circle">
          <a:fillToRect l="50000" t="-80000" r="50000" b="180000"/>
        </a:path>
        <a:tileRect/>
      </a:gradFill>
      <a:ln w="9525" cap="flat" cmpd="sng" algn="ctr">
        <a:solidFill>
          <a:schemeClr val="dk1">
            <a:lumMod val="25000"/>
            <a:lumOff val="75000"/>
          </a:schemeClr>
        </a:solidFill>
        <a:round/>
      </a:ln>
    </cs:spPr>
    <cs:defRPr sz="900" kern="1200"/>
  </cs:chartArea>
  <cs:dataLabel>
    <cs:lnRef idx="0"/>
    <cs:fillRef idx="0"/>
    <cs:effectRef idx="0"/>
    <cs:fontRef idx="minor">
      <a:schemeClr val="lt1"/>
    </cs:fontRef>
    <cs:defRPr sz="900" b="1" i="0" u="none" strike="noStrike" kern="1200" baseline="0"/>
  </cs:dataLabel>
  <cs:dataLabelCallout>
    <cs:lnRef idx="0"/>
    <cs:fillRef idx="0"/>
    <cs:effectRef idx="0"/>
    <cs:fontRef idx="minor">
      <a:schemeClr val="lt1"/>
    </cs:fontRef>
    <cs:spPr>
      <a:solidFill>
        <a:schemeClr val="dk1">
          <a:lumMod val="65000"/>
          <a:lumOff val="35000"/>
          <a:alpha val="75000"/>
        </a:schemeClr>
      </a:solidFill>
    </cs:spPr>
    <cs:defRPr sz="900" b="1"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alpha val="85000"/>
        </a:schemeClr>
      </a:solidFill>
      <a:ln w="9525" cap="flat" cmpd="sng" algn="ctr">
        <a:solidFill>
          <a:schemeClr val="lt1">
            <a:alpha val="50000"/>
          </a:schemeClr>
        </a:solidFill>
        <a:round/>
      </a:ln>
    </cs:spPr>
  </cs:dataPoint>
  <cs:dataPoint3D>
    <cs:lnRef idx="0"/>
    <cs:fillRef idx="0">
      <cs:styleClr val="auto"/>
    </cs:fillRef>
    <cs:effectRef idx="0"/>
    <cs:fontRef idx="minor">
      <a:schemeClr val="dk1"/>
    </cs:fontRef>
    <cs:spPr>
      <a:solidFill>
        <a:schemeClr val="phClr">
          <a:alpha val="85000"/>
        </a:schemeClr>
      </a:solidFill>
      <a:ln w="9525" cap="flat" cmpd="sng" algn="ctr">
        <a:solidFill>
          <a:schemeClr val="lt1">
            <a:alpha val="50000"/>
          </a:schemeClr>
        </a:solidFill>
        <a:round/>
      </a:ln>
    </cs:spPr>
  </cs:dataPoint3D>
  <cs:dataPointLine>
    <cs:lnRef idx="0">
      <cs:styleClr val="auto"/>
    </cs:lnRef>
    <cs:fillRef idx="0"/>
    <cs:effectRef idx="0"/>
    <cs:fontRef idx="minor">
      <a:schemeClr val="dk1"/>
    </cs:fontRef>
    <cs:spPr>
      <a:ln w="31750" cap="rnd">
        <a:solidFill>
          <a:schemeClr val="phClr">
            <a:alpha val="85000"/>
          </a:schemeClr>
        </a:solidFill>
        <a:round/>
      </a:ln>
    </cs:spPr>
  </cs:dataPointLine>
  <cs:dataPointMarker>
    <cs:lnRef idx="0"/>
    <cs:fillRef idx="0">
      <cs:styleClr val="auto"/>
    </cs:fillRef>
    <cs:effectRef idx="0"/>
    <cs:fontRef idx="minor">
      <a:schemeClr val="dk1"/>
    </cs:fontRef>
    <cs:spPr>
      <a:solidFill>
        <a:schemeClr val="phClr">
          <a:alpha val="85000"/>
        </a:schemeClr>
      </a:solidFill>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dk1">
        <a:lumMod val="75000"/>
        <a:lumOff val="25000"/>
      </a:schemeClr>
    </cs:fontRef>
    <cs:spPr>
      <a:ln w="9525">
        <a:solidFill>
          <a:schemeClr val="dk1">
            <a:lumMod val="35000"/>
            <a:lumOff val="65000"/>
          </a:schemeClr>
        </a:solidFill>
      </a:ln>
    </cs:spPr>
    <cs:defRPr sz="900" kern="1200"/>
  </cs:dataTable>
  <cs:downBar>
    <cs:lnRef idx="0"/>
    <cs:fillRef idx="0"/>
    <cs:effectRef idx="0"/>
    <cs:fontRef idx="minor">
      <a:schemeClr val="dk1"/>
    </cs:fontRef>
    <cs:spPr>
      <a:solidFill>
        <a:schemeClr val="dk1">
          <a:lumMod val="50000"/>
          <a:lumOff val="50000"/>
        </a:schemeClr>
      </a:solidFill>
      <a:ln w="9525">
        <a:solidFill>
          <a:schemeClr val="dk1">
            <a:lumMod val="65000"/>
            <a:lumOff val="35000"/>
          </a:schemeClr>
        </a:solidFill>
      </a:ln>
    </cs:spPr>
  </cs:downBar>
  <cs:dropLine>
    <cs:lnRef idx="0"/>
    <cs:fillRef idx="0"/>
    <cs:effectRef idx="0"/>
    <cs:fontRef idx="minor">
      <a:schemeClr val="dk1"/>
    </cs:fontRef>
    <cs:spPr>
      <a:ln w="9525">
        <a:solidFill>
          <a:schemeClr val="dk1">
            <a:lumMod val="35000"/>
            <a:lumOff val="65000"/>
          </a:schemeClr>
        </a:solidFill>
        <a:prstDash val="dash"/>
      </a:ln>
    </cs:spPr>
  </cs:dropLine>
  <cs:errorBar>
    <cs:lnRef idx="0"/>
    <cs:fillRef idx="0"/>
    <cs:effectRef idx="0"/>
    <cs:fontRef idx="minor">
      <a:schemeClr val="dk1"/>
    </cs:fontRef>
    <cs:spPr>
      <a:ln w="9525">
        <a:solidFill>
          <a:schemeClr val="dk1">
            <a:lumMod val="65000"/>
            <a:lumOff val="35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gradFill>
          <a:gsLst>
            <a:gs pos="100000">
              <a:schemeClr val="dk1">
                <a:lumMod val="95000"/>
                <a:lumOff val="5000"/>
                <a:alpha val="42000"/>
              </a:schemeClr>
            </a:gs>
            <a:gs pos="0">
              <a:schemeClr val="lt1">
                <a:lumMod val="75000"/>
                <a:alpha val="36000"/>
              </a:schemeClr>
            </a:gs>
          </a:gsLst>
          <a:lin ang="5400000" scaled="0"/>
        </a:gradFill>
        <a:round/>
      </a:ln>
    </cs:spPr>
  </cs:gridlineMajor>
  <cs:gridlineMinor>
    <cs:lnRef idx="0"/>
    <cs:fillRef idx="0"/>
    <cs:effectRef idx="0"/>
    <cs:fontRef idx="minor">
      <a:schemeClr val="dk1"/>
    </cs:fontRef>
    <cs:spPr>
      <a:ln>
        <a:gradFill>
          <a:gsLst>
            <a:gs pos="100000">
              <a:schemeClr val="dk1">
                <a:lumMod val="95000"/>
                <a:lumOff val="5000"/>
                <a:alpha val="42000"/>
              </a:schemeClr>
            </a:gs>
            <a:gs pos="0">
              <a:schemeClr val="lt1">
                <a:lumMod val="75000"/>
                <a:alpha val="36000"/>
              </a:schemeClr>
            </a:gs>
          </a:gsLst>
          <a:lin ang="5400000" scaled="0"/>
        </a:gradFill>
      </a:ln>
    </cs:spPr>
  </cs:gridlineMinor>
  <cs:hiLoLine>
    <cs:lnRef idx="0"/>
    <cs:fillRef idx="0"/>
    <cs:effectRef idx="0"/>
    <cs:fontRef idx="minor">
      <a:schemeClr val="dk1"/>
    </cs:fontRef>
    <cs:spPr>
      <a:ln w="9525">
        <a:solidFill>
          <a:schemeClr val="dk1">
            <a:lumMod val="35000"/>
            <a:lumOff val="65000"/>
          </a:schemeClr>
        </a:solidFill>
        <a:prstDash val="dash"/>
      </a:ln>
    </cs:spPr>
  </cs:hiLoLine>
  <cs:leaderLine>
    <cs:lnRef idx="0"/>
    <cs:fillRef idx="0"/>
    <cs:effectRef idx="0"/>
    <cs:fontRef idx="minor">
      <a:schemeClr val="dk1"/>
    </cs:fontRef>
    <cs:spPr>
      <a:ln w="9525">
        <a:solidFill>
          <a:schemeClr val="dk1">
            <a:lumMod val="50000"/>
            <a:lumOff val="50000"/>
          </a:schemeClr>
        </a:solidFill>
      </a:ln>
    </cs:spPr>
  </cs:leaderLine>
  <cs:legend>
    <cs:lnRef idx="0"/>
    <cs:fillRef idx="0"/>
    <cs:effectRef idx="0"/>
    <cs:fontRef idx="minor">
      <a:schemeClr val="dk1">
        <a:lumMod val="75000"/>
        <a:lumOff val="25000"/>
      </a:schemeClr>
    </cs:fontRef>
    <cs:spPr>
      <a:solidFill>
        <a:schemeClr val="lt1">
          <a:lumMod val="95000"/>
          <a:alpha val="39000"/>
        </a:schemeClr>
      </a:solidFill>
    </cs:spPr>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dk1">
        <a:lumMod val="75000"/>
        <a:lumOff val="25000"/>
      </a:schemeClr>
    </cs:fontRef>
    <cs:spPr>
      <a:ln w="31750" cap="flat" cmpd="sng" algn="ctr">
        <a:solidFill>
          <a:schemeClr val="dk1">
            <a:lumMod val="75000"/>
            <a:lumOff val="25000"/>
          </a:schemeClr>
        </a:solidFill>
        <a:round/>
      </a:ln>
    </cs:spPr>
    <cs:defRPr sz="900" kern="1200"/>
  </cs:seriesAxis>
  <cs:seriesLine>
    <cs:lnRef idx="0"/>
    <cs:fillRef idx="0"/>
    <cs:effectRef idx="0"/>
    <cs:fontRef idx="minor">
      <a:schemeClr val="dk1"/>
    </cs:fontRef>
    <cs:spPr>
      <a:ln w="9525">
        <a:solidFill>
          <a:schemeClr val="dk1">
            <a:lumMod val="50000"/>
            <a:lumOff val="50000"/>
          </a:schemeClr>
        </a:solidFill>
        <a:round/>
      </a:ln>
    </cs:spPr>
  </cs:seriesLine>
  <cs:title>
    <cs:lnRef idx="0"/>
    <cs:fillRef idx="0"/>
    <cs:effectRef idx="0"/>
    <cs:fontRef idx="minor">
      <a:schemeClr val="dk1">
        <a:lumMod val="75000"/>
        <a:lumOff val="25000"/>
      </a:schemeClr>
    </cs:fontRef>
    <cs:defRPr sz="1800" b="1" kern="1200" baseline="0"/>
  </cs:title>
  <cs:trendline>
    <cs:lnRef idx="0">
      <cs:styleClr val="auto"/>
    </cs:lnRef>
    <cs:fillRef idx="0"/>
    <cs:effectRef idx="0"/>
    <cs:fontRef idx="minor">
      <a:schemeClr val="dk1"/>
    </cs:fontRef>
    <cs:spPr>
      <a:ln w="19050" cap="rnd">
        <a:solidFill>
          <a:schemeClr val="phClr"/>
        </a:solidFill>
      </a:ln>
    </cs:spPr>
  </cs:trendline>
  <cs:trendlineLabel>
    <cs:lnRef idx="0"/>
    <cs:fillRef idx="0"/>
    <cs:effectRef idx="0"/>
    <cs:fontRef idx="minor">
      <a:schemeClr val="dk1">
        <a:lumMod val="75000"/>
        <a:lumOff val="25000"/>
      </a:schemeClr>
    </cs:fontRef>
    <cs:defRPr sz="900" kern="1200"/>
  </cs:trendlineLabel>
  <cs:upBar>
    <cs:lnRef idx="0"/>
    <cs:fillRef idx="0"/>
    <cs:effectRef idx="0"/>
    <cs:fontRef idx="minor">
      <a:schemeClr val="dk1"/>
    </cs:fontRef>
    <cs:spPr>
      <a:solidFill>
        <a:schemeClr val="lt1"/>
      </a:solidFill>
      <a:ln w="9525">
        <a:solidFill>
          <a:schemeClr val="dk1">
            <a:lumMod val="65000"/>
            <a:lumOff val="35000"/>
          </a:schemeClr>
        </a:solidFill>
      </a:ln>
    </cs:spPr>
  </cs:upBar>
  <cs:valueAxis>
    <cs:lnRef idx="0"/>
    <cs:fillRef idx="0"/>
    <cs:effectRef idx="0"/>
    <cs:fontRef idx="minor">
      <a:schemeClr val="dk1">
        <a:lumMod val="75000"/>
        <a:lumOff val="25000"/>
      </a:schemeClr>
    </cs:fontRef>
    <cs:spPr>
      <a:ln>
        <a:noFill/>
      </a:ln>
    </cs:spPr>
    <cs:defRPr sz="900" kern="1200"/>
  </cs:valueAxis>
  <cs:wall>
    <cs:lnRef idx="0"/>
    <cs:fillRef idx="0"/>
    <cs:effectRef idx="0"/>
    <cs:fontRef idx="minor">
      <a:schemeClr val="dk1"/>
    </cs:fontRef>
  </cs:wall>
</cs:chartStyle>
</file>

<file path=xl/charts/style8.xml><?xml version="1.0" encoding="utf-8"?>
<cs:chartStyle xmlns:cs="http://schemas.microsoft.com/office/drawing/2012/chartStyle" xmlns:a="http://schemas.openxmlformats.org/drawingml/2006/main" id="205">
  <cs:axisTitle>
    <cs:lnRef idx="0"/>
    <cs:fillRef idx="0"/>
    <cs:effectRef idx="0"/>
    <cs:fontRef idx="minor">
      <a:schemeClr val="dk1">
        <a:lumMod val="75000"/>
        <a:lumOff val="25000"/>
      </a:schemeClr>
    </cs:fontRef>
    <cs:defRPr sz="900" b="1" kern="1200"/>
  </cs:axisTitle>
  <cs:categoryAxis>
    <cs:lnRef idx="0"/>
    <cs:fillRef idx="0"/>
    <cs:effectRef idx="0"/>
    <cs:fontRef idx="minor">
      <a:schemeClr val="dk1">
        <a:lumMod val="75000"/>
        <a:lumOff val="25000"/>
      </a:schemeClr>
    </cs:fontRef>
    <cs:spPr>
      <a:ln w="19050" cap="flat" cmpd="sng" algn="ctr">
        <a:solidFill>
          <a:schemeClr val="dk1">
            <a:lumMod val="75000"/>
            <a:lumOff val="25000"/>
          </a:schemeClr>
        </a:solidFill>
        <a:round/>
      </a:ln>
    </cs:spPr>
    <cs:defRPr sz="900" kern="1200" cap="all" baseline="0"/>
  </cs:categoryAxis>
  <cs:chartArea>
    <cs:lnRef idx="0"/>
    <cs:fillRef idx="0"/>
    <cs:effectRef idx="0"/>
    <cs:fontRef idx="minor">
      <a:schemeClr val="dk1"/>
    </cs:fontRef>
    <cs:spPr>
      <a:gradFill flip="none" rotWithShape="1">
        <a:gsLst>
          <a:gs pos="0">
            <a:schemeClr val="lt1"/>
          </a:gs>
          <a:gs pos="39000">
            <a:schemeClr val="lt1"/>
          </a:gs>
          <a:gs pos="100000">
            <a:schemeClr val="lt1">
              <a:lumMod val="75000"/>
            </a:schemeClr>
          </a:gs>
        </a:gsLst>
        <a:path path="circle">
          <a:fillToRect l="50000" t="-80000" r="50000" b="180000"/>
        </a:path>
        <a:tileRect/>
      </a:gradFill>
      <a:ln w="9525" cap="flat" cmpd="sng" algn="ctr">
        <a:solidFill>
          <a:schemeClr val="dk1">
            <a:lumMod val="25000"/>
            <a:lumOff val="75000"/>
          </a:schemeClr>
        </a:solidFill>
        <a:round/>
      </a:ln>
    </cs:spPr>
    <cs:defRPr sz="900" kern="1200"/>
  </cs:chartArea>
  <cs:dataLabel>
    <cs:lnRef idx="0"/>
    <cs:fillRef idx="0"/>
    <cs:effectRef idx="0"/>
    <cs:fontRef idx="minor">
      <a:schemeClr val="lt1"/>
    </cs:fontRef>
    <cs:defRPr sz="900" b="1" i="0" u="none" strike="noStrike" kern="1200" baseline="0"/>
  </cs:dataLabel>
  <cs:dataLabelCallout>
    <cs:lnRef idx="0"/>
    <cs:fillRef idx="0"/>
    <cs:effectRef idx="0"/>
    <cs:fontRef idx="minor">
      <a:schemeClr val="lt1"/>
    </cs:fontRef>
    <cs:spPr>
      <a:solidFill>
        <a:schemeClr val="dk1">
          <a:lumMod val="65000"/>
          <a:lumOff val="35000"/>
          <a:alpha val="75000"/>
        </a:schemeClr>
      </a:solidFill>
    </cs:spPr>
    <cs:defRPr sz="900" b="1"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alpha val="85000"/>
        </a:schemeClr>
      </a:solidFill>
      <a:ln w="9525" cap="flat" cmpd="sng" algn="ctr">
        <a:solidFill>
          <a:schemeClr val="lt1">
            <a:alpha val="50000"/>
          </a:schemeClr>
        </a:solidFill>
        <a:round/>
      </a:ln>
    </cs:spPr>
  </cs:dataPoint>
  <cs:dataPoint3D>
    <cs:lnRef idx="0"/>
    <cs:fillRef idx="0">
      <cs:styleClr val="auto"/>
    </cs:fillRef>
    <cs:effectRef idx="0"/>
    <cs:fontRef idx="minor">
      <a:schemeClr val="dk1"/>
    </cs:fontRef>
    <cs:spPr>
      <a:solidFill>
        <a:schemeClr val="phClr">
          <a:alpha val="85000"/>
        </a:schemeClr>
      </a:solidFill>
      <a:ln w="9525" cap="flat" cmpd="sng" algn="ctr">
        <a:solidFill>
          <a:schemeClr val="lt1">
            <a:alpha val="50000"/>
          </a:schemeClr>
        </a:solidFill>
        <a:round/>
      </a:ln>
    </cs:spPr>
  </cs:dataPoint3D>
  <cs:dataPointLine>
    <cs:lnRef idx="0">
      <cs:styleClr val="auto"/>
    </cs:lnRef>
    <cs:fillRef idx="0"/>
    <cs:effectRef idx="0"/>
    <cs:fontRef idx="minor">
      <a:schemeClr val="dk1"/>
    </cs:fontRef>
    <cs:spPr>
      <a:ln w="31750" cap="rnd">
        <a:solidFill>
          <a:schemeClr val="phClr">
            <a:alpha val="85000"/>
          </a:schemeClr>
        </a:solidFill>
        <a:round/>
      </a:ln>
    </cs:spPr>
  </cs:dataPointLine>
  <cs:dataPointMarker>
    <cs:lnRef idx="0"/>
    <cs:fillRef idx="0">
      <cs:styleClr val="auto"/>
    </cs:fillRef>
    <cs:effectRef idx="0"/>
    <cs:fontRef idx="minor">
      <a:schemeClr val="dk1"/>
    </cs:fontRef>
    <cs:spPr>
      <a:solidFill>
        <a:schemeClr val="phClr">
          <a:alpha val="85000"/>
        </a:schemeClr>
      </a:solidFill>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dk1">
        <a:lumMod val="75000"/>
        <a:lumOff val="25000"/>
      </a:schemeClr>
    </cs:fontRef>
    <cs:spPr>
      <a:ln w="9525">
        <a:solidFill>
          <a:schemeClr val="dk1">
            <a:lumMod val="35000"/>
            <a:lumOff val="65000"/>
          </a:schemeClr>
        </a:solidFill>
      </a:ln>
    </cs:spPr>
    <cs:defRPr sz="900" kern="1200"/>
  </cs:dataTable>
  <cs:downBar>
    <cs:lnRef idx="0"/>
    <cs:fillRef idx="0"/>
    <cs:effectRef idx="0"/>
    <cs:fontRef idx="minor">
      <a:schemeClr val="dk1"/>
    </cs:fontRef>
    <cs:spPr>
      <a:solidFill>
        <a:schemeClr val="dk1">
          <a:lumMod val="50000"/>
          <a:lumOff val="50000"/>
        </a:schemeClr>
      </a:solidFill>
      <a:ln w="9525">
        <a:solidFill>
          <a:schemeClr val="dk1">
            <a:lumMod val="65000"/>
            <a:lumOff val="35000"/>
          </a:schemeClr>
        </a:solidFill>
      </a:ln>
    </cs:spPr>
  </cs:downBar>
  <cs:dropLine>
    <cs:lnRef idx="0"/>
    <cs:fillRef idx="0"/>
    <cs:effectRef idx="0"/>
    <cs:fontRef idx="minor">
      <a:schemeClr val="dk1"/>
    </cs:fontRef>
    <cs:spPr>
      <a:ln w="9525">
        <a:solidFill>
          <a:schemeClr val="dk1">
            <a:lumMod val="35000"/>
            <a:lumOff val="65000"/>
          </a:schemeClr>
        </a:solidFill>
        <a:prstDash val="dash"/>
      </a:ln>
    </cs:spPr>
  </cs:dropLine>
  <cs:errorBar>
    <cs:lnRef idx="0"/>
    <cs:fillRef idx="0"/>
    <cs:effectRef idx="0"/>
    <cs:fontRef idx="minor">
      <a:schemeClr val="dk1"/>
    </cs:fontRef>
    <cs:spPr>
      <a:ln w="9525">
        <a:solidFill>
          <a:schemeClr val="dk1">
            <a:lumMod val="65000"/>
            <a:lumOff val="35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gradFill>
          <a:gsLst>
            <a:gs pos="100000">
              <a:schemeClr val="dk1">
                <a:lumMod val="95000"/>
                <a:lumOff val="5000"/>
                <a:alpha val="42000"/>
              </a:schemeClr>
            </a:gs>
            <a:gs pos="0">
              <a:schemeClr val="lt1">
                <a:lumMod val="75000"/>
                <a:alpha val="36000"/>
              </a:schemeClr>
            </a:gs>
          </a:gsLst>
          <a:lin ang="5400000" scaled="0"/>
        </a:gradFill>
        <a:round/>
      </a:ln>
    </cs:spPr>
  </cs:gridlineMajor>
  <cs:gridlineMinor>
    <cs:lnRef idx="0"/>
    <cs:fillRef idx="0"/>
    <cs:effectRef idx="0"/>
    <cs:fontRef idx="minor">
      <a:schemeClr val="dk1"/>
    </cs:fontRef>
    <cs:spPr>
      <a:ln>
        <a:gradFill>
          <a:gsLst>
            <a:gs pos="100000">
              <a:schemeClr val="dk1">
                <a:lumMod val="95000"/>
                <a:lumOff val="5000"/>
                <a:alpha val="42000"/>
              </a:schemeClr>
            </a:gs>
            <a:gs pos="0">
              <a:schemeClr val="lt1">
                <a:lumMod val="75000"/>
                <a:alpha val="36000"/>
              </a:schemeClr>
            </a:gs>
          </a:gsLst>
          <a:lin ang="5400000" scaled="0"/>
        </a:gradFill>
      </a:ln>
    </cs:spPr>
  </cs:gridlineMinor>
  <cs:hiLoLine>
    <cs:lnRef idx="0"/>
    <cs:fillRef idx="0"/>
    <cs:effectRef idx="0"/>
    <cs:fontRef idx="minor">
      <a:schemeClr val="dk1"/>
    </cs:fontRef>
    <cs:spPr>
      <a:ln w="9525">
        <a:solidFill>
          <a:schemeClr val="dk1">
            <a:lumMod val="35000"/>
            <a:lumOff val="65000"/>
          </a:schemeClr>
        </a:solidFill>
        <a:prstDash val="dash"/>
      </a:ln>
    </cs:spPr>
  </cs:hiLoLine>
  <cs:leaderLine>
    <cs:lnRef idx="0"/>
    <cs:fillRef idx="0"/>
    <cs:effectRef idx="0"/>
    <cs:fontRef idx="minor">
      <a:schemeClr val="dk1"/>
    </cs:fontRef>
    <cs:spPr>
      <a:ln w="9525">
        <a:solidFill>
          <a:schemeClr val="dk1">
            <a:lumMod val="50000"/>
            <a:lumOff val="50000"/>
          </a:schemeClr>
        </a:solidFill>
      </a:ln>
    </cs:spPr>
  </cs:leaderLine>
  <cs:legend>
    <cs:lnRef idx="0"/>
    <cs:fillRef idx="0"/>
    <cs:effectRef idx="0"/>
    <cs:fontRef idx="minor">
      <a:schemeClr val="dk1">
        <a:lumMod val="75000"/>
        <a:lumOff val="25000"/>
      </a:schemeClr>
    </cs:fontRef>
    <cs:spPr>
      <a:solidFill>
        <a:schemeClr val="lt1">
          <a:lumMod val="95000"/>
          <a:alpha val="39000"/>
        </a:schemeClr>
      </a:solidFill>
    </cs:spPr>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dk1">
        <a:lumMod val="75000"/>
        <a:lumOff val="25000"/>
      </a:schemeClr>
    </cs:fontRef>
    <cs:spPr>
      <a:ln w="31750" cap="flat" cmpd="sng" algn="ctr">
        <a:solidFill>
          <a:schemeClr val="dk1">
            <a:lumMod val="75000"/>
            <a:lumOff val="25000"/>
          </a:schemeClr>
        </a:solidFill>
        <a:round/>
      </a:ln>
    </cs:spPr>
    <cs:defRPr sz="900" kern="1200"/>
  </cs:seriesAxis>
  <cs:seriesLine>
    <cs:lnRef idx="0"/>
    <cs:fillRef idx="0"/>
    <cs:effectRef idx="0"/>
    <cs:fontRef idx="minor">
      <a:schemeClr val="dk1"/>
    </cs:fontRef>
    <cs:spPr>
      <a:ln w="9525">
        <a:solidFill>
          <a:schemeClr val="dk1">
            <a:lumMod val="50000"/>
            <a:lumOff val="50000"/>
          </a:schemeClr>
        </a:solidFill>
        <a:round/>
      </a:ln>
    </cs:spPr>
  </cs:seriesLine>
  <cs:title>
    <cs:lnRef idx="0"/>
    <cs:fillRef idx="0"/>
    <cs:effectRef idx="0"/>
    <cs:fontRef idx="minor">
      <a:schemeClr val="dk1">
        <a:lumMod val="75000"/>
        <a:lumOff val="25000"/>
      </a:schemeClr>
    </cs:fontRef>
    <cs:defRPr sz="1800" b="1" kern="1200" baseline="0"/>
  </cs:title>
  <cs:trendline>
    <cs:lnRef idx="0">
      <cs:styleClr val="auto"/>
    </cs:lnRef>
    <cs:fillRef idx="0"/>
    <cs:effectRef idx="0"/>
    <cs:fontRef idx="minor">
      <a:schemeClr val="dk1"/>
    </cs:fontRef>
    <cs:spPr>
      <a:ln w="19050" cap="rnd">
        <a:solidFill>
          <a:schemeClr val="phClr"/>
        </a:solidFill>
      </a:ln>
    </cs:spPr>
  </cs:trendline>
  <cs:trendlineLabel>
    <cs:lnRef idx="0"/>
    <cs:fillRef idx="0"/>
    <cs:effectRef idx="0"/>
    <cs:fontRef idx="minor">
      <a:schemeClr val="dk1">
        <a:lumMod val="75000"/>
        <a:lumOff val="25000"/>
      </a:schemeClr>
    </cs:fontRef>
    <cs:defRPr sz="900" kern="1200"/>
  </cs:trendlineLabel>
  <cs:upBar>
    <cs:lnRef idx="0"/>
    <cs:fillRef idx="0"/>
    <cs:effectRef idx="0"/>
    <cs:fontRef idx="minor">
      <a:schemeClr val="dk1"/>
    </cs:fontRef>
    <cs:spPr>
      <a:solidFill>
        <a:schemeClr val="lt1"/>
      </a:solidFill>
      <a:ln w="9525">
        <a:solidFill>
          <a:schemeClr val="dk1">
            <a:lumMod val="65000"/>
            <a:lumOff val="35000"/>
          </a:schemeClr>
        </a:solidFill>
      </a:ln>
    </cs:spPr>
  </cs:upBar>
  <cs:valueAxis>
    <cs:lnRef idx="0"/>
    <cs:fillRef idx="0"/>
    <cs:effectRef idx="0"/>
    <cs:fontRef idx="minor">
      <a:schemeClr val="dk1">
        <a:lumMod val="75000"/>
        <a:lumOff val="25000"/>
      </a:schemeClr>
    </cs:fontRef>
    <cs:spPr>
      <a:ln>
        <a:noFill/>
      </a:ln>
    </cs:spPr>
    <cs:defRPr sz="900" kern="1200"/>
  </cs:valueAxis>
  <cs:wall>
    <cs:lnRef idx="0"/>
    <cs:fillRef idx="0"/>
    <cs:effectRef idx="0"/>
    <cs:fontRef idx="minor">
      <a:schemeClr val="dk1"/>
    </cs:fontRef>
  </cs:wall>
</cs:chartStyle>
</file>

<file path=xl/charts/style9.xml><?xml version="1.0" encoding="utf-8"?>
<cs:chartStyle xmlns:cs="http://schemas.microsoft.com/office/drawing/2012/chartStyle" xmlns:a="http://schemas.openxmlformats.org/drawingml/2006/main" id="205">
  <cs:axisTitle>
    <cs:lnRef idx="0"/>
    <cs:fillRef idx="0"/>
    <cs:effectRef idx="0"/>
    <cs:fontRef idx="minor">
      <a:schemeClr val="dk1">
        <a:lumMod val="75000"/>
        <a:lumOff val="25000"/>
      </a:schemeClr>
    </cs:fontRef>
    <cs:defRPr sz="900" b="1" kern="1200"/>
  </cs:axisTitle>
  <cs:categoryAxis>
    <cs:lnRef idx="0"/>
    <cs:fillRef idx="0"/>
    <cs:effectRef idx="0"/>
    <cs:fontRef idx="minor">
      <a:schemeClr val="dk1">
        <a:lumMod val="75000"/>
        <a:lumOff val="25000"/>
      </a:schemeClr>
    </cs:fontRef>
    <cs:spPr>
      <a:ln w="19050" cap="flat" cmpd="sng" algn="ctr">
        <a:solidFill>
          <a:schemeClr val="dk1">
            <a:lumMod val="75000"/>
            <a:lumOff val="25000"/>
          </a:schemeClr>
        </a:solidFill>
        <a:round/>
      </a:ln>
    </cs:spPr>
    <cs:defRPr sz="900" kern="1200" cap="all" baseline="0"/>
  </cs:categoryAxis>
  <cs:chartArea>
    <cs:lnRef idx="0"/>
    <cs:fillRef idx="0"/>
    <cs:effectRef idx="0"/>
    <cs:fontRef idx="minor">
      <a:schemeClr val="dk1"/>
    </cs:fontRef>
    <cs:spPr>
      <a:gradFill flip="none" rotWithShape="1">
        <a:gsLst>
          <a:gs pos="0">
            <a:schemeClr val="lt1"/>
          </a:gs>
          <a:gs pos="39000">
            <a:schemeClr val="lt1"/>
          </a:gs>
          <a:gs pos="100000">
            <a:schemeClr val="lt1">
              <a:lumMod val="75000"/>
            </a:schemeClr>
          </a:gs>
        </a:gsLst>
        <a:path path="circle">
          <a:fillToRect l="50000" t="-80000" r="50000" b="180000"/>
        </a:path>
        <a:tileRect/>
      </a:gradFill>
      <a:ln w="9525" cap="flat" cmpd="sng" algn="ctr">
        <a:solidFill>
          <a:schemeClr val="dk1">
            <a:lumMod val="25000"/>
            <a:lumOff val="75000"/>
          </a:schemeClr>
        </a:solidFill>
        <a:round/>
      </a:ln>
    </cs:spPr>
    <cs:defRPr sz="900" kern="1200"/>
  </cs:chartArea>
  <cs:dataLabel>
    <cs:lnRef idx="0"/>
    <cs:fillRef idx="0"/>
    <cs:effectRef idx="0"/>
    <cs:fontRef idx="minor">
      <a:schemeClr val="lt1"/>
    </cs:fontRef>
    <cs:defRPr sz="900" b="1" i="0" u="none" strike="noStrike" kern="1200" baseline="0"/>
  </cs:dataLabel>
  <cs:dataLabelCallout>
    <cs:lnRef idx="0"/>
    <cs:fillRef idx="0"/>
    <cs:effectRef idx="0"/>
    <cs:fontRef idx="minor">
      <a:schemeClr val="lt1"/>
    </cs:fontRef>
    <cs:spPr>
      <a:solidFill>
        <a:schemeClr val="dk1">
          <a:lumMod val="65000"/>
          <a:lumOff val="35000"/>
          <a:alpha val="75000"/>
        </a:schemeClr>
      </a:solidFill>
    </cs:spPr>
    <cs:defRPr sz="900" b="1"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alpha val="85000"/>
        </a:schemeClr>
      </a:solidFill>
      <a:ln w="9525" cap="flat" cmpd="sng" algn="ctr">
        <a:solidFill>
          <a:schemeClr val="lt1">
            <a:alpha val="50000"/>
          </a:schemeClr>
        </a:solidFill>
        <a:round/>
      </a:ln>
    </cs:spPr>
  </cs:dataPoint>
  <cs:dataPoint3D>
    <cs:lnRef idx="0"/>
    <cs:fillRef idx="0">
      <cs:styleClr val="auto"/>
    </cs:fillRef>
    <cs:effectRef idx="0"/>
    <cs:fontRef idx="minor">
      <a:schemeClr val="dk1"/>
    </cs:fontRef>
    <cs:spPr>
      <a:solidFill>
        <a:schemeClr val="phClr">
          <a:alpha val="85000"/>
        </a:schemeClr>
      </a:solidFill>
      <a:ln w="9525" cap="flat" cmpd="sng" algn="ctr">
        <a:solidFill>
          <a:schemeClr val="lt1">
            <a:alpha val="50000"/>
          </a:schemeClr>
        </a:solidFill>
        <a:round/>
      </a:ln>
    </cs:spPr>
  </cs:dataPoint3D>
  <cs:dataPointLine>
    <cs:lnRef idx="0">
      <cs:styleClr val="auto"/>
    </cs:lnRef>
    <cs:fillRef idx="0"/>
    <cs:effectRef idx="0"/>
    <cs:fontRef idx="minor">
      <a:schemeClr val="dk1"/>
    </cs:fontRef>
    <cs:spPr>
      <a:ln w="31750" cap="rnd">
        <a:solidFill>
          <a:schemeClr val="phClr">
            <a:alpha val="85000"/>
          </a:schemeClr>
        </a:solidFill>
        <a:round/>
      </a:ln>
    </cs:spPr>
  </cs:dataPointLine>
  <cs:dataPointMarker>
    <cs:lnRef idx="0"/>
    <cs:fillRef idx="0">
      <cs:styleClr val="auto"/>
    </cs:fillRef>
    <cs:effectRef idx="0"/>
    <cs:fontRef idx="minor">
      <a:schemeClr val="dk1"/>
    </cs:fontRef>
    <cs:spPr>
      <a:solidFill>
        <a:schemeClr val="phClr">
          <a:alpha val="85000"/>
        </a:schemeClr>
      </a:solidFill>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dk1">
        <a:lumMod val="75000"/>
        <a:lumOff val="25000"/>
      </a:schemeClr>
    </cs:fontRef>
    <cs:spPr>
      <a:ln w="9525">
        <a:solidFill>
          <a:schemeClr val="dk1">
            <a:lumMod val="35000"/>
            <a:lumOff val="65000"/>
          </a:schemeClr>
        </a:solidFill>
      </a:ln>
    </cs:spPr>
    <cs:defRPr sz="900" kern="1200"/>
  </cs:dataTable>
  <cs:downBar>
    <cs:lnRef idx="0"/>
    <cs:fillRef idx="0"/>
    <cs:effectRef idx="0"/>
    <cs:fontRef idx="minor">
      <a:schemeClr val="dk1"/>
    </cs:fontRef>
    <cs:spPr>
      <a:solidFill>
        <a:schemeClr val="dk1">
          <a:lumMod val="50000"/>
          <a:lumOff val="50000"/>
        </a:schemeClr>
      </a:solidFill>
      <a:ln w="9525">
        <a:solidFill>
          <a:schemeClr val="dk1">
            <a:lumMod val="65000"/>
            <a:lumOff val="35000"/>
          </a:schemeClr>
        </a:solidFill>
      </a:ln>
    </cs:spPr>
  </cs:downBar>
  <cs:dropLine>
    <cs:lnRef idx="0"/>
    <cs:fillRef idx="0"/>
    <cs:effectRef idx="0"/>
    <cs:fontRef idx="minor">
      <a:schemeClr val="dk1"/>
    </cs:fontRef>
    <cs:spPr>
      <a:ln w="9525">
        <a:solidFill>
          <a:schemeClr val="dk1">
            <a:lumMod val="35000"/>
            <a:lumOff val="65000"/>
          </a:schemeClr>
        </a:solidFill>
        <a:prstDash val="dash"/>
      </a:ln>
    </cs:spPr>
  </cs:dropLine>
  <cs:errorBar>
    <cs:lnRef idx="0"/>
    <cs:fillRef idx="0"/>
    <cs:effectRef idx="0"/>
    <cs:fontRef idx="minor">
      <a:schemeClr val="dk1"/>
    </cs:fontRef>
    <cs:spPr>
      <a:ln w="9525">
        <a:solidFill>
          <a:schemeClr val="dk1">
            <a:lumMod val="65000"/>
            <a:lumOff val="35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gradFill>
          <a:gsLst>
            <a:gs pos="100000">
              <a:schemeClr val="dk1">
                <a:lumMod val="95000"/>
                <a:lumOff val="5000"/>
                <a:alpha val="42000"/>
              </a:schemeClr>
            </a:gs>
            <a:gs pos="0">
              <a:schemeClr val="lt1">
                <a:lumMod val="75000"/>
                <a:alpha val="36000"/>
              </a:schemeClr>
            </a:gs>
          </a:gsLst>
          <a:lin ang="5400000" scaled="0"/>
        </a:gradFill>
        <a:round/>
      </a:ln>
    </cs:spPr>
  </cs:gridlineMajor>
  <cs:gridlineMinor>
    <cs:lnRef idx="0"/>
    <cs:fillRef idx="0"/>
    <cs:effectRef idx="0"/>
    <cs:fontRef idx="minor">
      <a:schemeClr val="dk1"/>
    </cs:fontRef>
    <cs:spPr>
      <a:ln>
        <a:gradFill>
          <a:gsLst>
            <a:gs pos="100000">
              <a:schemeClr val="dk1">
                <a:lumMod val="95000"/>
                <a:lumOff val="5000"/>
                <a:alpha val="42000"/>
              </a:schemeClr>
            </a:gs>
            <a:gs pos="0">
              <a:schemeClr val="lt1">
                <a:lumMod val="75000"/>
                <a:alpha val="36000"/>
              </a:schemeClr>
            </a:gs>
          </a:gsLst>
          <a:lin ang="5400000" scaled="0"/>
        </a:gradFill>
      </a:ln>
    </cs:spPr>
  </cs:gridlineMinor>
  <cs:hiLoLine>
    <cs:lnRef idx="0"/>
    <cs:fillRef idx="0"/>
    <cs:effectRef idx="0"/>
    <cs:fontRef idx="minor">
      <a:schemeClr val="dk1"/>
    </cs:fontRef>
    <cs:spPr>
      <a:ln w="9525">
        <a:solidFill>
          <a:schemeClr val="dk1">
            <a:lumMod val="35000"/>
            <a:lumOff val="65000"/>
          </a:schemeClr>
        </a:solidFill>
        <a:prstDash val="dash"/>
      </a:ln>
    </cs:spPr>
  </cs:hiLoLine>
  <cs:leaderLine>
    <cs:lnRef idx="0"/>
    <cs:fillRef idx="0"/>
    <cs:effectRef idx="0"/>
    <cs:fontRef idx="minor">
      <a:schemeClr val="dk1"/>
    </cs:fontRef>
    <cs:spPr>
      <a:ln w="9525">
        <a:solidFill>
          <a:schemeClr val="dk1">
            <a:lumMod val="50000"/>
            <a:lumOff val="50000"/>
          </a:schemeClr>
        </a:solidFill>
      </a:ln>
    </cs:spPr>
  </cs:leaderLine>
  <cs:legend>
    <cs:lnRef idx="0"/>
    <cs:fillRef idx="0"/>
    <cs:effectRef idx="0"/>
    <cs:fontRef idx="minor">
      <a:schemeClr val="dk1">
        <a:lumMod val="75000"/>
        <a:lumOff val="25000"/>
      </a:schemeClr>
    </cs:fontRef>
    <cs:spPr>
      <a:solidFill>
        <a:schemeClr val="lt1">
          <a:lumMod val="95000"/>
          <a:alpha val="39000"/>
        </a:schemeClr>
      </a:solidFill>
    </cs:spPr>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dk1">
        <a:lumMod val="75000"/>
        <a:lumOff val="25000"/>
      </a:schemeClr>
    </cs:fontRef>
    <cs:spPr>
      <a:ln w="31750" cap="flat" cmpd="sng" algn="ctr">
        <a:solidFill>
          <a:schemeClr val="dk1">
            <a:lumMod val="75000"/>
            <a:lumOff val="25000"/>
          </a:schemeClr>
        </a:solidFill>
        <a:round/>
      </a:ln>
    </cs:spPr>
    <cs:defRPr sz="900" kern="1200"/>
  </cs:seriesAxis>
  <cs:seriesLine>
    <cs:lnRef idx="0"/>
    <cs:fillRef idx="0"/>
    <cs:effectRef idx="0"/>
    <cs:fontRef idx="minor">
      <a:schemeClr val="dk1"/>
    </cs:fontRef>
    <cs:spPr>
      <a:ln w="9525">
        <a:solidFill>
          <a:schemeClr val="dk1">
            <a:lumMod val="50000"/>
            <a:lumOff val="50000"/>
          </a:schemeClr>
        </a:solidFill>
        <a:round/>
      </a:ln>
    </cs:spPr>
  </cs:seriesLine>
  <cs:title>
    <cs:lnRef idx="0"/>
    <cs:fillRef idx="0"/>
    <cs:effectRef idx="0"/>
    <cs:fontRef idx="minor">
      <a:schemeClr val="dk1">
        <a:lumMod val="75000"/>
        <a:lumOff val="25000"/>
      </a:schemeClr>
    </cs:fontRef>
    <cs:defRPr sz="1800" b="1" kern="1200" baseline="0"/>
  </cs:title>
  <cs:trendline>
    <cs:lnRef idx="0">
      <cs:styleClr val="auto"/>
    </cs:lnRef>
    <cs:fillRef idx="0"/>
    <cs:effectRef idx="0"/>
    <cs:fontRef idx="minor">
      <a:schemeClr val="dk1"/>
    </cs:fontRef>
    <cs:spPr>
      <a:ln w="19050" cap="rnd">
        <a:solidFill>
          <a:schemeClr val="phClr"/>
        </a:solidFill>
      </a:ln>
    </cs:spPr>
  </cs:trendline>
  <cs:trendlineLabel>
    <cs:lnRef idx="0"/>
    <cs:fillRef idx="0"/>
    <cs:effectRef idx="0"/>
    <cs:fontRef idx="minor">
      <a:schemeClr val="dk1">
        <a:lumMod val="75000"/>
        <a:lumOff val="25000"/>
      </a:schemeClr>
    </cs:fontRef>
    <cs:defRPr sz="900" kern="1200"/>
  </cs:trendlineLabel>
  <cs:upBar>
    <cs:lnRef idx="0"/>
    <cs:fillRef idx="0"/>
    <cs:effectRef idx="0"/>
    <cs:fontRef idx="minor">
      <a:schemeClr val="dk1"/>
    </cs:fontRef>
    <cs:spPr>
      <a:solidFill>
        <a:schemeClr val="lt1"/>
      </a:solidFill>
      <a:ln w="9525">
        <a:solidFill>
          <a:schemeClr val="dk1">
            <a:lumMod val="65000"/>
            <a:lumOff val="35000"/>
          </a:schemeClr>
        </a:solidFill>
      </a:ln>
    </cs:spPr>
  </cs:upBar>
  <cs:valueAxis>
    <cs:lnRef idx="0"/>
    <cs:fillRef idx="0"/>
    <cs:effectRef idx="0"/>
    <cs:fontRef idx="minor">
      <a:schemeClr val="dk1">
        <a:lumMod val="75000"/>
        <a:lumOff val="25000"/>
      </a:schemeClr>
    </cs:fontRef>
    <cs:spPr>
      <a:ln>
        <a:noFill/>
      </a:ln>
    </cs:spPr>
    <cs:defRPr sz="900" kern="1200"/>
  </cs:valueAxis>
  <cs:wall>
    <cs:lnRef idx="0"/>
    <cs:fillRef idx="0"/>
    <cs:effectRef idx="0"/>
    <cs:fontRef idx="minor">
      <a:schemeClr val="dk1"/>
    </cs:fontRef>
  </cs:wall>
</cs:chartStyle>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13" Type="http://schemas.openxmlformats.org/officeDocument/2006/relationships/image" Target="../media/image13.png"/><Relationship Id="rId18" Type="http://schemas.openxmlformats.org/officeDocument/2006/relationships/image" Target="../media/image18.png"/><Relationship Id="rId3" Type="http://schemas.openxmlformats.org/officeDocument/2006/relationships/image" Target="../media/image3.png"/><Relationship Id="rId7" Type="http://schemas.openxmlformats.org/officeDocument/2006/relationships/image" Target="../media/image7.png"/><Relationship Id="rId12" Type="http://schemas.openxmlformats.org/officeDocument/2006/relationships/image" Target="../media/image12.png"/><Relationship Id="rId17" Type="http://schemas.openxmlformats.org/officeDocument/2006/relationships/image" Target="../media/image17.png"/><Relationship Id="rId2" Type="http://schemas.openxmlformats.org/officeDocument/2006/relationships/image" Target="../media/image2.png"/><Relationship Id="rId16" Type="http://schemas.openxmlformats.org/officeDocument/2006/relationships/image" Target="../media/image16.png"/><Relationship Id="rId1" Type="http://schemas.openxmlformats.org/officeDocument/2006/relationships/image" Target="../media/image1.jpeg"/><Relationship Id="rId6" Type="http://schemas.openxmlformats.org/officeDocument/2006/relationships/image" Target="../media/image6.png"/><Relationship Id="rId11" Type="http://schemas.openxmlformats.org/officeDocument/2006/relationships/image" Target="../media/image11.png"/><Relationship Id="rId5" Type="http://schemas.openxmlformats.org/officeDocument/2006/relationships/image" Target="../media/image5.png"/><Relationship Id="rId15" Type="http://schemas.openxmlformats.org/officeDocument/2006/relationships/image" Target="../media/image15.png"/><Relationship Id="rId10" Type="http://schemas.openxmlformats.org/officeDocument/2006/relationships/image" Target="../media/image10.png"/><Relationship Id="rId19" Type="http://schemas.openxmlformats.org/officeDocument/2006/relationships/chart" Target="../charts/chart1.xml"/><Relationship Id="rId4" Type="http://schemas.openxmlformats.org/officeDocument/2006/relationships/image" Target="../media/image4.png"/><Relationship Id="rId9" Type="http://schemas.openxmlformats.org/officeDocument/2006/relationships/image" Target="../media/image9.png"/><Relationship Id="rId14" Type="http://schemas.openxmlformats.org/officeDocument/2006/relationships/image" Target="../media/image14.png"/></Relationships>
</file>

<file path=xl/drawings/_rels/drawing2.xml.rels><?xml version="1.0" encoding="UTF-8" standalone="yes"?>
<Relationships xmlns="http://schemas.openxmlformats.org/package/2006/relationships"><Relationship Id="rId8" Type="http://schemas.openxmlformats.org/officeDocument/2006/relationships/image" Target="../media/image8.png"/><Relationship Id="rId13" Type="http://schemas.openxmlformats.org/officeDocument/2006/relationships/image" Target="../media/image13.png"/><Relationship Id="rId18" Type="http://schemas.openxmlformats.org/officeDocument/2006/relationships/image" Target="../media/image18.png"/><Relationship Id="rId3" Type="http://schemas.openxmlformats.org/officeDocument/2006/relationships/image" Target="../media/image3.png"/><Relationship Id="rId7" Type="http://schemas.openxmlformats.org/officeDocument/2006/relationships/image" Target="../media/image7.png"/><Relationship Id="rId12" Type="http://schemas.openxmlformats.org/officeDocument/2006/relationships/image" Target="../media/image12.png"/><Relationship Id="rId17" Type="http://schemas.openxmlformats.org/officeDocument/2006/relationships/image" Target="../media/image17.png"/><Relationship Id="rId2" Type="http://schemas.openxmlformats.org/officeDocument/2006/relationships/image" Target="../media/image2.png"/><Relationship Id="rId16" Type="http://schemas.openxmlformats.org/officeDocument/2006/relationships/image" Target="../media/image16.png"/><Relationship Id="rId1" Type="http://schemas.openxmlformats.org/officeDocument/2006/relationships/image" Target="../media/image1.jpeg"/><Relationship Id="rId6" Type="http://schemas.openxmlformats.org/officeDocument/2006/relationships/image" Target="../media/image6.png"/><Relationship Id="rId11" Type="http://schemas.openxmlformats.org/officeDocument/2006/relationships/image" Target="../media/image11.png"/><Relationship Id="rId5" Type="http://schemas.openxmlformats.org/officeDocument/2006/relationships/image" Target="../media/image5.png"/><Relationship Id="rId15" Type="http://schemas.openxmlformats.org/officeDocument/2006/relationships/image" Target="../media/image15.png"/><Relationship Id="rId10" Type="http://schemas.openxmlformats.org/officeDocument/2006/relationships/image" Target="../media/image10.png"/><Relationship Id="rId19" Type="http://schemas.openxmlformats.org/officeDocument/2006/relationships/chart" Target="../charts/chart2.xml"/><Relationship Id="rId4" Type="http://schemas.openxmlformats.org/officeDocument/2006/relationships/image" Target="../media/image4.png"/><Relationship Id="rId9" Type="http://schemas.openxmlformats.org/officeDocument/2006/relationships/image" Target="../media/image9.png"/><Relationship Id="rId14" Type="http://schemas.openxmlformats.org/officeDocument/2006/relationships/image" Target="../media/image14.png"/></Relationships>
</file>

<file path=xl/drawings/_rels/drawing3.xml.rels><?xml version="1.0" encoding="UTF-8" standalone="yes"?>
<Relationships xmlns="http://schemas.openxmlformats.org/package/2006/relationships"><Relationship Id="rId8" Type="http://schemas.openxmlformats.org/officeDocument/2006/relationships/image" Target="../media/image8.png"/><Relationship Id="rId13" Type="http://schemas.openxmlformats.org/officeDocument/2006/relationships/image" Target="../media/image13.png"/><Relationship Id="rId18" Type="http://schemas.openxmlformats.org/officeDocument/2006/relationships/image" Target="../media/image18.png"/><Relationship Id="rId3" Type="http://schemas.openxmlformats.org/officeDocument/2006/relationships/image" Target="../media/image3.png"/><Relationship Id="rId7" Type="http://schemas.openxmlformats.org/officeDocument/2006/relationships/image" Target="../media/image7.png"/><Relationship Id="rId12" Type="http://schemas.openxmlformats.org/officeDocument/2006/relationships/image" Target="../media/image12.png"/><Relationship Id="rId17" Type="http://schemas.openxmlformats.org/officeDocument/2006/relationships/image" Target="../media/image17.png"/><Relationship Id="rId2" Type="http://schemas.openxmlformats.org/officeDocument/2006/relationships/image" Target="../media/image2.png"/><Relationship Id="rId16" Type="http://schemas.openxmlformats.org/officeDocument/2006/relationships/image" Target="../media/image16.png"/><Relationship Id="rId1" Type="http://schemas.openxmlformats.org/officeDocument/2006/relationships/image" Target="../media/image1.jpeg"/><Relationship Id="rId6" Type="http://schemas.openxmlformats.org/officeDocument/2006/relationships/image" Target="../media/image6.png"/><Relationship Id="rId11" Type="http://schemas.openxmlformats.org/officeDocument/2006/relationships/image" Target="../media/image11.png"/><Relationship Id="rId5" Type="http://schemas.openxmlformats.org/officeDocument/2006/relationships/image" Target="../media/image5.png"/><Relationship Id="rId15" Type="http://schemas.openxmlformats.org/officeDocument/2006/relationships/image" Target="../media/image15.png"/><Relationship Id="rId10" Type="http://schemas.openxmlformats.org/officeDocument/2006/relationships/image" Target="../media/image10.png"/><Relationship Id="rId19" Type="http://schemas.openxmlformats.org/officeDocument/2006/relationships/chart" Target="../charts/chart3.xml"/><Relationship Id="rId4" Type="http://schemas.openxmlformats.org/officeDocument/2006/relationships/image" Target="../media/image4.png"/><Relationship Id="rId9" Type="http://schemas.openxmlformats.org/officeDocument/2006/relationships/image" Target="../media/image9.png"/><Relationship Id="rId14" Type="http://schemas.openxmlformats.org/officeDocument/2006/relationships/image" Target="../media/image14.png"/></Relationships>
</file>

<file path=xl/drawings/_rels/drawing4.xml.rels><?xml version="1.0" encoding="UTF-8" standalone="yes"?>
<Relationships xmlns="http://schemas.openxmlformats.org/package/2006/relationships"><Relationship Id="rId8" Type="http://schemas.openxmlformats.org/officeDocument/2006/relationships/image" Target="../media/image8.png"/><Relationship Id="rId13" Type="http://schemas.openxmlformats.org/officeDocument/2006/relationships/image" Target="../media/image13.png"/><Relationship Id="rId18" Type="http://schemas.openxmlformats.org/officeDocument/2006/relationships/image" Target="../media/image18.png"/><Relationship Id="rId3" Type="http://schemas.openxmlformats.org/officeDocument/2006/relationships/image" Target="../media/image3.png"/><Relationship Id="rId7" Type="http://schemas.openxmlformats.org/officeDocument/2006/relationships/image" Target="../media/image7.png"/><Relationship Id="rId12" Type="http://schemas.openxmlformats.org/officeDocument/2006/relationships/image" Target="../media/image12.png"/><Relationship Id="rId17" Type="http://schemas.openxmlformats.org/officeDocument/2006/relationships/image" Target="../media/image17.png"/><Relationship Id="rId2" Type="http://schemas.openxmlformats.org/officeDocument/2006/relationships/image" Target="../media/image2.png"/><Relationship Id="rId16" Type="http://schemas.openxmlformats.org/officeDocument/2006/relationships/image" Target="../media/image16.png"/><Relationship Id="rId1" Type="http://schemas.openxmlformats.org/officeDocument/2006/relationships/image" Target="../media/image1.jpeg"/><Relationship Id="rId6" Type="http://schemas.openxmlformats.org/officeDocument/2006/relationships/image" Target="../media/image6.png"/><Relationship Id="rId11" Type="http://schemas.openxmlformats.org/officeDocument/2006/relationships/image" Target="../media/image11.png"/><Relationship Id="rId5" Type="http://schemas.openxmlformats.org/officeDocument/2006/relationships/image" Target="../media/image5.png"/><Relationship Id="rId15" Type="http://schemas.openxmlformats.org/officeDocument/2006/relationships/image" Target="../media/image15.png"/><Relationship Id="rId10" Type="http://schemas.openxmlformats.org/officeDocument/2006/relationships/image" Target="../media/image10.png"/><Relationship Id="rId19" Type="http://schemas.openxmlformats.org/officeDocument/2006/relationships/chart" Target="../charts/chart4.xml"/><Relationship Id="rId4" Type="http://schemas.openxmlformats.org/officeDocument/2006/relationships/image" Target="../media/image4.png"/><Relationship Id="rId9" Type="http://schemas.openxmlformats.org/officeDocument/2006/relationships/image" Target="../media/image9.png"/><Relationship Id="rId14" Type="http://schemas.openxmlformats.org/officeDocument/2006/relationships/image" Target="../media/image14.png"/></Relationships>
</file>

<file path=xl/drawings/_rels/drawing5.xml.rels><?xml version="1.0" encoding="UTF-8" standalone="yes"?>
<Relationships xmlns="http://schemas.openxmlformats.org/package/2006/relationships"><Relationship Id="rId8" Type="http://schemas.openxmlformats.org/officeDocument/2006/relationships/image" Target="../media/image8.png"/><Relationship Id="rId13" Type="http://schemas.openxmlformats.org/officeDocument/2006/relationships/image" Target="../media/image13.png"/><Relationship Id="rId18" Type="http://schemas.openxmlformats.org/officeDocument/2006/relationships/image" Target="../media/image18.png"/><Relationship Id="rId3" Type="http://schemas.openxmlformats.org/officeDocument/2006/relationships/image" Target="../media/image3.png"/><Relationship Id="rId7" Type="http://schemas.openxmlformats.org/officeDocument/2006/relationships/image" Target="../media/image7.png"/><Relationship Id="rId12" Type="http://schemas.openxmlformats.org/officeDocument/2006/relationships/image" Target="../media/image12.png"/><Relationship Id="rId17" Type="http://schemas.openxmlformats.org/officeDocument/2006/relationships/image" Target="../media/image17.png"/><Relationship Id="rId2" Type="http://schemas.openxmlformats.org/officeDocument/2006/relationships/image" Target="../media/image2.png"/><Relationship Id="rId16" Type="http://schemas.openxmlformats.org/officeDocument/2006/relationships/image" Target="../media/image16.png"/><Relationship Id="rId1" Type="http://schemas.openxmlformats.org/officeDocument/2006/relationships/image" Target="../media/image1.jpeg"/><Relationship Id="rId6" Type="http://schemas.openxmlformats.org/officeDocument/2006/relationships/image" Target="../media/image6.png"/><Relationship Id="rId11" Type="http://schemas.openxmlformats.org/officeDocument/2006/relationships/image" Target="../media/image11.png"/><Relationship Id="rId5" Type="http://schemas.openxmlformats.org/officeDocument/2006/relationships/image" Target="../media/image5.png"/><Relationship Id="rId15" Type="http://schemas.openxmlformats.org/officeDocument/2006/relationships/image" Target="../media/image15.png"/><Relationship Id="rId10" Type="http://schemas.openxmlformats.org/officeDocument/2006/relationships/image" Target="../media/image10.png"/><Relationship Id="rId19" Type="http://schemas.openxmlformats.org/officeDocument/2006/relationships/chart" Target="../charts/chart5.xml"/><Relationship Id="rId4" Type="http://schemas.openxmlformats.org/officeDocument/2006/relationships/image" Target="../media/image4.png"/><Relationship Id="rId9" Type="http://schemas.openxmlformats.org/officeDocument/2006/relationships/image" Target="../media/image9.png"/><Relationship Id="rId14" Type="http://schemas.openxmlformats.org/officeDocument/2006/relationships/image" Target="../media/image14.png"/></Relationships>
</file>

<file path=xl/drawings/_rels/drawing6.xml.rels><?xml version="1.0" encoding="UTF-8" standalone="yes"?>
<Relationships xmlns="http://schemas.openxmlformats.org/package/2006/relationships"><Relationship Id="rId8" Type="http://schemas.openxmlformats.org/officeDocument/2006/relationships/image" Target="../media/image8.png"/><Relationship Id="rId13" Type="http://schemas.openxmlformats.org/officeDocument/2006/relationships/image" Target="../media/image13.png"/><Relationship Id="rId18" Type="http://schemas.openxmlformats.org/officeDocument/2006/relationships/image" Target="../media/image18.png"/><Relationship Id="rId3" Type="http://schemas.openxmlformats.org/officeDocument/2006/relationships/image" Target="../media/image3.png"/><Relationship Id="rId7" Type="http://schemas.openxmlformats.org/officeDocument/2006/relationships/image" Target="../media/image7.png"/><Relationship Id="rId12" Type="http://schemas.openxmlformats.org/officeDocument/2006/relationships/image" Target="../media/image12.png"/><Relationship Id="rId17" Type="http://schemas.openxmlformats.org/officeDocument/2006/relationships/image" Target="../media/image17.png"/><Relationship Id="rId2" Type="http://schemas.openxmlformats.org/officeDocument/2006/relationships/image" Target="../media/image2.png"/><Relationship Id="rId16" Type="http://schemas.openxmlformats.org/officeDocument/2006/relationships/image" Target="../media/image16.png"/><Relationship Id="rId1" Type="http://schemas.openxmlformats.org/officeDocument/2006/relationships/image" Target="../media/image1.jpeg"/><Relationship Id="rId6" Type="http://schemas.openxmlformats.org/officeDocument/2006/relationships/image" Target="../media/image6.png"/><Relationship Id="rId11" Type="http://schemas.openxmlformats.org/officeDocument/2006/relationships/image" Target="../media/image11.png"/><Relationship Id="rId5" Type="http://schemas.openxmlformats.org/officeDocument/2006/relationships/image" Target="../media/image5.png"/><Relationship Id="rId15" Type="http://schemas.openxmlformats.org/officeDocument/2006/relationships/image" Target="../media/image15.png"/><Relationship Id="rId10" Type="http://schemas.openxmlformats.org/officeDocument/2006/relationships/image" Target="../media/image10.png"/><Relationship Id="rId19" Type="http://schemas.openxmlformats.org/officeDocument/2006/relationships/chart" Target="../charts/chart6.xml"/><Relationship Id="rId4" Type="http://schemas.openxmlformats.org/officeDocument/2006/relationships/image" Target="../media/image4.png"/><Relationship Id="rId9" Type="http://schemas.openxmlformats.org/officeDocument/2006/relationships/image" Target="../media/image9.png"/><Relationship Id="rId14" Type="http://schemas.openxmlformats.org/officeDocument/2006/relationships/image" Target="../media/image14.png"/></Relationships>
</file>

<file path=xl/drawings/_rels/drawing7.xml.rels><?xml version="1.0" encoding="UTF-8" standalone="yes"?>
<Relationships xmlns="http://schemas.openxmlformats.org/package/2006/relationships"><Relationship Id="rId8" Type="http://schemas.openxmlformats.org/officeDocument/2006/relationships/image" Target="../media/image8.png"/><Relationship Id="rId13" Type="http://schemas.openxmlformats.org/officeDocument/2006/relationships/image" Target="../media/image13.png"/><Relationship Id="rId18" Type="http://schemas.openxmlformats.org/officeDocument/2006/relationships/image" Target="../media/image18.png"/><Relationship Id="rId3" Type="http://schemas.openxmlformats.org/officeDocument/2006/relationships/image" Target="../media/image3.png"/><Relationship Id="rId7" Type="http://schemas.openxmlformats.org/officeDocument/2006/relationships/image" Target="../media/image7.png"/><Relationship Id="rId12" Type="http://schemas.openxmlformats.org/officeDocument/2006/relationships/image" Target="../media/image12.png"/><Relationship Id="rId17" Type="http://schemas.openxmlformats.org/officeDocument/2006/relationships/image" Target="../media/image17.png"/><Relationship Id="rId2" Type="http://schemas.openxmlformats.org/officeDocument/2006/relationships/image" Target="../media/image2.png"/><Relationship Id="rId16" Type="http://schemas.openxmlformats.org/officeDocument/2006/relationships/image" Target="../media/image16.png"/><Relationship Id="rId1" Type="http://schemas.openxmlformats.org/officeDocument/2006/relationships/image" Target="../media/image1.jpeg"/><Relationship Id="rId6" Type="http://schemas.openxmlformats.org/officeDocument/2006/relationships/image" Target="../media/image6.png"/><Relationship Id="rId11" Type="http://schemas.openxmlformats.org/officeDocument/2006/relationships/image" Target="../media/image11.png"/><Relationship Id="rId5" Type="http://schemas.openxmlformats.org/officeDocument/2006/relationships/image" Target="../media/image5.png"/><Relationship Id="rId15" Type="http://schemas.openxmlformats.org/officeDocument/2006/relationships/image" Target="../media/image15.png"/><Relationship Id="rId10" Type="http://schemas.openxmlformats.org/officeDocument/2006/relationships/image" Target="../media/image10.png"/><Relationship Id="rId19" Type="http://schemas.openxmlformats.org/officeDocument/2006/relationships/chart" Target="../charts/chart7.xml"/><Relationship Id="rId4" Type="http://schemas.openxmlformats.org/officeDocument/2006/relationships/image" Target="../media/image4.png"/><Relationship Id="rId9" Type="http://schemas.openxmlformats.org/officeDocument/2006/relationships/image" Target="../media/image9.png"/><Relationship Id="rId14" Type="http://schemas.openxmlformats.org/officeDocument/2006/relationships/image" Target="../media/image14.png"/></Relationships>
</file>

<file path=xl/drawings/_rels/drawing8.xml.rels><?xml version="1.0" encoding="UTF-8" standalone="yes"?>
<Relationships xmlns="http://schemas.openxmlformats.org/package/2006/relationships"><Relationship Id="rId8" Type="http://schemas.openxmlformats.org/officeDocument/2006/relationships/image" Target="../media/image8.png"/><Relationship Id="rId13" Type="http://schemas.openxmlformats.org/officeDocument/2006/relationships/image" Target="../media/image13.png"/><Relationship Id="rId18" Type="http://schemas.openxmlformats.org/officeDocument/2006/relationships/image" Target="../media/image18.png"/><Relationship Id="rId3" Type="http://schemas.openxmlformats.org/officeDocument/2006/relationships/image" Target="../media/image3.png"/><Relationship Id="rId7" Type="http://schemas.openxmlformats.org/officeDocument/2006/relationships/image" Target="../media/image7.png"/><Relationship Id="rId12" Type="http://schemas.openxmlformats.org/officeDocument/2006/relationships/image" Target="../media/image12.png"/><Relationship Id="rId17" Type="http://schemas.openxmlformats.org/officeDocument/2006/relationships/image" Target="../media/image17.png"/><Relationship Id="rId2" Type="http://schemas.openxmlformats.org/officeDocument/2006/relationships/image" Target="../media/image2.png"/><Relationship Id="rId16" Type="http://schemas.openxmlformats.org/officeDocument/2006/relationships/image" Target="../media/image16.png"/><Relationship Id="rId1" Type="http://schemas.openxmlformats.org/officeDocument/2006/relationships/image" Target="../media/image1.jpeg"/><Relationship Id="rId6" Type="http://schemas.openxmlformats.org/officeDocument/2006/relationships/image" Target="../media/image6.png"/><Relationship Id="rId11" Type="http://schemas.openxmlformats.org/officeDocument/2006/relationships/image" Target="../media/image11.png"/><Relationship Id="rId5" Type="http://schemas.openxmlformats.org/officeDocument/2006/relationships/image" Target="../media/image5.png"/><Relationship Id="rId15" Type="http://schemas.openxmlformats.org/officeDocument/2006/relationships/image" Target="../media/image15.png"/><Relationship Id="rId10" Type="http://schemas.openxmlformats.org/officeDocument/2006/relationships/image" Target="../media/image10.png"/><Relationship Id="rId19" Type="http://schemas.openxmlformats.org/officeDocument/2006/relationships/chart" Target="../charts/chart8.xml"/><Relationship Id="rId4" Type="http://schemas.openxmlformats.org/officeDocument/2006/relationships/image" Target="../media/image4.png"/><Relationship Id="rId9" Type="http://schemas.openxmlformats.org/officeDocument/2006/relationships/image" Target="../media/image9.png"/><Relationship Id="rId14" Type="http://schemas.openxmlformats.org/officeDocument/2006/relationships/image" Target="../media/image14.png"/></Relationships>
</file>

<file path=xl/drawings/_rels/drawing9.xml.rels><?xml version="1.0" encoding="UTF-8" standalone="yes"?>
<Relationships xmlns="http://schemas.openxmlformats.org/package/2006/relationships"><Relationship Id="rId8" Type="http://schemas.openxmlformats.org/officeDocument/2006/relationships/image" Target="../media/image8.png"/><Relationship Id="rId13" Type="http://schemas.openxmlformats.org/officeDocument/2006/relationships/image" Target="../media/image13.png"/><Relationship Id="rId18" Type="http://schemas.openxmlformats.org/officeDocument/2006/relationships/image" Target="../media/image18.png"/><Relationship Id="rId3" Type="http://schemas.openxmlformats.org/officeDocument/2006/relationships/image" Target="../media/image3.png"/><Relationship Id="rId7" Type="http://schemas.openxmlformats.org/officeDocument/2006/relationships/image" Target="../media/image7.png"/><Relationship Id="rId12" Type="http://schemas.openxmlformats.org/officeDocument/2006/relationships/image" Target="../media/image12.png"/><Relationship Id="rId17" Type="http://schemas.openxmlformats.org/officeDocument/2006/relationships/image" Target="../media/image17.png"/><Relationship Id="rId2" Type="http://schemas.openxmlformats.org/officeDocument/2006/relationships/image" Target="../media/image2.png"/><Relationship Id="rId16" Type="http://schemas.openxmlformats.org/officeDocument/2006/relationships/image" Target="../media/image16.png"/><Relationship Id="rId1" Type="http://schemas.openxmlformats.org/officeDocument/2006/relationships/image" Target="../media/image1.jpeg"/><Relationship Id="rId6" Type="http://schemas.openxmlformats.org/officeDocument/2006/relationships/image" Target="../media/image6.png"/><Relationship Id="rId11" Type="http://schemas.openxmlformats.org/officeDocument/2006/relationships/image" Target="../media/image11.png"/><Relationship Id="rId5" Type="http://schemas.openxmlformats.org/officeDocument/2006/relationships/image" Target="../media/image5.png"/><Relationship Id="rId15" Type="http://schemas.openxmlformats.org/officeDocument/2006/relationships/image" Target="../media/image15.png"/><Relationship Id="rId10" Type="http://schemas.openxmlformats.org/officeDocument/2006/relationships/image" Target="../media/image10.png"/><Relationship Id="rId19" Type="http://schemas.openxmlformats.org/officeDocument/2006/relationships/chart" Target="../charts/chart9.xml"/><Relationship Id="rId4" Type="http://schemas.openxmlformats.org/officeDocument/2006/relationships/image" Target="../media/image4.png"/><Relationship Id="rId9" Type="http://schemas.openxmlformats.org/officeDocument/2006/relationships/image" Target="../media/image9.png"/><Relationship Id="rId14" Type="http://schemas.openxmlformats.org/officeDocument/2006/relationships/image" Target="../media/image14.png"/></Relationships>
</file>

<file path=xl/drawings/_rels/drawing10.xml.rels><?xml version="1.0" encoding="UTF-8" standalone="yes"?>
<Relationships xmlns="http://schemas.openxmlformats.org/package/2006/relationships"><Relationship Id="rId8" Type="http://schemas.openxmlformats.org/officeDocument/2006/relationships/image" Target="../media/image8.png"/><Relationship Id="rId13" Type="http://schemas.openxmlformats.org/officeDocument/2006/relationships/image" Target="../media/image13.png"/><Relationship Id="rId18" Type="http://schemas.openxmlformats.org/officeDocument/2006/relationships/image" Target="../media/image18.png"/><Relationship Id="rId3" Type="http://schemas.openxmlformats.org/officeDocument/2006/relationships/image" Target="../media/image3.png"/><Relationship Id="rId7" Type="http://schemas.openxmlformats.org/officeDocument/2006/relationships/image" Target="../media/image7.png"/><Relationship Id="rId12" Type="http://schemas.openxmlformats.org/officeDocument/2006/relationships/image" Target="../media/image12.png"/><Relationship Id="rId17" Type="http://schemas.openxmlformats.org/officeDocument/2006/relationships/image" Target="../media/image17.png"/><Relationship Id="rId2" Type="http://schemas.openxmlformats.org/officeDocument/2006/relationships/image" Target="../media/image2.png"/><Relationship Id="rId16" Type="http://schemas.openxmlformats.org/officeDocument/2006/relationships/image" Target="../media/image16.png"/><Relationship Id="rId1" Type="http://schemas.openxmlformats.org/officeDocument/2006/relationships/image" Target="../media/image1.jpeg"/><Relationship Id="rId6" Type="http://schemas.openxmlformats.org/officeDocument/2006/relationships/image" Target="../media/image6.png"/><Relationship Id="rId11" Type="http://schemas.openxmlformats.org/officeDocument/2006/relationships/image" Target="../media/image11.png"/><Relationship Id="rId5" Type="http://schemas.openxmlformats.org/officeDocument/2006/relationships/image" Target="../media/image5.png"/><Relationship Id="rId15" Type="http://schemas.openxmlformats.org/officeDocument/2006/relationships/image" Target="../media/image15.png"/><Relationship Id="rId10" Type="http://schemas.openxmlformats.org/officeDocument/2006/relationships/image" Target="../media/image10.png"/><Relationship Id="rId19" Type="http://schemas.openxmlformats.org/officeDocument/2006/relationships/chart" Target="../charts/chart10.xml"/><Relationship Id="rId4" Type="http://schemas.openxmlformats.org/officeDocument/2006/relationships/image" Target="../media/image4.png"/><Relationship Id="rId9" Type="http://schemas.openxmlformats.org/officeDocument/2006/relationships/image" Target="../media/image9.png"/><Relationship Id="rId14" Type="http://schemas.openxmlformats.org/officeDocument/2006/relationships/image" Target="../media/image14.png"/></Relationships>
</file>

<file path=xl/drawings/drawing1.xml><?xml version="1.0" encoding="utf-8"?>
<xdr:wsDr xmlns:xdr="http://schemas.openxmlformats.org/drawingml/2006/spreadsheetDrawing" xmlns:a="http://schemas.openxmlformats.org/drawingml/2006/main">
  <xdr:twoCellAnchor editAs="oneCell">
    <xdr:from>
      <xdr:col>2</xdr:col>
      <xdr:colOff>19050</xdr:colOff>
      <xdr:row>1</xdr:row>
      <xdr:rowOff>9525</xdr:rowOff>
    </xdr:from>
    <xdr:to>
      <xdr:col>10</xdr:col>
      <xdr:colOff>466725</xdr:colOff>
      <xdr:row>6</xdr:row>
      <xdr:rowOff>19050</xdr:rowOff>
    </xdr:to>
    <xdr:pic>
      <xdr:nvPicPr>
        <xdr:cNvPr id="2" name="26 Imagen"/>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19200" y="133350"/>
          <a:ext cx="6543675" cy="962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123825</xdr:colOff>
      <xdr:row>1</xdr:row>
      <xdr:rowOff>133350</xdr:rowOff>
    </xdr:from>
    <xdr:to>
      <xdr:col>2</xdr:col>
      <xdr:colOff>733425</xdr:colOff>
      <xdr:row>5</xdr:row>
      <xdr:rowOff>9525</xdr:rowOff>
    </xdr:to>
    <xdr:pic>
      <xdr:nvPicPr>
        <xdr:cNvPr id="3" name="Picture 1" descr="logo de la universidad del quindio"/>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323975" y="257175"/>
          <a:ext cx="609600" cy="676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504825</xdr:colOff>
      <xdr:row>1</xdr:row>
      <xdr:rowOff>38100</xdr:rowOff>
    </xdr:from>
    <xdr:to>
      <xdr:col>10</xdr:col>
      <xdr:colOff>466725</xdr:colOff>
      <xdr:row>4</xdr:row>
      <xdr:rowOff>66675</xdr:rowOff>
    </xdr:to>
    <xdr:pic>
      <xdr:nvPicPr>
        <xdr:cNvPr id="4" name="93 CuadroTexto"/>
        <xdr:cNvPicPr>
          <a:picLocks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219825" y="161925"/>
          <a:ext cx="37719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662941</xdr:colOff>
      <xdr:row>4</xdr:row>
      <xdr:rowOff>102870</xdr:rowOff>
    </xdr:from>
    <xdr:to>
      <xdr:col>8</xdr:col>
      <xdr:colOff>308646</xdr:colOff>
      <xdr:row>5</xdr:row>
      <xdr:rowOff>152493</xdr:rowOff>
    </xdr:to>
    <xdr:sp macro="" textlink="">
      <xdr:nvSpPr>
        <xdr:cNvPr id="5" name="5 CuadroTexto"/>
        <xdr:cNvSpPr txBox="1"/>
      </xdr:nvSpPr>
      <xdr:spPr>
        <a:xfrm>
          <a:off x="5358766" y="826770"/>
          <a:ext cx="3979580" cy="24964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100" b="1">
              <a:solidFill>
                <a:srgbClr val="006600"/>
              </a:solidFill>
            </a:rPr>
            <a:t>FICHA</a:t>
          </a:r>
          <a:r>
            <a:rPr lang="es-CO" sz="1100" b="1" baseline="0">
              <a:solidFill>
                <a:srgbClr val="006600"/>
              </a:solidFill>
            </a:rPr>
            <a:t> TÉCNICA INDICADORES DE GESTIÓN</a:t>
          </a:r>
          <a:endParaRPr lang="es-CO" sz="1100" b="1">
            <a:solidFill>
              <a:srgbClr val="006600"/>
            </a:solidFill>
          </a:endParaRPr>
        </a:p>
      </xdr:txBody>
    </xdr:sp>
    <xdr:clientData/>
  </xdr:twoCellAnchor>
  <xdr:twoCellAnchor>
    <xdr:from>
      <xdr:col>1</xdr:col>
      <xdr:colOff>66675</xdr:colOff>
      <xdr:row>8</xdr:row>
      <xdr:rowOff>47625</xdr:rowOff>
    </xdr:from>
    <xdr:to>
      <xdr:col>2</xdr:col>
      <xdr:colOff>476250</xdr:colOff>
      <xdr:row>12</xdr:row>
      <xdr:rowOff>161925</xdr:rowOff>
    </xdr:to>
    <xdr:grpSp>
      <xdr:nvGrpSpPr>
        <xdr:cNvPr id="6" name="27 Grupo"/>
        <xdr:cNvGrpSpPr>
          <a:grpSpLocks/>
        </xdr:cNvGrpSpPr>
      </xdr:nvGrpSpPr>
      <xdr:grpSpPr bwMode="auto">
        <a:xfrm>
          <a:off x="346075" y="1495425"/>
          <a:ext cx="1336675" cy="1333500"/>
          <a:chOff x="19910" y="27050"/>
          <a:chExt cx="15009" cy="17815"/>
        </a:xfrm>
      </xdr:grpSpPr>
      <xdr:pic>
        <xdr:nvPicPr>
          <xdr:cNvPr id="7" name="Picture 62" descr="logo de la universidad del quindio"/>
          <xdr:cNvPicPr>
            <a:picLocks noChangeAspect="1" noChangeArrowheads="1"/>
          </xdr:cNvPicPr>
        </xdr:nvPicPr>
        <xdr:blipFill rotWithShape="1">
          <a:blip xmlns:r="http://schemas.openxmlformats.org/officeDocument/2006/relationships" r:embed="rId4" cstate="print">
            <a:duotone>
              <a:schemeClr val="accent3">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19910" y="27050"/>
            <a:ext cx="4076" cy="35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8" name="Picture 64" descr="logo de la universidad del quindio"/>
          <xdr:cNvPicPr>
            <a:picLocks noChangeAspect="1" noChangeArrowheads="1"/>
          </xdr:cNvPicPr>
        </xdr:nvPicPr>
        <xdr:blipFill rotWithShape="1">
          <a:blip xmlns:r="http://schemas.openxmlformats.org/officeDocument/2006/relationships" r:embed="rId5" cstate="print">
            <a:duotone>
              <a:schemeClr val="accent1">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1331" y="35499"/>
            <a:ext cx="1930" cy="166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9" name="Picture 65" descr="logo de la universidad del quindio"/>
          <xdr:cNvPicPr>
            <a:picLocks noChangeAspect="1" noChangeArrowheads="1"/>
          </xdr:cNvPicPr>
        </xdr:nvPicPr>
        <xdr:blipFill rotWithShape="1">
          <a:blip xmlns:r="http://schemas.openxmlformats.org/officeDocument/2006/relationships" r:embed="rId6"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3133" y="43539"/>
            <a:ext cx="1534" cy="13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0" name="Picture 67" descr="logo de la universidad del quindio"/>
          <xdr:cNvPicPr>
            <a:picLocks noChangeAspect="1" noChangeArrowheads="1"/>
          </xdr:cNvPicPr>
        </xdr:nvPicPr>
        <xdr:blipFill rotWithShape="1">
          <a:blip xmlns:r="http://schemas.openxmlformats.org/officeDocument/2006/relationships" r:embed="rId7" cstate="print">
            <a:duotone>
              <a:schemeClr val="accent1">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9889" y="27224"/>
            <a:ext cx="1402" cy="12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1" name="Picture 68" descr="logo de la universidad del quindio"/>
          <xdr:cNvPicPr>
            <a:picLocks noChangeAspect="1" noChangeArrowheads="1"/>
          </xdr:cNvPicPr>
        </xdr:nvPicPr>
        <xdr:blipFill rotWithShape="1">
          <a:blip xmlns:r="http://schemas.openxmlformats.org/officeDocument/2006/relationships" r:embed="rId8" cstate="print">
            <a:duotone>
              <a:schemeClr val="bg2">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3021" y="32647"/>
            <a:ext cx="1800" cy="155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2" name="Picture 69" descr="logo de la universidad del quindio"/>
          <xdr:cNvPicPr>
            <a:picLocks noChangeAspect="1" noChangeArrowheads="1"/>
          </xdr:cNvPicPr>
        </xdr:nvPicPr>
        <xdr:blipFill rotWithShape="1">
          <a:blip xmlns:r="http://schemas.openxmlformats.org/officeDocument/2006/relationships" r:embed="rId7" cstate="print">
            <a:duotone>
              <a:schemeClr val="accent3">
                <a:shade val="45000"/>
                <a:satMod val="135000"/>
              </a:schemeClr>
              <a:prstClr val="white"/>
            </a:duotone>
            <a:extLst>
              <a:ext uri="{28A0092B-C50C-407E-A947-70E740481C1C}">
                <a14:useLocalDpi xmlns:a14="http://schemas.microsoft.com/office/drawing/2010/main" val="0"/>
              </a:ext>
            </a:extLst>
          </a:blip>
          <a:srcRect b="22568"/>
          <a:stretch/>
        </xdr:blipFill>
        <xdr:spPr bwMode="auto">
          <a:xfrm flipV="1">
            <a:off x="23221" y="38883"/>
            <a:ext cx="1380" cy="119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3" name="Picture 70"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5444" y="27317"/>
            <a:ext cx="833"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4" name="Picture 71" descr="logo de la universidad del quindio"/>
          <xdr:cNvPicPr>
            <a:picLocks noChangeAspect="1" noChangeArrowheads="1"/>
          </xdr:cNvPicPr>
        </xdr:nvPicPr>
        <xdr:blipFill rotWithShape="1">
          <a:blip xmlns:r="http://schemas.openxmlformats.org/officeDocument/2006/relationships" r:embed="rId7" cstate="print">
            <a:duotone>
              <a:schemeClr val="accent6">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7718" y="27837"/>
            <a:ext cx="1401" cy="121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5" name="Picture 73" descr="logo de la universidad del quindio"/>
          <xdr:cNvPicPr>
            <a:picLocks noChangeAspect="1" noChangeArrowheads="1"/>
          </xdr:cNvPicPr>
        </xdr:nvPicPr>
        <xdr:blipFill>
          <a:blip xmlns:r="http://schemas.openxmlformats.org/officeDocument/2006/relationships" r:embed="rId9">
            <a:extLst>
              <a:ext uri="{28A0092B-C50C-407E-A947-70E740481C1C}">
                <a14:useLocalDpi xmlns:a14="http://schemas.microsoft.com/office/drawing/2010/main" val="0"/>
              </a:ext>
            </a:extLst>
          </a:blip>
          <a:srcRect b="22568"/>
          <a:stretch>
            <a:fillRect/>
          </a:stretch>
        </xdr:blipFill>
        <xdr:spPr bwMode="auto">
          <a:xfrm>
            <a:off x="34086" y="28769"/>
            <a:ext cx="833"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6" name="Picture 72"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2447" y="40500"/>
            <a:ext cx="832"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3</xdr:col>
      <xdr:colOff>209550</xdr:colOff>
      <xdr:row>2</xdr:row>
      <xdr:rowOff>0</xdr:rowOff>
    </xdr:from>
    <xdr:to>
      <xdr:col>4</xdr:col>
      <xdr:colOff>352425</xdr:colOff>
      <xdr:row>4</xdr:row>
      <xdr:rowOff>142875</xdr:rowOff>
    </xdr:to>
    <xdr:grpSp>
      <xdr:nvGrpSpPr>
        <xdr:cNvPr id="17" name="30 Grupo"/>
        <xdr:cNvGrpSpPr>
          <a:grpSpLocks/>
        </xdr:cNvGrpSpPr>
      </xdr:nvGrpSpPr>
      <xdr:grpSpPr bwMode="auto">
        <a:xfrm>
          <a:off x="2190750" y="330200"/>
          <a:ext cx="2873375" cy="549275"/>
          <a:chOff x="33046" y="44588"/>
          <a:chExt cx="16994" cy="6735"/>
        </a:xfrm>
      </xdr:grpSpPr>
      <xdr:pic>
        <xdr:nvPicPr>
          <xdr:cNvPr id="18" name="Picture 52" descr="logo de la universidad del quindio"/>
          <xdr:cNvPicPr>
            <a:picLocks noChangeAspect="1" noChangeArrowheads="1"/>
          </xdr:cNvPicPr>
        </xdr:nvPicPr>
        <xdr:blipFill>
          <a:blip xmlns:r="http://schemas.openxmlformats.org/officeDocument/2006/relationships" r:embed="rId10">
            <a:extLst>
              <a:ext uri="{28A0092B-C50C-407E-A947-70E740481C1C}">
                <a14:useLocalDpi xmlns:a14="http://schemas.microsoft.com/office/drawing/2010/main" val="0"/>
              </a:ext>
            </a:extLst>
          </a:blip>
          <a:srcRect b="22568"/>
          <a:stretch>
            <a:fillRect/>
          </a:stretch>
        </xdr:blipFill>
        <xdr:spPr bwMode="auto">
          <a:xfrm>
            <a:off x="40960" y="48393"/>
            <a:ext cx="1753" cy="15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9" name="Picture 53" descr="logo de la universidad del quindio"/>
          <xdr:cNvPicPr>
            <a:picLocks noChangeAspect="1" noChangeArrowheads="1"/>
          </xdr:cNvPicPr>
        </xdr:nvPicPr>
        <xdr:blipFill rotWithShape="1">
          <a:blip xmlns:r="http://schemas.openxmlformats.org/officeDocument/2006/relationships" r:embed="rId11" cstate="print">
            <a:duotone>
              <a:schemeClr val="accent3">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42839" y="50112"/>
            <a:ext cx="1402" cy="121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0" name="Picture 54" descr="logo de la universidad del quindio"/>
          <xdr:cNvPicPr>
            <a:picLocks noChangeAspect="1" noChangeArrowheads="1"/>
          </xdr:cNvPicPr>
        </xdr:nvPicPr>
        <xdr:blipFill rotWithShape="1">
          <a:blip xmlns:r="http://schemas.openxmlformats.org/officeDocument/2006/relationships" r:embed="rId12"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35305" y="48940"/>
            <a:ext cx="1866" cy="161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1" name="Picture 55" descr="logo de la universidad del quindio"/>
          <xdr:cNvPicPr>
            <a:picLocks noChangeAspect="1" noChangeArrowheads="1"/>
          </xdr:cNvPicPr>
        </xdr:nvPicPr>
        <xdr:blipFill rotWithShape="1">
          <a:blip xmlns:r="http://schemas.openxmlformats.org/officeDocument/2006/relationships" r:embed="rId13" cstate="print">
            <a:duotone>
              <a:schemeClr val="accent6">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37018" y="47234"/>
            <a:ext cx="2753" cy="23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2" name="Picture 56" descr="logo de la universidad del quindio"/>
          <xdr:cNvPicPr>
            <a:picLocks noChangeAspect="1" noChangeArrowheads="1"/>
          </xdr:cNvPicPr>
        </xdr:nvPicPr>
        <xdr:blipFill rotWithShape="1">
          <a:blip xmlns:r="http://schemas.openxmlformats.org/officeDocument/2006/relationships" r:embed="rId14" cstate="print">
            <a:duotone>
              <a:prstClr val="black"/>
              <a:schemeClr val="accent1">
                <a:tint val="45000"/>
                <a:satMod val="400000"/>
              </a:schemeClr>
            </a:duotone>
            <a:extLst>
              <a:ext uri="{28A0092B-C50C-407E-A947-70E740481C1C}">
                <a14:useLocalDpi xmlns:a14="http://schemas.microsoft.com/office/drawing/2010/main" val="0"/>
              </a:ext>
            </a:extLst>
          </a:blip>
          <a:srcRect b="22568"/>
          <a:stretch/>
        </xdr:blipFill>
        <xdr:spPr bwMode="auto">
          <a:xfrm>
            <a:off x="47047" y="49495"/>
            <a:ext cx="833"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3" name="Picture 57" descr="logo de la universidad del quindio"/>
          <xdr:cNvPicPr>
            <a:picLocks noChangeAspect="1" noChangeArrowheads="1"/>
          </xdr:cNvPicPr>
        </xdr:nvPicPr>
        <xdr:blipFill rotWithShape="1">
          <a:blip xmlns:r="http://schemas.openxmlformats.org/officeDocument/2006/relationships" r:embed="rId14"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45607" y="50131"/>
            <a:ext cx="833"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4" name="Picture 58" descr="logo de la universidad del quindio"/>
          <xdr:cNvPicPr>
            <a:picLocks noChangeAspect="1" noChangeArrowheads="1"/>
          </xdr:cNvPicPr>
        </xdr:nvPicPr>
        <xdr:blipFill rotWithShape="1">
          <a:blip xmlns:r="http://schemas.openxmlformats.org/officeDocument/2006/relationships" r:embed="rId14" cstate="print">
            <a:duotone>
              <a:schemeClr val="accent2">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44279" y="48691"/>
            <a:ext cx="833"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5" name="Picture 59" descr="logo de la universidad del quindio"/>
          <xdr:cNvPicPr>
            <a:picLocks noChangeAspect="1" noChangeArrowheads="1"/>
          </xdr:cNvPicPr>
        </xdr:nvPicPr>
        <xdr:blipFill rotWithShape="1">
          <a:blip xmlns:r="http://schemas.openxmlformats.org/officeDocument/2006/relationships" r:embed="rId14"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49208" y="50131"/>
            <a:ext cx="832"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6" name="Picture 60" descr="logo de la universidad del quindio"/>
          <xdr:cNvPicPr>
            <a:picLocks noChangeAspect="1" noChangeArrowheads="1"/>
          </xdr:cNvPicPr>
        </xdr:nvPicPr>
        <xdr:blipFill rotWithShape="1">
          <a:blip xmlns:r="http://schemas.openxmlformats.org/officeDocument/2006/relationships" r:embed="rId15" cstate="print">
            <a:duotone>
              <a:prstClr val="black"/>
              <a:schemeClr val="accent5">
                <a:tint val="45000"/>
                <a:satMod val="400000"/>
              </a:schemeClr>
            </a:duotone>
            <a:extLst>
              <a:ext uri="{28A0092B-C50C-407E-A947-70E740481C1C}">
                <a14:useLocalDpi xmlns:a14="http://schemas.microsoft.com/office/drawing/2010/main" val="0"/>
              </a:ext>
            </a:extLst>
          </a:blip>
          <a:srcRect b="22568"/>
          <a:stretch/>
        </xdr:blipFill>
        <xdr:spPr bwMode="auto">
          <a:xfrm>
            <a:off x="38598" y="46530"/>
            <a:ext cx="1534" cy="132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7" name="Picture 61" descr="logo de la universidad del quindio"/>
          <xdr:cNvPicPr>
            <a:picLocks noChangeAspect="1" noChangeArrowheads="1"/>
          </xdr:cNvPicPr>
        </xdr:nvPicPr>
        <xdr:blipFill rotWithShape="1">
          <a:blip xmlns:r="http://schemas.openxmlformats.org/officeDocument/2006/relationships" r:embed="rId16" cstate="print">
            <a:duotone>
              <a:schemeClr val="accent3">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33046" y="44588"/>
            <a:ext cx="4075" cy="35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1</xdr:col>
      <xdr:colOff>257175</xdr:colOff>
      <xdr:row>16</xdr:row>
      <xdr:rowOff>19050</xdr:rowOff>
    </xdr:from>
    <xdr:to>
      <xdr:col>1</xdr:col>
      <xdr:colOff>723900</xdr:colOff>
      <xdr:row>19</xdr:row>
      <xdr:rowOff>0</xdr:rowOff>
    </xdr:to>
    <xdr:grpSp>
      <xdr:nvGrpSpPr>
        <xdr:cNvPr id="28" name="27 Grupo"/>
        <xdr:cNvGrpSpPr>
          <a:grpSpLocks/>
        </xdr:cNvGrpSpPr>
      </xdr:nvGrpSpPr>
      <xdr:grpSpPr bwMode="auto">
        <a:xfrm>
          <a:off x="536575" y="3994150"/>
          <a:ext cx="466725" cy="1517650"/>
          <a:chOff x="23067" y="27837"/>
          <a:chExt cx="6052" cy="18449"/>
        </a:xfrm>
      </xdr:grpSpPr>
      <xdr:pic>
        <xdr:nvPicPr>
          <xdr:cNvPr id="29" name="Picture 63" descr="logo de la universidad del quindio"/>
          <xdr:cNvPicPr>
            <a:picLocks noChangeAspect="1" noChangeArrowheads="1"/>
          </xdr:cNvPicPr>
        </xdr:nvPicPr>
        <xdr:blipFill rotWithShape="1">
          <a:blip xmlns:r="http://schemas.openxmlformats.org/officeDocument/2006/relationships" r:embed="rId17" cstate="print">
            <a:duotone>
              <a:schemeClr val="bg2">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4839" y="28990"/>
            <a:ext cx="2754" cy="23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0" name="Picture 65" descr="logo de la universidad del quindio"/>
          <xdr:cNvPicPr>
            <a:picLocks noChangeAspect="1" noChangeArrowheads="1"/>
          </xdr:cNvPicPr>
        </xdr:nvPicPr>
        <xdr:blipFill rotWithShape="1">
          <a:blip xmlns:r="http://schemas.openxmlformats.org/officeDocument/2006/relationships" r:embed="rId6"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3491" y="44960"/>
            <a:ext cx="1534" cy="13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1" name="Picture 67" descr="logo de la universidad del quindio"/>
          <xdr:cNvPicPr>
            <a:picLocks noChangeAspect="1" noChangeArrowheads="1"/>
          </xdr:cNvPicPr>
        </xdr:nvPicPr>
        <xdr:blipFill rotWithShape="1">
          <a:blip xmlns:r="http://schemas.openxmlformats.org/officeDocument/2006/relationships" r:embed="rId7" cstate="print">
            <a:duotone>
              <a:schemeClr val="accent1">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3067" y="30974"/>
            <a:ext cx="1402" cy="12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2" name="Picture 69" descr="logo de la universidad del quindio"/>
          <xdr:cNvPicPr>
            <a:picLocks noChangeAspect="1" noChangeArrowheads="1"/>
          </xdr:cNvPicPr>
        </xdr:nvPicPr>
        <xdr:blipFill rotWithShape="1">
          <a:blip xmlns:r="http://schemas.openxmlformats.org/officeDocument/2006/relationships" r:embed="rId7" cstate="print">
            <a:duotone>
              <a:schemeClr val="accent3">
                <a:shade val="45000"/>
                <a:satMod val="135000"/>
              </a:schemeClr>
              <a:prstClr val="white"/>
            </a:duotone>
            <a:extLst>
              <a:ext uri="{28A0092B-C50C-407E-A947-70E740481C1C}">
                <a14:useLocalDpi xmlns:a14="http://schemas.microsoft.com/office/drawing/2010/main" val="0"/>
              </a:ext>
            </a:extLst>
          </a:blip>
          <a:srcRect b="22568"/>
          <a:stretch/>
        </xdr:blipFill>
        <xdr:spPr bwMode="auto">
          <a:xfrm flipV="1">
            <a:off x="23221" y="38883"/>
            <a:ext cx="1380" cy="119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3" name="Picture 71" descr="logo de la universidad del quindio"/>
          <xdr:cNvPicPr>
            <a:picLocks noChangeAspect="1" noChangeArrowheads="1"/>
          </xdr:cNvPicPr>
        </xdr:nvPicPr>
        <xdr:blipFill rotWithShape="1">
          <a:blip xmlns:r="http://schemas.openxmlformats.org/officeDocument/2006/relationships" r:embed="rId7" cstate="print">
            <a:duotone>
              <a:schemeClr val="accent6">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7718" y="27837"/>
            <a:ext cx="1401" cy="121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4" name="Picture 72"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4872" y="36811"/>
            <a:ext cx="832"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5" name="Picture 73" descr="logo de la universidad del quindio"/>
          <xdr:cNvPicPr>
            <a:picLocks noChangeAspect="1" noChangeArrowheads="1"/>
          </xdr:cNvPicPr>
        </xdr:nvPicPr>
        <xdr:blipFill>
          <a:blip xmlns:r="http://schemas.openxmlformats.org/officeDocument/2006/relationships" r:embed="rId9">
            <a:extLst>
              <a:ext uri="{28A0092B-C50C-407E-A947-70E740481C1C}">
                <a14:useLocalDpi xmlns:a14="http://schemas.microsoft.com/office/drawing/2010/main" val="0"/>
              </a:ext>
            </a:extLst>
          </a:blip>
          <a:srcRect b="22568"/>
          <a:stretch>
            <a:fillRect/>
          </a:stretch>
        </xdr:blipFill>
        <xdr:spPr bwMode="auto">
          <a:xfrm>
            <a:off x="23418" y="28769"/>
            <a:ext cx="833"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1</xdr:col>
      <xdr:colOff>180975</xdr:colOff>
      <xdr:row>21</xdr:row>
      <xdr:rowOff>76200</xdr:rowOff>
    </xdr:from>
    <xdr:to>
      <xdr:col>2</xdr:col>
      <xdr:colOff>419100</xdr:colOff>
      <xdr:row>27</xdr:row>
      <xdr:rowOff>76200</xdr:rowOff>
    </xdr:to>
    <xdr:grpSp>
      <xdr:nvGrpSpPr>
        <xdr:cNvPr id="36" name="27 Grupo"/>
        <xdr:cNvGrpSpPr>
          <a:grpSpLocks/>
        </xdr:cNvGrpSpPr>
      </xdr:nvGrpSpPr>
      <xdr:grpSpPr bwMode="auto">
        <a:xfrm>
          <a:off x="460375" y="6210300"/>
          <a:ext cx="1165225" cy="1003300"/>
          <a:chOff x="18856" y="27117"/>
          <a:chExt cx="13188" cy="13457"/>
        </a:xfrm>
      </xdr:grpSpPr>
      <xdr:pic>
        <xdr:nvPicPr>
          <xdr:cNvPr id="37" name="Picture 65" descr="logo de la universidad del quindio"/>
          <xdr:cNvPicPr>
            <a:picLocks noChangeAspect="1" noChangeArrowheads="1"/>
          </xdr:cNvPicPr>
        </xdr:nvPicPr>
        <xdr:blipFill rotWithShape="1">
          <a:blip xmlns:r="http://schemas.openxmlformats.org/officeDocument/2006/relationships" r:embed="rId6"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5104" y="30479"/>
            <a:ext cx="1534" cy="13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8" name="Picture 66" descr="logo de la universidad del quindio"/>
          <xdr:cNvPicPr>
            <a:picLocks noChangeAspect="1" noChangeArrowheads="1"/>
          </xdr:cNvPicPr>
        </xdr:nvPicPr>
        <xdr:blipFill rotWithShape="1">
          <a:blip xmlns:r="http://schemas.openxmlformats.org/officeDocument/2006/relationships" r:embed="rId18" cstate="print">
            <a:duotone>
              <a:schemeClr val="accent6">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18856" y="27280"/>
            <a:ext cx="2754" cy="23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9" name="Picture 67" descr="logo de la universidad del quindio"/>
          <xdr:cNvPicPr>
            <a:picLocks noChangeAspect="1" noChangeArrowheads="1"/>
          </xdr:cNvPicPr>
        </xdr:nvPicPr>
        <xdr:blipFill rotWithShape="1">
          <a:blip xmlns:r="http://schemas.openxmlformats.org/officeDocument/2006/relationships" r:embed="rId7" cstate="print">
            <a:duotone>
              <a:schemeClr val="accent1">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19098" y="33431"/>
            <a:ext cx="1402" cy="12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40" name="Picture 69" descr="logo de la universidad del quindio"/>
          <xdr:cNvPicPr>
            <a:picLocks noChangeAspect="1" noChangeArrowheads="1"/>
          </xdr:cNvPicPr>
        </xdr:nvPicPr>
        <xdr:blipFill rotWithShape="1">
          <a:blip xmlns:r="http://schemas.openxmlformats.org/officeDocument/2006/relationships" r:embed="rId7" cstate="print">
            <a:duotone>
              <a:schemeClr val="accent3">
                <a:shade val="45000"/>
                <a:satMod val="135000"/>
              </a:schemeClr>
              <a:prstClr val="white"/>
            </a:duotone>
            <a:extLst>
              <a:ext uri="{28A0092B-C50C-407E-A947-70E740481C1C}">
                <a14:useLocalDpi xmlns:a14="http://schemas.microsoft.com/office/drawing/2010/main" val="0"/>
              </a:ext>
            </a:extLst>
          </a:blip>
          <a:srcRect b="22568"/>
          <a:stretch/>
        </xdr:blipFill>
        <xdr:spPr bwMode="auto">
          <a:xfrm flipV="1">
            <a:off x="30664" y="27117"/>
            <a:ext cx="1380" cy="119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41" name="Picture 70"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5444" y="27317"/>
            <a:ext cx="833"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42" name="Picture 72"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1721" y="39854"/>
            <a:ext cx="832"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1</xdr:col>
      <xdr:colOff>95250</xdr:colOff>
      <xdr:row>30</xdr:row>
      <xdr:rowOff>66675</xdr:rowOff>
    </xdr:from>
    <xdr:to>
      <xdr:col>2</xdr:col>
      <xdr:colOff>123825</xdr:colOff>
      <xdr:row>34</xdr:row>
      <xdr:rowOff>0</xdr:rowOff>
    </xdr:to>
    <xdr:grpSp>
      <xdr:nvGrpSpPr>
        <xdr:cNvPr id="43" name="27 Grupo"/>
        <xdr:cNvGrpSpPr>
          <a:grpSpLocks/>
        </xdr:cNvGrpSpPr>
      </xdr:nvGrpSpPr>
      <xdr:grpSpPr bwMode="auto">
        <a:xfrm>
          <a:off x="374650" y="7775575"/>
          <a:ext cx="955675" cy="1203325"/>
          <a:chOff x="18360" y="27320"/>
          <a:chExt cx="10511" cy="13254"/>
        </a:xfrm>
      </xdr:grpSpPr>
      <xdr:pic>
        <xdr:nvPicPr>
          <xdr:cNvPr id="44" name="Picture 66" descr="logo de la universidad del quindio"/>
          <xdr:cNvPicPr>
            <a:picLocks noChangeAspect="1" noChangeArrowheads="1"/>
          </xdr:cNvPicPr>
        </xdr:nvPicPr>
        <xdr:blipFill rotWithShape="1">
          <a:blip xmlns:r="http://schemas.openxmlformats.org/officeDocument/2006/relationships" r:embed="rId18" cstate="print">
            <a:duotone>
              <a:prstClr val="black"/>
              <a:schemeClr val="accent1">
                <a:tint val="45000"/>
                <a:satMod val="400000"/>
              </a:schemeClr>
            </a:duotone>
            <a:extLst>
              <a:ext uri="{28A0092B-C50C-407E-A947-70E740481C1C}">
                <a14:useLocalDpi xmlns:a14="http://schemas.microsoft.com/office/drawing/2010/main" val="0"/>
              </a:ext>
            </a:extLst>
          </a:blip>
          <a:srcRect b="22568"/>
          <a:stretch/>
        </xdr:blipFill>
        <xdr:spPr bwMode="auto">
          <a:xfrm>
            <a:off x="18360" y="38012"/>
            <a:ext cx="2754" cy="23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45" name="Picture 67" descr="logo de la universidad del quindio"/>
          <xdr:cNvPicPr>
            <a:picLocks noChangeAspect="1" noChangeArrowheads="1"/>
          </xdr:cNvPicPr>
        </xdr:nvPicPr>
        <xdr:blipFill rotWithShape="1">
          <a:blip xmlns:r="http://schemas.openxmlformats.org/officeDocument/2006/relationships" r:embed="rId7" cstate="print">
            <a:duotone>
              <a:schemeClr val="accent1">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0338" y="27354"/>
            <a:ext cx="1402" cy="12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46" name="Picture 69" descr="logo de la universidad del quindio"/>
          <xdr:cNvPicPr>
            <a:picLocks noChangeAspect="1" noChangeArrowheads="1"/>
          </xdr:cNvPicPr>
        </xdr:nvPicPr>
        <xdr:blipFill rotWithShape="1">
          <a:blip xmlns:r="http://schemas.openxmlformats.org/officeDocument/2006/relationships" r:embed="rId7" cstate="print">
            <a:duotone>
              <a:schemeClr val="accent3">
                <a:shade val="45000"/>
                <a:satMod val="135000"/>
              </a:schemeClr>
              <a:prstClr val="white"/>
            </a:duotone>
            <a:extLst>
              <a:ext uri="{28A0092B-C50C-407E-A947-70E740481C1C}">
                <a14:useLocalDpi xmlns:a14="http://schemas.microsoft.com/office/drawing/2010/main" val="0"/>
              </a:ext>
            </a:extLst>
          </a:blip>
          <a:srcRect b="22568"/>
          <a:stretch/>
        </xdr:blipFill>
        <xdr:spPr bwMode="auto">
          <a:xfrm flipV="1">
            <a:off x="22106" y="31125"/>
            <a:ext cx="1380" cy="119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47" name="Picture 70"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5444" y="39471"/>
            <a:ext cx="833"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48" name="Picture 71" descr="logo de la universidad del quindio"/>
          <xdr:cNvPicPr>
            <a:picLocks noChangeAspect="1" noChangeArrowheads="1"/>
          </xdr:cNvPicPr>
        </xdr:nvPicPr>
        <xdr:blipFill rotWithShape="1">
          <a:blip xmlns:r="http://schemas.openxmlformats.org/officeDocument/2006/relationships" r:embed="rId7" cstate="print">
            <a:duotone>
              <a:schemeClr val="accent6">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7470" y="27320"/>
            <a:ext cx="1401" cy="121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49" name="Picture 72"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1721" y="39854"/>
            <a:ext cx="832"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3</xdr:col>
      <xdr:colOff>104775</xdr:colOff>
      <xdr:row>52</xdr:row>
      <xdr:rowOff>66675</xdr:rowOff>
    </xdr:from>
    <xdr:to>
      <xdr:col>10</xdr:col>
      <xdr:colOff>66675</xdr:colOff>
      <xdr:row>52</xdr:row>
      <xdr:rowOff>1828800</xdr:rowOff>
    </xdr:to>
    <xdr:graphicFrame macro="">
      <xdr:nvGraphicFramePr>
        <xdr:cNvPr id="51" name="1 Gráfico"/>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9"/>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19050</xdr:colOff>
      <xdr:row>1</xdr:row>
      <xdr:rowOff>9525</xdr:rowOff>
    </xdr:from>
    <xdr:to>
      <xdr:col>8</xdr:col>
      <xdr:colOff>2568037</xdr:colOff>
      <xdr:row>5</xdr:row>
      <xdr:rowOff>158750</xdr:rowOff>
    </xdr:to>
    <xdr:pic>
      <xdr:nvPicPr>
        <xdr:cNvPr id="2" name="26 Imagen"/>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14967" y="136525"/>
          <a:ext cx="10147820" cy="95355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123825</xdr:colOff>
      <xdr:row>1</xdr:row>
      <xdr:rowOff>133350</xdr:rowOff>
    </xdr:from>
    <xdr:to>
      <xdr:col>2</xdr:col>
      <xdr:colOff>733425</xdr:colOff>
      <xdr:row>5</xdr:row>
      <xdr:rowOff>9525</xdr:rowOff>
    </xdr:to>
    <xdr:pic>
      <xdr:nvPicPr>
        <xdr:cNvPr id="3" name="Picture 1" descr="logo de la universidad del quindio"/>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323975" y="257175"/>
          <a:ext cx="609600" cy="676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504825</xdr:colOff>
      <xdr:row>1</xdr:row>
      <xdr:rowOff>38100</xdr:rowOff>
    </xdr:from>
    <xdr:to>
      <xdr:col>8</xdr:col>
      <xdr:colOff>2966355</xdr:colOff>
      <xdr:row>4</xdr:row>
      <xdr:rowOff>66675</xdr:rowOff>
    </xdr:to>
    <xdr:pic>
      <xdr:nvPicPr>
        <xdr:cNvPr id="4" name="93 CuadroTexto"/>
        <xdr:cNvPicPr>
          <a:picLocks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324475" y="161925"/>
          <a:ext cx="4676775"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662941</xdr:colOff>
      <xdr:row>4</xdr:row>
      <xdr:rowOff>85725</xdr:rowOff>
    </xdr:from>
    <xdr:to>
      <xdr:col>8</xdr:col>
      <xdr:colOff>325781</xdr:colOff>
      <xdr:row>5</xdr:row>
      <xdr:rowOff>152518</xdr:rowOff>
    </xdr:to>
    <xdr:sp macro="" textlink="">
      <xdr:nvSpPr>
        <xdr:cNvPr id="5" name="5 CuadroTexto"/>
        <xdr:cNvSpPr txBox="1"/>
      </xdr:nvSpPr>
      <xdr:spPr>
        <a:xfrm>
          <a:off x="4272916" y="809625"/>
          <a:ext cx="4339615" cy="26681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100" b="1">
              <a:solidFill>
                <a:srgbClr val="006600"/>
              </a:solidFill>
            </a:rPr>
            <a:t>FICHA</a:t>
          </a:r>
          <a:r>
            <a:rPr lang="es-CO" sz="1100" b="1" baseline="0">
              <a:solidFill>
                <a:srgbClr val="006600"/>
              </a:solidFill>
            </a:rPr>
            <a:t> TÉCNICA INDICADORES DE GESTIÓN</a:t>
          </a:r>
          <a:endParaRPr lang="es-CO" sz="1100" b="1">
            <a:solidFill>
              <a:srgbClr val="006600"/>
            </a:solidFill>
          </a:endParaRPr>
        </a:p>
      </xdr:txBody>
    </xdr:sp>
    <xdr:clientData/>
  </xdr:twoCellAnchor>
  <xdr:twoCellAnchor>
    <xdr:from>
      <xdr:col>1</xdr:col>
      <xdr:colOff>66675</xdr:colOff>
      <xdr:row>8</xdr:row>
      <xdr:rowOff>47625</xdr:rowOff>
    </xdr:from>
    <xdr:to>
      <xdr:col>2</xdr:col>
      <xdr:colOff>476250</xdr:colOff>
      <xdr:row>12</xdr:row>
      <xdr:rowOff>161925</xdr:rowOff>
    </xdr:to>
    <xdr:grpSp>
      <xdr:nvGrpSpPr>
        <xdr:cNvPr id="6" name="27 Grupo"/>
        <xdr:cNvGrpSpPr>
          <a:grpSpLocks/>
        </xdr:cNvGrpSpPr>
      </xdr:nvGrpSpPr>
      <xdr:grpSpPr bwMode="auto">
        <a:xfrm>
          <a:off x="340519" y="1476375"/>
          <a:ext cx="1338262" cy="1316831"/>
          <a:chOff x="19910" y="27050"/>
          <a:chExt cx="15009" cy="17815"/>
        </a:xfrm>
      </xdr:grpSpPr>
      <xdr:pic>
        <xdr:nvPicPr>
          <xdr:cNvPr id="7" name="Picture 62" descr="logo de la universidad del quindio"/>
          <xdr:cNvPicPr>
            <a:picLocks noChangeAspect="1" noChangeArrowheads="1"/>
          </xdr:cNvPicPr>
        </xdr:nvPicPr>
        <xdr:blipFill rotWithShape="1">
          <a:blip xmlns:r="http://schemas.openxmlformats.org/officeDocument/2006/relationships" r:embed="rId4" cstate="print">
            <a:duotone>
              <a:schemeClr val="accent3">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19910" y="27050"/>
            <a:ext cx="4076" cy="35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8" name="Picture 64" descr="logo de la universidad del quindio"/>
          <xdr:cNvPicPr>
            <a:picLocks noChangeAspect="1" noChangeArrowheads="1"/>
          </xdr:cNvPicPr>
        </xdr:nvPicPr>
        <xdr:blipFill rotWithShape="1">
          <a:blip xmlns:r="http://schemas.openxmlformats.org/officeDocument/2006/relationships" r:embed="rId5" cstate="print">
            <a:duotone>
              <a:schemeClr val="accent1">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1331" y="35499"/>
            <a:ext cx="1930" cy="166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9" name="Picture 65" descr="logo de la universidad del quindio"/>
          <xdr:cNvPicPr>
            <a:picLocks noChangeAspect="1" noChangeArrowheads="1"/>
          </xdr:cNvPicPr>
        </xdr:nvPicPr>
        <xdr:blipFill rotWithShape="1">
          <a:blip xmlns:r="http://schemas.openxmlformats.org/officeDocument/2006/relationships" r:embed="rId6"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3133" y="43539"/>
            <a:ext cx="1534" cy="13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0" name="Picture 67" descr="logo de la universidad del quindio"/>
          <xdr:cNvPicPr>
            <a:picLocks noChangeAspect="1" noChangeArrowheads="1"/>
          </xdr:cNvPicPr>
        </xdr:nvPicPr>
        <xdr:blipFill rotWithShape="1">
          <a:blip xmlns:r="http://schemas.openxmlformats.org/officeDocument/2006/relationships" r:embed="rId7" cstate="print">
            <a:duotone>
              <a:schemeClr val="accent1">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9889" y="27224"/>
            <a:ext cx="1402" cy="12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1" name="Picture 68" descr="logo de la universidad del quindio"/>
          <xdr:cNvPicPr>
            <a:picLocks noChangeAspect="1" noChangeArrowheads="1"/>
          </xdr:cNvPicPr>
        </xdr:nvPicPr>
        <xdr:blipFill rotWithShape="1">
          <a:blip xmlns:r="http://schemas.openxmlformats.org/officeDocument/2006/relationships" r:embed="rId8" cstate="print">
            <a:duotone>
              <a:schemeClr val="bg2">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3021" y="32647"/>
            <a:ext cx="1800" cy="155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2" name="Picture 69" descr="logo de la universidad del quindio"/>
          <xdr:cNvPicPr>
            <a:picLocks noChangeAspect="1" noChangeArrowheads="1"/>
          </xdr:cNvPicPr>
        </xdr:nvPicPr>
        <xdr:blipFill rotWithShape="1">
          <a:blip xmlns:r="http://schemas.openxmlformats.org/officeDocument/2006/relationships" r:embed="rId7" cstate="print">
            <a:duotone>
              <a:schemeClr val="accent3">
                <a:shade val="45000"/>
                <a:satMod val="135000"/>
              </a:schemeClr>
              <a:prstClr val="white"/>
            </a:duotone>
            <a:extLst>
              <a:ext uri="{28A0092B-C50C-407E-A947-70E740481C1C}">
                <a14:useLocalDpi xmlns:a14="http://schemas.microsoft.com/office/drawing/2010/main" val="0"/>
              </a:ext>
            </a:extLst>
          </a:blip>
          <a:srcRect b="22568"/>
          <a:stretch/>
        </xdr:blipFill>
        <xdr:spPr bwMode="auto">
          <a:xfrm flipV="1">
            <a:off x="23221" y="38883"/>
            <a:ext cx="1380" cy="119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3" name="Picture 70"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5444" y="27317"/>
            <a:ext cx="833"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4" name="Picture 71" descr="logo de la universidad del quindio"/>
          <xdr:cNvPicPr>
            <a:picLocks noChangeAspect="1" noChangeArrowheads="1"/>
          </xdr:cNvPicPr>
        </xdr:nvPicPr>
        <xdr:blipFill rotWithShape="1">
          <a:blip xmlns:r="http://schemas.openxmlformats.org/officeDocument/2006/relationships" r:embed="rId7" cstate="print">
            <a:duotone>
              <a:schemeClr val="accent6">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7718" y="27837"/>
            <a:ext cx="1401" cy="121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5" name="Picture 73" descr="logo de la universidad del quindio"/>
          <xdr:cNvPicPr>
            <a:picLocks noChangeAspect="1" noChangeArrowheads="1"/>
          </xdr:cNvPicPr>
        </xdr:nvPicPr>
        <xdr:blipFill>
          <a:blip xmlns:r="http://schemas.openxmlformats.org/officeDocument/2006/relationships" r:embed="rId9">
            <a:extLst>
              <a:ext uri="{28A0092B-C50C-407E-A947-70E740481C1C}">
                <a14:useLocalDpi xmlns:a14="http://schemas.microsoft.com/office/drawing/2010/main" val="0"/>
              </a:ext>
            </a:extLst>
          </a:blip>
          <a:srcRect b="22568"/>
          <a:stretch>
            <a:fillRect/>
          </a:stretch>
        </xdr:blipFill>
        <xdr:spPr bwMode="auto">
          <a:xfrm>
            <a:off x="34086" y="28769"/>
            <a:ext cx="833"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6" name="Picture 72"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2447" y="40500"/>
            <a:ext cx="832"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3</xdr:col>
      <xdr:colOff>209550</xdr:colOff>
      <xdr:row>2</xdr:row>
      <xdr:rowOff>0</xdr:rowOff>
    </xdr:from>
    <xdr:to>
      <xdr:col>4</xdr:col>
      <xdr:colOff>352425</xdr:colOff>
      <xdr:row>4</xdr:row>
      <xdr:rowOff>142875</xdr:rowOff>
    </xdr:to>
    <xdr:grpSp>
      <xdr:nvGrpSpPr>
        <xdr:cNvPr id="17" name="30 Grupo"/>
        <xdr:cNvGrpSpPr>
          <a:grpSpLocks/>
        </xdr:cNvGrpSpPr>
      </xdr:nvGrpSpPr>
      <xdr:grpSpPr bwMode="auto">
        <a:xfrm>
          <a:off x="2185988" y="321469"/>
          <a:ext cx="1785937" cy="547687"/>
          <a:chOff x="33046" y="44588"/>
          <a:chExt cx="16994" cy="6735"/>
        </a:xfrm>
      </xdr:grpSpPr>
      <xdr:pic>
        <xdr:nvPicPr>
          <xdr:cNvPr id="18" name="Picture 52" descr="logo de la universidad del quindio"/>
          <xdr:cNvPicPr>
            <a:picLocks noChangeAspect="1" noChangeArrowheads="1"/>
          </xdr:cNvPicPr>
        </xdr:nvPicPr>
        <xdr:blipFill>
          <a:blip xmlns:r="http://schemas.openxmlformats.org/officeDocument/2006/relationships" r:embed="rId10">
            <a:extLst>
              <a:ext uri="{28A0092B-C50C-407E-A947-70E740481C1C}">
                <a14:useLocalDpi xmlns:a14="http://schemas.microsoft.com/office/drawing/2010/main" val="0"/>
              </a:ext>
            </a:extLst>
          </a:blip>
          <a:srcRect b="22568"/>
          <a:stretch>
            <a:fillRect/>
          </a:stretch>
        </xdr:blipFill>
        <xdr:spPr bwMode="auto">
          <a:xfrm>
            <a:off x="40960" y="48393"/>
            <a:ext cx="1753" cy="15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9" name="Picture 53" descr="logo de la universidad del quindio"/>
          <xdr:cNvPicPr>
            <a:picLocks noChangeAspect="1" noChangeArrowheads="1"/>
          </xdr:cNvPicPr>
        </xdr:nvPicPr>
        <xdr:blipFill rotWithShape="1">
          <a:blip xmlns:r="http://schemas.openxmlformats.org/officeDocument/2006/relationships" r:embed="rId11" cstate="print">
            <a:duotone>
              <a:schemeClr val="accent3">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42839" y="50112"/>
            <a:ext cx="1402" cy="121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0" name="Picture 54" descr="logo de la universidad del quindio"/>
          <xdr:cNvPicPr>
            <a:picLocks noChangeAspect="1" noChangeArrowheads="1"/>
          </xdr:cNvPicPr>
        </xdr:nvPicPr>
        <xdr:blipFill rotWithShape="1">
          <a:blip xmlns:r="http://schemas.openxmlformats.org/officeDocument/2006/relationships" r:embed="rId12"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35305" y="48940"/>
            <a:ext cx="1866" cy="161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1" name="Picture 55" descr="logo de la universidad del quindio"/>
          <xdr:cNvPicPr>
            <a:picLocks noChangeAspect="1" noChangeArrowheads="1"/>
          </xdr:cNvPicPr>
        </xdr:nvPicPr>
        <xdr:blipFill rotWithShape="1">
          <a:blip xmlns:r="http://schemas.openxmlformats.org/officeDocument/2006/relationships" r:embed="rId13" cstate="print">
            <a:duotone>
              <a:schemeClr val="accent6">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37018" y="47234"/>
            <a:ext cx="2753" cy="23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2" name="Picture 56" descr="logo de la universidad del quindio"/>
          <xdr:cNvPicPr>
            <a:picLocks noChangeAspect="1" noChangeArrowheads="1"/>
          </xdr:cNvPicPr>
        </xdr:nvPicPr>
        <xdr:blipFill rotWithShape="1">
          <a:blip xmlns:r="http://schemas.openxmlformats.org/officeDocument/2006/relationships" r:embed="rId14" cstate="print">
            <a:duotone>
              <a:prstClr val="black"/>
              <a:schemeClr val="accent1">
                <a:tint val="45000"/>
                <a:satMod val="400000"/>
              </a:schemeClr>
            </a:duotone>
            <a:extLst>
              <a:ext uri="{28A0092B-C50C-407E-A947-70E740481C1C}">
                <a14:useLocalDpi xmlns:a14="http://schemas.microsoft.com/office/drawing/2010/main" val="0"/>
              </a:ext>
            </a:extLst>
          </a:blip>
          <a:srcRect b="22568"/>
          <a:stretch/>
        </xdr:blipFill>
        <xdr:spPr bwMode="auto">
          <a:xfrm>
            <a:off x="47047" y="49495"/>
            <a:ext cx="833"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3" name="Picture 57" descr="logo de la universidad del quindio"/>
          <xdr:cNvPicPr>
            <a:picLocks noChangeAspect="1" noChangeArrowheads="1"/>
          </xdr:cNvPicPr>
        </xdr:nvPicPr>
        <xdr:blipFill rotWithShape="1">
          <a:blip xmlns:r="http://schemas.openxmlformats.org/officeDocument/2006/relationships" r:embed="rId14"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45607" y="50131"/>
            <a:ext cx="833"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4" name="Picture 58" descr="logo de la universidad del quindio"/>
          <xdr:cNvPicPr>
            <a:picLocks noChangeAspect="1" noChangeArrowheads="1"/>
          </xdr:cNvPicPr>
        </xdr:nvPicPr>
        <xdr:blipFill rotWithShape="1">
          <a:blip xmlns:r="http://schemas.openxmlformats.org/officeDocument/2006/relationships" r:embed="rId14" cstate="print">
            <a:duotone>
              <a:schemeClr val="accent2">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44279" y="48691"/>
            <a:ext cx="833"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5" name="Picture 59" descr="logo de la universidad del quindio"/>
          <xdr:cNvPicPr>
            <a:picLocks noChangeAspect="1" noChangeArrowheads="1"/>
          </xdr:cNvPicPr>
        </xdr:nvPicPr>
        <xdr:blipFill rotWithShape="1">
          <a:blip xmlns:r="http://schemas.openxmlformats.org/officeDocument/2006/relationships" r:embed="rId14"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49208" y="50131"/>
            <a:ext cx="832"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6" name="Picture 60" descr="logo de la universidad del quindio"/>
          <xdr:cNvPicPr>
            <a:picLocks noChangeAspect="1" noChangeArrowheads="1"/>
          </xdr:cNvPicPr>
        </xdr:nvPicPr>
        <xdr:blipFill rotWithShape="1">
          <a:blip xmlns:r="http://schemas.openxmlformats.org/officeDocument/2006/relationships" r:embed="rId15" cstate="print">
            <a:duotone>
              <a:prstClr val="black"/>
              <a:schemeClr val="accent5">
                <a:tint val="45000"/>
                <a:satMod val="400000"/>
              </a:schemeClr>
            </a:duotone>
            <a:extLst>
              <a:ext uri="{28A0092B-C50C-407E-A947-70E740481C1C}">
                <a14:useLocalDpi xmlns:a14="http://schemas.microsoft.com/office/drawing/2010/main" val="0"/>
              </a:ext>
            </a:extLst>
          </a:blip>
          <a:srcRect b="22568"/>
          <a:stretch/>
        </xdr:blipFill>
        <xdr:spPr bwMode="auto">
          <a:xfrm>
            <a:off x="38598" y="46530"/>
            <a:ext cx="1534" cy="132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7" name="Picture 61" descr="logo de la universidad del quindio"/>
          <xdr:cNvPicPr>
            <a:picLocks noChangeAspect="1" noChangeArrowheads="1"/>
          </xdr:cNvPicPr>
        </xdr:nvPicPr>
        <xdr:blipFill rotWithShape="1">
          <a:blip xmlns:r="http://schemas.openxmlformats.org/officeDocument/2006/relationships" r:embed="rId16" cstate="print">
            <a:duotone>
              <a:schemeClr val="accent3">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33046" y="44588"/>
            <a:ext cx="4075" cy="35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1</xdr:col>
      <xdr:colOff>257175</xdr:colOff>
      <xdr:row>16</xdr:row>
      <xdr:rowOff>19050</xdr:rowOff>
    </xdr:from>
    <xdr:to>
      <xdr:col>1</xdr:col>
      <xdr:colOff>723900</xdr:colOff>
      <xdr:row>19</xdr:row>
      <xdr:rowOff>0</xdr:rowOff>
    </xdr:to>
    <xdr:grpSp>
      <xdr:nvGrpSpPr>
        <xdr:cNvPr id="28" name="27 Grupo"/>
        <xdr:cNvGrpSpPr>
          <a:grpSpLocks/>
        </xdr:cNvGrpSpPr>
      </xdr:nvGrpSpPr>
      <xdr:grpSpPr bwMode="auto">
        <a:xfrm>
          <a:off x="531019" y="3960019"/>
          <a:ext cx="466725" cy="1516856"/>
          <a:chOff x="23067" y="27837"/>
          <a:chExt cx="6052" cy="18449"/>
        </a:xfrm>
      </xdr:grpSpPr>
      <xdr:pic>
        <xdr:nvPicPr>
          <xdr:cNvPr id="29" name="Picture 63" descr="logo de la universidad del quindio"/>
          <xdr:cNvPicPr>
            <a:picLocks noChangeAspect="1" noChangeArrowheads="1"/>
          </xdr:cNvPicPr>
        </xdr:nvPicPr>
        <xdr:blipFill rotWithShape="1">
          <a:blip xmlns:r="http://schemas.openxmlformats.org/officeDocument/2006/relationships" r:embed="rId17" cstate="print">
            <a:duotone>
              <a:schemeClr val="bg2">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4839" y="28990"/>
            <a:ext cx="2754" cy="23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0" name="Picture 65" descr="logo de la universidad del quindio"/>
          <xdr:cNvPicPr>
            <a:picLocks noChangeAspect="1" noChangeArrowheads="1"/>
          </xdr:cNvPicPr>
        </xdr:nvPicPr>
        <xdr:blipFill rotWithShape="1">
          <a:blip xmlns:r="http://schemas.openxmlformats.org/officeDocument/2006/relationships" r:embed="rId6"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3491" y="44960"/>
            <a:ext cx="1534" cy="13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1" name="Picture 67" descr="logo de la universidad del quindio"/>
          <xdr:cNvPicPr>
            <a:picLocks noChangeAspect="1" noChangeArrowheads="1"/>
          </xdr:cNvPicPr>
        </xdr:nvPicPr>
        <xdr:blipFill rotWithShape="1">
          <a:blip xmlns:r="http://schemas.openxmlformats.org/officeDocument/2006/relationships" r:embed="rId7" cstate="print">
            <a:duotone>
              <a:schemeClr val="accent1">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3067" y="30974"/>
            <a:ext cx="1402" cy="12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2" name="Picture 69" descr="logo de la universidad del quindio"/>
          <xdr:cNvPicPr>
            <a:picLocks noChangeAspect="1" noChangeArrowheads="1"/>
          </xdr:cNvPicPr>
        </xdr:nvPicPr>
        <xdr:blipFill rotWithShape="1">
          <a:blip xmlns:r="http://schemas.openxmlformats.org/officeDocument/2006/relationships" r:embed="rId7" cstate="print">
            <a:duotone>
              <a:schemeClr val="accent3">
                <a:shade val="45000"/>
                <a:satMod val="135000"/>
              </a:schemeClr>
              <a:prstClr val="white"/>
            </a:duotone>
            <a:extLst>
              <a:ext uri="{28A0092B-C50C-407E-A947-70E740481C1C}">
                <a14:useLocalDpi xmlns:a14="http://schemas.microsoft.com/office/drawing/2010/main" val="0"/>
              </a:ext>
            </a:extLst>
          </a:blip>
          <a:srcRect b="22568"/>
          <a:stretch/>
        </xdr:blipFill>
        <xdr:spPr bwMode="auto">
          <a:xfrm flipV="1">
            <a:off x="23221" y="38883"/>
            <a:ext cx="1380" cy="119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3" name="Picture 71" descr="logo de la universidad del quindio"/>
          <xdr:cNvPicPr>
            <a:picLocks noChangeAspect="1" noChangeArrowheads="1"/>
          </xdr:cNvPicPr>
        </xdr:nvPicPr>
        <xdr:blipFill rotWithShape="1">
          <a:blip xmlns:r="http://schemas.openxmlformats.org/officeDocument/2006/relationships" r:embed="rId7" cstate="print">
            <a:duotone>
              <a:schemeClr val="accent6">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7718" y="27837"/>
            <a:ext cx="1401" cy="121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4" name="Picture 72"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4872" y="36811"/>
            <a:ext cx="832"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5" name="Picture 73" descr="logo de la universidad del quindio"/>
          <xdr:cNvPicPr>
            <a:picLocks noChangeAspect="1" noChangeArrowheads="1"/>
          </xdr:cNvPicPr>
        </xdr:nvPicPr>
        <xdr:blipFill>
          <a:blip xmlns:r="http://schemas.openxmlformats.org/officeDocument/2006/relationships" r:embed="rId9">
            <a:extLst>
              <a:ext uri="{28A0092B-C50C-407E-A947-70E740481C1C}">
                <a14:useLocalDpi xmlns:a14="http://schemas.microsoft.com/office/drawing/2010/main" val="0"/>
              </a:ext>
            </a:extLst>
          </a:blip>
          <a:srcRect b="22568"/>
          <a:stretch>
            <a:fillRect/>
          </a:stretch>
        </xdr:blipFill>
        <xdr:spPr bwMode="auto">
          <a:xfrm>
            <a:off x="23418" y="28769"/>
            <a:ext cx="833"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1</xdr:col>
      <xdr:colOff>180975</xdr:colOff>
      <xdr:row>21</xdr:row>
      <xdr:rowOff>76200</xdr:rowOff>
    </xdr:from>
    <xdr:to>
      <xdr:col>2</xdr:col>
      <xdr:colOff>419100</xdr:colOff>
      <xdr:row>27</xdr:row>
      <xdr:rowOff>76200</xdr:rowOff>
    </xdr:to>
    <xdr:grpSp>
      <xdr:nvGrpSpPr>
        <xdr:cNvPr id="36" name="27 Grupo"/>
        <xdr:cNvGrpSpPr>
          <a:grpSpLocks/>
        </xdr:cNvGrpSpPr>
      </xdr:nvGrpSpPr>
      <xdr:grpSpPr bwMode="auto">
        <a:xfrm>
          <a:off x="454819" y="6184106"/>
          <a:ext cx="1166812" cy="1000125"/>
          <a:chOff x="18856" y="27117"/>
          <a:chExt cx="13188" cy="13457"/>
        </a:xfrm>
      </xdr:grpSpPr>
      <xdr:pic>
        <xdr:nvPicPr>
          <xdr:cNvPr id="37" name="Picture 65" descr="logo de la universidad del quindio"/>
          <xdr:cNvPicPr>
            <a:picLocks noChangeAspect="1" noChangeArrowheads="1"/>
          </xdr:cNvPicPr>
        </xdr:nvPicPr>
        <xdr:blipFill rotWithShape="1">
          <a:blip xmlns:r="http://schemas.openxmlformats.org/officeDocument/2006/relationships" r:embed="rId6"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5104" y="30479"/>
            <a:ext cx="1534" cy="13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8" name="Picture 66" descr="logo de la universidad del quindio"/>
          <xdr:cNvPicPr>
            <a:picLocks noChangeAspect="1" noChangeArrowheads="1"/>
          </xdr:cNvPicPr>
        </xdr:nvPicPr>
        <xdr:blipFill rotWithShape="1">
          <a:blip xmlns:r="http://schemas.openxmlformats.org/officeDocument/2006/relationships" r:embed="rId18" cstate="print">
            <a:duotone>
              <a:schemeClr val="accent6">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18856" y="27280"/>
            <a:ext cx="2754" cy="23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9" name="Picture 67" descr="logo de la universidad del quindio"/>
          <xdr:cNvPicPr>
            <a:picLocks noChangeAspect="1" noChangeArrowheads="1"/>
          </xdr:cNvPicPr>
        </xdr:nvPicPr>
        <xdr:blipFill rotWithShape="1">
          <a:blip xmlns:r="http://schemas.openxmlformats.org/officeDocument/2006/relationships" r:embed="rId7" cstate="print">
            <a:duotone>
              <a:schemeClr val="accent1">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19098" y="33431"/>
            <a:ext cx="1402" cy="12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40" name="Picture 69" descr="logo de la universidad del quindio"/>
          <xdr:cNvPicPr>
            <a:picLocks noChangeAspect="1" noChangeArrowheads="1"/>
          </xdr:cNvPicPr>
        </xdr:nvPicPr>
        <xdr:blipFill rotWithShape="1">
          <a:blip xmlns:r="http://schemas.openxmlformats.org/officeDocument/2006/relationships" r:embed="rId7" cstate="print">
            <a:duotone>
              <a:schemeClr val="accent3">
                <a:shade val="45000"/>
                <a:satMod val="135000"/>
              </a:schemeClr>
              <a:prstClr val="white"/>
            </a:duotone>
            <a:extLst>
              <a:ext uri="{28A0092B-C50C-407E-A947-70E740481C1C}">
                <a14:useLocalDpi xmlns:a14="http://schemas.microsoft.com/office/drawing/2010/main" val="0"/>
              </a:ext>
            </a:extLst>
          </a:blip>
          <a:srcRect b="22568"/>
          <a:stretch/>
        </xdr:blipFill>
        <xdr:spPr bwMode="auto">
          <a:xfrm flipV="1">
            <a:off x="30664" y="27117"/>
            <a:ext cx="1380" cy="119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41" name="Picture 70"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5444" y="27317"/>
            <a:ext cx="833"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42" name="Picture 72"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1721" y="39854"/>
            <a:ext cx="832"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1</xdr:col>
      <xdr:colOff>95250</xdr:colOff>
      <xdr:row>30</xdr:row>
      <xdr:rowOff>66675</xdr:rowOff>
    </xdr:from>
    <xdr:to>
      <xdr:col>2</xdr:col>
      <xdr:colOff>123825</xdr:colOff>
      <xdr:row>34</xdr:row>
      <xdr:rowOff>0</xdr:rowOff>
    </xdr:to>
    <xdr:grpSp>
      <xdr:nvGrpSpPr>
        <xdr:cNvPr id="43" name="27 Grupo"/>
        <xdr:cNvGrpSpPr>
          <a:grpSpLocks/>
        </xdr:cNvGrpSpPr>
      </xdr:nvGrpSpPr>
      <xdr:grpSpPr bwMode="auto">
        <a:xfrm>
          <a:off x="369094" y="7734300"/>
          <a:ext cx="957262" cy="1207294"/>
          <a:chOff x="18360" y="27320"/>
          <a:chExt cx="10511" cy="13254"/>
        </a:xfrm>
      </xdr:grpSpPr>
      <xdr:pic>
        <xdr:nvPicPr>
          <xdr:cNvPr id="44" name="Picture 66" descr="logo de la universidad del quindio"/>
          <xdr:cNvPicPr>
            <a:picLocks noChangeAspect="1" noChangeArrowheads="1"/>
          </xdr:cNvPicPr>
        </xdr:nvPicPr>
        <xdr:blipFill rotWithShape="1">
          <a:blip xmlns:r="http://schemas.openxmlformats.org/officeDocument/2006/relationships" r:embed="rId18" cstate="print">
            <a:duotone>
              <a:prstClr val="black"/>
              <a:schemeClr val="accent1">
                <a:tint val="45000"/>
                <a:satMod val="400000"/>
              </a:schemeClr>
            </a:duotone>
            <a:extLst>
              <a:ext uri="{28A0092B-C50C-407E-A947-70E740481C1C}">
                <a14:useLocalDpi xmlns:a14="http://schemas.microsoft.com/office/drawing/2010/main" val="0"/>
              </a:ext>
            </a:extLst>
          </a:blip>
          <a:srcRect b="22568"/>
          <a:stretch/>
        </xdr:blipFill>
        <xdr:spPr bwMode="auto">
          <a:xfrm>
            <a:off x="18360" y="38012"/>
            <a:ext cx="2754" cy="23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45" name="Picture 67" descr="logo de la universidad del quindio"/>
          <xdr:cNvPicPr>
            <a:picLocks noChangeAspect="1" noChangeArrowheads="1"/>
          </xdr:cNvPicPr>
        </xdr:nvPicPr>
        <xdr:blipFill rotWithShape="1">
          <a:blip xmlns:r="http://schemas.openxmlformats.org/officeDocument/2006/relationships" r:embed="rId7" cstate="print">
            <a:duotone>
              <a:schemeClr val="accent1">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0338" y="27354"/>
            <a:ext cx="1402" cy="12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46" name="Picture 69" descr="logo de la universidad del quindio"/>
          <xdr:cNvPicPr>
            <a:picLocks noChangeAspect="1" noChangeArrowheads="1"/>
          </xdr:cNvPicPr>
        </xdr:nvPicPr>
        <xdr:blipFill rotWithShape="1">
          <a:blip xmlns:r="http://schemas.openxmlformats.org/officeDocument/2006/relationships" r:embed="rId7" cstate="print">
            <a:duotone>
              <a:schemeClr val="accent3">
                <a:shade val="45000"/>
                <a:satMod val="135000"/>
              </a:schemeClr>
              <a:prstClr val="white"/>
            </a:duotone>
            <a:extLst>
              <a:ext uri="{28A0092B-C50C-407E-A947-70E740481C1C}">
                <a14:useLocalDpi xmlns:a14="http://schemas.microsoft.com/office/drawing/2010/main" val="0"/>
              </a:ext>
            </a:extLst>
          </a:blip>
          <a:srcRect b="22568"/>
          <a:stretch/>
        </xdr:blipFill>
        <xdr:spPr bwMode="auto">
          <a:xfrm flipV="1">
            <a:off x="22106" y="31125"/>
            <a:ext cx="1380" cy="119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47" name="Picture 70"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5444" y="39471"/>
            <a:ext cx="833"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48" name="Picture 71" descr="logo de la universidad del quindio"/>
          <xdr:cNvPicPr>
            <a:picLocks noChangeAspect="1" noChangeArrowheads="1"/>
          </xdr:cNvPicPr>
        </xdr:nvPicPr>
        <xdr:blipFill rotWithShape="1">
          <a:blip xmlns:r="http://schemas.openxmlformats.org/officeDocument/2006/relationships" r:embed="rId7" cstate="print">
            <a:duotone>
              <a:schemeClr val="accent6">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7470" y="27320"/>
            <a:ext cx="1401" cy="121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49" name="Picture 72"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1721" y="39854"/>
            <a:ext cx="832"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1</xdr:col>
      <xdr:colOff>214312</xdr:colOff>
      <xdr:row>51</xdr:row>
      <xdr:rowOff>188118</xdr:rowOff>
    </xdr:from>
    <xdr:to>
      <xdr:col>11</xdr:col>
      <xdr:colOff>1035843</xdr:colOff>
      <xdr:row>52</xdr:row>
      <xdr:rowOff>2752723</xdr:rowOff>
    </xdr:to>
    <xdr:graphicFrame macro="">
      <xdr:nvGraphicFramePr>
        <xdr:cNvPr id="50" name="Gráfico 49"/>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9"/>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editAs="oneCell">
    <xdr:from>
      <xdr:col>2</xdr:col>
      <xdr:colOff>19050</xdr:colOff>
      <xdr:row>1</xdr:row>
      <xdr:rowOff>9525</xdr:rowOff>
    </xdr:from>
    <xdr:to>
      <xdr:col>9</xdr:col>
      <xdr:colOff>695036</xdr:colOff>
      <xdr:row>5</xdr:row>
      <xdr:rowOff>154781</xdr:rowOff>
    </xdr:to>
    <xdr:pic>
      <xdr:nvPicPr>
        <xdr:cNvPr id="2" name="26 Imagen"/>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21581" y="128588"/>
          <a:ext cx="10617705" cy="9548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123825</xdr:colOff>
      <xdr:row>1</xdr:row>
      <xdr:rowOff>133350</xdr:rowOff>
    </xdr:from>
    <xdr:to>
      <xdr:col>2</xdr:col>
      <xdr:colOff>733425</xdr:colOff>
      <xdr:row>5</xdr:row>
      <xdr:rowOff>9525</xdr:rowOff>
    </xdr:to>
    <xdr:pic>
      <xdr:nvPicPr>
        <xdr:cNvPr id="3" name="Picture 1" descr="logo de la universidad del quindio"/>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323975" y="257175"/>
          <a:ext cx="609600" cy="676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504825</xdr:colOff>
      <xdr:row>1</xdr:row>
      <xdr:rowOff>38100</xdr:rowOff>
    </xdr:from>
    <xdr:to>
      <xdr:col>9</xdr:col>
      <xdr:colOff>714086</xdr:colOff>
      <xdr:row>4</xdr:row>
      <xdr:rowOff>66675</xdr:rowOff>
    </xdr:to>
    <xdr:pic>
      <xdr:nvPicPr>
        <xdr:cNvPr id="4" name="93 CuadroTexto"/>
        <xdr:cNvPicPr>
          <a:picLocks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734050" y="161925"/>
          <a:ext cx="4676775"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662941</xdr:colOff>
      <xdr:row>4</xdr:row>
      <xdr:rowOff>85725</xdr:rowOff>
    </xdr:from>
    <xdr:to>
      <xdr:col>8</xdr:col>
      <xdr:colOff>327729</xdr:colOff>
      <xdr:row>5</xdr:row>
      <xdr:rowOff>152518</xdr:rowOff>
    </xdr:to>
    <xdr:sp macro="" textlink="">
      <xdr:nvSpPr>
        <xdr:cNvPr id="5" name="5 CuadroTexto"/>
        <xdr:cNvSpPr txBox="1"/>
      </xdr:nvSpPr>
      <xdr:spPr>
        <a:xfrm>
          <a:off x="4596766" y="809625"/>
          <a:ext cx="4503488" cy="26681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100" b="1">
              <a:solidFill>
                <a:srgbClr val="006600"/>
              </a:solidFill>
            </a:rPr>
            <a:t>FICHA</a:t>
          </a:r>
          <a:r>
            <a:rPr lang="es-CO" sz="1100" b="1" baseline="0">
              <a:solidFill>
                <a:srgbClr val="006600"/>
              </a:solidFill>
            </a:rPr>
            <a:t> TÉCNICA INDICADORES DE GESTIÓN</a:t>
          </a:r>
          <a:endParaRPr lang="es-CO" sz="1100" b="1">
            <a:solidFill>
              <a:srgbClr val="006600"/>
            </a:solidFill>
          </a:endParaRPr>
        </a:p>
      </xdr:txBody>
    </xdr:sp>
    <xdr:clientData/>
  </xdr:twoCellAnchor>
  <xdr:twoCellAnchor>
    <xdr:from>
      <xdr:col>1</xdr:col>
      <xdr:colOff>66675</xdr:colOff>
      <xdr:row>8</xdr:row>
      <xdr:rowOff>47625</xdr:rowOff>
    </xdr:from>
    <xdr:to>
      <xdr:col>2</xdr:col>
      <xdr:colOff>476250</xdr:colOff>
      <xdr:row>12</xdr:row>
      <xdr:rowOff>161925</xdr:rowOff>
    </xdr:to>
    <xdr:grpSp>
      <xdr:nvGrpSpPr>
        <xdr:cNvPr id="6" name="27 Grupo"/>
        <xdr:cNvGrpSpPr>
          <a:grpSpLocks/>
        </xdr:cNvGrpSpPr>
      </xdr:nvGrpSpPr>
      <xdr:grpSpPr bwMode="auto">
        <a:xfrm>
          <a:off x="340519" y="1476375"/>
          <a:ext cx="1338262" cy="1316831"/>
          <a:chOff x="19910" y="27050"/>
          <a:chExt cx="15009" cy="17815"/>
        </a:xfrm>
      </xdr:grpSpPr>
      <xdr:pic>
        <xdr:nvPicPr>
          <xdr:cNvPr id="7" name="Picture 62" descr="logo de la universidad del quindio"/>
          <xdr:cNvPicPr>
            <a:picLocks noChangeAspect="1" noChangeArrowheads="1"/>
          </xdr:cNvPicPr>
        </xdr:nvPicPr>
        <xdr:blipFill rotWithShape="1">
          <a:blip xmlns:r="http://schemas.openxmlformats.org/officeDocument/2006/relationships" r:embed="rId4" cstate="print">
            <a:duotone>
              <a:schemeClr val="accent3">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19910" y="27050"/>
            <a:ext cx="4076" cy="35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8" name="Picture 64" descr="logo de la universidad del quindio"/>
          <xdr:cNvPicPr>
            <a:picLocks noChangeAspect="1" noChangeArrowheads="1"/>
          </xdr:cNvPicPr>
        </xdr:nvPicPr>
        <xdr:blipFill rotWithShape="1">
          <a:blip xmlns:r="http://schemas.openxmlformats.org/officeDocument/2006/relationships" r:embed="rId5" cstate="print">
            <a:duotone>
              <a:schemeClr val="accent1">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1331" y="35499"/>
            <a:ext cx="1930" cy="166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9" name="Picture 65" descr="logo de la universidad del quindio"/>
          <xdr:cNvPicPr>
            <a:picLocks noChangeAspect="1" noChangeArrowheads="1"/>
          </xdr:cNvPicPr>
        </xdr:nvPicPr>
        <xdr:blipFill rotWithShape="1">
          <a:blip xmlns:r="http://schemas.openxmlformats.org/officeDocument/2006/relationships" r:embed="rId6"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3133" y="43539"/>
            <a:ext cx="1534" cy="13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0" name="Picture 67" descr="logo de la universidad del quindio"/>
          <xdr:cNvPicPr>
            <a:picLocks noChangeAspect="1" noChangeArrowheads="1"/>
          </xdr:cNvPicPr>
        </xdr:nvPicPr>
        <xdr:blipFill rotWithShape="1">
          <a:blip xmlns:r="http://schemas.openxmlformats.org/officeDocument/2006/relationships" r:embed="rId7" cstate="print">
            <a:duotone>
              <a:schemeClr val="accent1">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9889" y="27224"/>
            <a:ext cx="1402" cy="12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1" name="Picture 68" descr="logo de la universidad del quindio"/>
          <xdr:cNvPicPr>
            <a:picLocks noChangeAspect="1" noChangeArrowheads="1"/>
          </xdr:cNvPicPr>
        </xdr:nvPicPr>
        <xdr:blipFill rotWithShape="1">
          <a:blip xmlns:r="http://schemas.openxmlformats.org/officeDocument/2006/relationships" r:embed="rId8" cstate="print">
            <a:duotone>
              <a:schemeClr val="bg2">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3021" y="32647"/>
            <a:ext cx="1800" cy="155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2" name="Picture 69" descr="logo de la universidad del quindio"/>
          <xdr:cNvPicPr>
            <a:picLocks noChangeAspect="1" noChangeArrowheads="1"/>
          </xdr:cNvPicPr>
        </xdr:nvPicPr>
        <xdr:blipFill rotWithShape="1">
          <a:blip xmlns:r="http://schemas.openxmlformats.org/officeDocument/2006/relationships" r:embed="rId7" cstate="print">
            <a:duotone>
              <a:schemeClr val="accent3">
                <a:shade val="45000"/>
                <a:satMod val="135000"/>
              </a:schemeClr>
              <a:prstClr val="white"/>
            </a:duotone>
            <a:extLst>
              <a:ext uri="{28A0092B-C50C-407E-A947-70E740481C1C}">
                <a14:useLocalDpi xmlns:a14="http://schemas.microsoft.com/office/drawing/2010/main" val="0"/>
              </a:ext>
            </a:extLst>
          </a:blip>
          <a:srcRect b="22568"/>
          <a:stretch/>
        </xdr:blipFill>
        <xdr:spPr bwMode="auto">
          <a:xfrm flipV="1">
            <a:off x="23221" y="38883"/>
            <a:ext cx="1380" cy="119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3" name="Picture 70"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5444" y="27317"/>
            <a:ext cx="833"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4" name="Picture 71" descr="logo de la universidad del quindio"/>
          <xdr:cNvPicPr>
            <a:picLocks noChangeAspect="1" noChangeArrowheads="1"/>
          </xdr:cNvPicPr>
        </xdr:nvPicPr>
        <xdr:blipFill rotWithShape="1">
          <a:blip xmlns:r="http://schemas.openxmlformats.org/officeDocument/2006/relationships" r:embed="rId7" cstate="print">
            <a:duotone>
              <a:schemeClr val="accent6">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7718" y="27837"/>
            <a:ext cx="1401" cy="121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5" name="Picture 73" descr="logo de la universidad del quindio"/>
          <xdr:cNvPicPr>
            <a:picLocks noChangeAspect="1" noChangeArrowheads="1"/>
          </xdr:cNvPicPr>
        </xdr:nvPicPr>
        <xdr:blipFill>
          <a:blip xmlns:r="http://schemas.openxmlformats.org/officeDocument/2006/relationships" r:embed="rId9">
            <a:extLst>
              <a:ext uri="{28A0092B-C50C-407E-A947-70E740481C1C}">
                <a14:useLocalDpi xmlns:a14="http://schemas.microsoft.com/office/drawing/2010/main" val="0"/>
              </a:ext>
            </a:extLst>
          </a:blip>
          <a:srcRect b="22568"/>
          <a:stretch>
            <a:fillRect/>
          </a:stretch>
        </xdr:blipFill>
        <xdr:spPr bwMode="auto">
          <a:xfrm>
            <a:off x="34086" y="28769"/>
            <a:ext cx="833"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6" name="Picture 72"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2447" y="40500"/>
            <a:ext cx="832"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3</xdr:col>
      <xdr:colOff>209550</xdr:colOff>
      <xdr:row>2</xdr:row>
      <xdr:rowOff>0</xdr:rowOff>
    </xdr:from>
    <xdr:to>
      <xdr:col>4</xdr:col>
      <xdr:colOff>352425</xdr:colOff>
      <xdr:row>4</xdr:row>
      <xdr:rowOff>142875</xdr:rowOff>
    </xdr:to>
    <xdr:grpSp>
      <xdr:nvGrpSpPr>
        <xdr:cNvPr id="17" name="30 Grupo"/>
        <xdr:cNvGrpSpPr>
          <a:grpSpLocks/>
        </xdr:cNvGrpSpPr>
      </xdr:nvGrpSpPr>
      <xdr:grpSpPr bwMode="auto">
        <a:xfrm>
          <a:off x="2185988" y="321469"/>
          <a:ext cx="2107406" cy="547687"/>
          <a:chOff x="33046" y="44588"/>
          <a:chExt cx="16994" cy="6735"/>
        </a:xfrm>
      </xdr:grpSpPr>
      <xdr:pic>
        <xdr:nvPicPr>
          <xdr:cNvPr id="18" name="Picture 52" descr="logo de la universidad del quindio"/>
          <xdr:cNvPicPr>
            <a:picLocks noChangeAspect="1" noChangeArrowheads="1"/>
          </xdr:cNvPicPr>
        </xdr:nvPicPr>
        <xdr:blipFill>
          <a:blip xmlns:r="http://schemas.openxmlformats.org/officeDocument/2006/relationships" r:embed="rId10">
            <a:extLst>
              <a:ext uri="{28A0092B-C50C-407E-A947-70E740481C1C}">
                <a14:useLocalDpi xmlns:a14="http://schemas.microsoft.com/office/drawing/2010/main" val="0"/>
              </a:ext>
            </a:extLst>
          </a:blip>
          <a:srcRect b="22568"/>
          <a:stretch>
            <a:fillRect/>
          </a:stretch>
        </xdr:blipFill>
        <xdr:spPr bwMode="auto">
          <a:xfrm>
            <a:off x="40960" y="48393"/>
            <a:ext cx="1753" cy="15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9" name="Picture 53" descr="logo de la universidad del quindio"/>
          <xdr:cNvPicPr>
            <a:picLocks noChangeAspect="1" noChangeArrowheads="1"/>
          </xdr:cNvPicPr>
        </xdr:nvPicPr>
        <xdr:blipFill rotWithShape="1">
          <a:blip xmlns:r="http://schemas.openxmlformats.org/officeDocument/2006/relationships" r:embed="rId11" cstate="print">
            <a:duotone>
              <a:schemeClr val="accent3">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42839" y="50112"/>
            <a:ext cx="1402" cy="121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0" name="Picture 54" descr="logo de la universidad del quindio"/>
          <xdr:cNvPicPr>
            <a:picLocks noChangeAspect="1" noChangeArrowheads="1"/>
          </xdr:cNvPicPr>
        </xdr:nvPicPr>
        <xdr:blipFill rotWithShape="1">
          <a:blip xmlns:r="http://schemas.openxmlformats.org/officeDocument/2006/relationships" r:embed="rId12"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35305" y="48940"/>
            <a:ext cx="1866" cy="161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1" name="Picture 55" descr="logo de la universidad del quindio"/>
          <xdr:cNvPicPr>
            <a:picLocks noChangeAspect="1" noChangeArrowheads="1"/>
          </xdr:cNvPicPr>
        </xdr:nvPicPr>
        <xdr:blipFill rotWithShape="1">
          <a:blip xmlns:r="http://schemas.openxmlformats.org/officeDocument/2006/relationships" r:embed="rId13" cstate="print">
            <a:duotone>
              <a:schemeClr val="accent6">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37018" y="47234"/>
            <a:ext cx="2753" cy="23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2" name="Picture 56" descr="logo de la universidad del quindio"/>
          <xdr:cNvPicPr>
            <a:picLocks noChangeAspect="1" noChangeArrowheads="1"/>
          </xdr:cNvPicPr>
        </xdr:nvPicPr>
        <xdr:blipFill rotWithShape="1">
          <a:blip xmlns:r="http://schemas.openxmlformats.org/officeDocument/2006/relationships" r:embed="rId14" cstate="print">
            <a:duotone>
              <a:prstClr val="black"/>
              <a:schemeClr val="accent1">
                <a:tint val="45000"/>
                <a:satMod val="400000"/>
              </a:schemeClr>
            </a:duotone>
            <a:extLst>
              <a:ext uri="{28A0092B-C50C-407E-A947-70E740481C1C}">
                <a14:useLocalDpi xmlns:a14="http://schemas.microsoft.com/office/drawing/2010/main" val="0"/>
              </a:ext>
            </a:extLst>
          </a:blip>
          <a:srcRect b="22568"/>
          <a:stretch/>
        </xdr:blipFill>
        <xdr:spPr bwMode="auto">
          <a:xfrm>
            <a:off x="47047" y="49495"/>
            <a:ext cx="833"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3" name="Picture 57" descr="logo de la universidad del quindio"/>
          <xdr:cNvPicPr>
            <a:picLocks noChangeAspect="1" noChangeArrowheads="1"/>
          </xdr:cNvPicPr>
        </xdr:nvPicPr>
        <xdr:blipFill rotWithShape="1">
          <a:blip xmlns:r="http://schemas.openxmlformats.org/officeDocument/2006/relationships" r:embed="rId14"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45607" y="50131"/>
            <a:ext cx="833"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4" name="Picture 58" descr="logo de la universidad del quindio"/>
          <xdr:cNvPicPr>
            <a:picLocks noChangeAspect="1" noChangeArrowheads="1"/>
          </xdr:cNvPicPr>
        </xdr:nvPicPr>
        <xdr:blipFill rotWithShape="1">
          <a:blip xmlns:r="http://schemas.openxmlformats.org/officeDocument/2006/relationships" r:embed="rId14" cstate="print">
            <a:duotone>
              <a:schemeClr val="accent2">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44279" y="48691"/>
            <a:ext cx="833"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5" name="Picture 59" descr="logo de la universidad del quindio"/>
          <xdr:cNvPicPr>
            <a:picLocks noChangeAspect="1" noChangeArrowheads="1"/>
          </xdr:cNvPicPr>
        </xdr:nvPicPr>
        <xdr:blipFill rotWithShape="1">
          <a:blip xmlns:r="http://schemas.openxmlformats.org/officeDocument/2006/relationships" r:embed="rId14"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49208" y="50131"/>
            <a:ext cx="832"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6" name="Picture 60" descr="logo de la universidad del quindio"/>
          <xdr:cNvPicPr>
            <a:picLocks noChangeAspect="1" noChangeArrowheads="1"/>
          </xdr:cNvPicPr>
        </xdr:nvPicPr>
        <xdr:blipFill rotWithShape="1">
          <a:blip xmlns:r="http://schemas.openxmlformats.org/officeDocument/2006/relationships" r:embed="rId15" cstate="print">
            <a:duotone>
              <a:prstClr val="black"/>
              <a:schemeClr val="accent5">
                <a:tint val="45000"/>
                <a:satMod val="400000"/>
              </a:schemeClr>
            </a:duotone>
            <a:extLst>
              <a:ext uri="{28A0092B-C50C-407E-A947-70E740481C1C}">
                <a14:useLocalDpi xmlns:a14="http://schemas.microsoft.com/office/drawing/2010/main" val="0"/>
              </a:ext>
            </a:extLst>
          </a:blip>
          <a:srcRect b="22568"/>
          <a:stretch/>
        </xdr:blipFill>
        <xdr:spPr bwMode="auto">
          <a:xfrm>
            <a:off x="38598" y="46530"/>
            <a:ext cx="1534" cy="132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7" name="Picture 61" descr="logo de la universidad del quindio"/>
          <xdr:cNvPicPr>
            <a:picLocks noChangeAspect="1" noChangeArrowheads="1"/>
          </xdr:cNvPicPr>
        </xdr:nvPicPr>
        <xdr:blipFill rotWithShape="1">
          <a:blip xmlns:r="http://schemas.openxmlformats.org/officeDocument/2006/relationships" r:embed="rId16" cstate="print">
            <a:duotone>
              <a:schemeClr val="accent3">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33046" y="44588"/>
            <a:ext cx="4075" cy="35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1</xdr:col>
      <xdr:colOff>257175</xdr:colOff>
      <xdr:row>16</xdr:row>
      <xdr:rowOff>19050</xdr:rowOff>
    </xdr:from>
    <xdr:to>
      <xdr:col>1</xdr:col>
      <xdr:colOff>723900</xdr:colOff>
      <xdr:row>19</xdr:row>
      <xdr:rowOff>0</xdr:rowOff>
    </xdr:to>
    <xdr:grpSp>
      <xdr:nvGrpSpPr>
        <xdr:cNvPr id="28" name="27 Grupo"/>
        <xdr:cNvGrpSpPr>
          <a:grpSpLocks/>
        </xdr:cNvGrpSpPr>
      </xdr:nvGrpSpPr>
      <xdr:grpSpPr bwMode="auto">
        <a:xfrm>
          <a:off x="531019" y="3960019"/>
          <a:ext cx="466725" cy="1516856"/>
          <a:chOff x="23067" y="27837"/>
          <a:chExt cx="6052" cy="18449"/>
        </a:xfrm>
      </xdr:grpSpPr>
      <xdr:pic>
        <xdr:nvPicPr>
          <xdr:cNvPr id="29" name="Picture 63" descr="logo de la universidad del quindio"/>
          <xdr:cNvPicPr>
            <a:picLocks noChangeAspect="1" noChangeArrowheads="1"/>
          </xdr:cNvPicPr>
        </xdr:nvPicPr>
        <xdr:blipFill rotWithShape="1">
          <a:blip xmlns:r="http://schemas.openxmlformats.org/officeDocument/2006/relationships" r:embed="rId17" cstate="print">
            <a:duotone>
              <a:schemeClr val="bg2">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4839" y="28990"/>
            <a:ext cx="2754" cy="23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0" name="Picture 65" descr="logo de la universidad del quindio"/>
          <xdr:cNvPicPr>
            <a:picLocks noChangeAspect="1" noChangeArrowheads="1"/>
          </xdr:cNvPicPr>
        </xdr:nvPicPr>
        <xdr:blipFill rotWithShape="1">
          <a:blip xmlns:r="http://schemas.openxmlformats.org/officeDocument/2006/relationships" r:embed="rId6"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3491" y="44960"/>
            <a:ext cx="1534" cy="13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1" name="Picture 67" descr="logo de la universidad del quindio"/>
          <xdr:cNvPicPr>
            <a:picLocks noChangeAspect="1" noChangeArrowheads="1"/>
          </xdr:cNvPicPr>
        </xdr:nvPicPr>
        <xdr:blipFill rotWithShape="1">
          <a:blip xmlns:r="http://schemas.openxmlformats.org/officeDocument/2006/relationships" r:embed="rId7" cstate="print">
            <a:duotone>
              <a:schemeClr val="accent1">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3067" y="30974"/>
            <a:ext cx="1402" cy="12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2" name="Picture 69" descr="logo de la universidad del quindio"/>
          <xdr:cNvPicPr>
            <a:picLocks noChangeAspect="1" noChangeArrowheads="1"/>
          </xdr:cNvPicPr>
        </xdr:nvPicPr>
        <xdr:blipFill rotWithShape="1">
          <a:blip xmlns:r="http://schemas.openxmlformats.org/officeDocument/2006/relationships" r:embed="rId7" cstate="print">
            <a:duotone>
              <a:schemeClr val="accent3">
                <a:shade val="45000"/>
                <a:satMod val="135000"/>
              </a:schemeClr>
              <a:prstClr val="white"/>
            </a:duotone>
            <a:extLst>
              <a:ext uri="{28A0092B-C50C-407E-A947-70E740481C1C}">
                <a14:useLocalDpi xmlns:a14="http://schemas.microsoft.com/office/drawing/2010/main" val="0"/>
              </a:ext>
            </a:extLst>
          </a:blip>
          <a:srcRect b="22568"/>
          <a:stretch/>
        </xdr:blipFill>
        <xdr:spPr bwMode="auto">
          <a:xfrm flipV="1">
            <a:off x="23221" y="38883"/>
            <a:ext cx="1380" cy="119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3" name="Picture 71" descr="logo de la universidad del quindio"/>
          <xdr:cNvPicPr>
            <a:picLocks noChangeAspect="1" noChangeArrowheads="1"/>
          </xdr:cNvPicPr>
        </xdr:nvPicPr>
        <xdr:blipFill rotWithShape="1">
          <a:blip xmlns:r="http://schemas.openxmlformats.org/officeDocument/2006/relationships" r:embed="rId7" cstate="print">
            <a:duotone>
              <a:schemeClr val="accent6">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7718" y="27837"/>
            <a:ext cx="1401" cy="121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4" name="Picture 72"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4872" y="36811"/>
            <a:ext cx="832"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5" name="Picture 73" descr="logo de la universidad del quindio"/>
          <xdr:cNvPicPr>
            <a:picLocks noChangeAspect="1" noChangeArrowheads="1"/>
          </xdr:cNvPicPr>
        </xdr:nvPicPr>
        <xdr:blipFill>
          <a:blip xmlns:r="http://schemas.openxmlformats.org/officeDocument/2006/relationships" r:embed="rId9">
            <a:extLst>
              <a:ext uri="{28A0092B-C50C-407E-A947-70E740481C1C}">
                <a14:useLocalDpi xmlns:a14="http://schemas.microsoft.com/office/drawing/2010/main" val="0"/>
              </a:ext>
            </a:extLst>
          </a:blip>
          <a:srcRect b="22568"/>
          <a:stretch>
            <a:fillRect/>
          </a:stretch>
        </xdr:blipFill>
        <xdr:spPr bwMode="auto">
          <a:xfrm>
            <a:off x="23418" y="28769"/>
            <a:ext cx="833"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1</xdr:col>
      <xdr:colOff>180975</xdr:colOff>
      <xdr:row>21</xdr:row>
      <xdr:rowOff>76200</xdr:rowOff>
    </xdr:from>
    <xdr:to>
      <xdr:col>2</xdr:col>
      <xdr:colOff>419100</xdr:colOff>
      <xdr:row>27</xdr:row>
      <xdr:rowOff>76200</xdr:rowOff>
    </xdr:to>
    <xdr:grpSp>
      <xdr:nvGrpSpPr>
        <xdr:cNvPr id="36" name="27 Grupo"/>
        <xdr:cNvGrpSpPr>
          <a:grpSpLocks/>
        </xdr:cNvGrpSpPr>
      </xdr:nvGrpSpPr>
      <xdr:grpSpPr bwMode="auto">
        <a:xfrm>
          <a:off x="454819" y="6184106"/>
          <a:ext cx="1166812" cy="1000125"/>
          <a:chOff x="18856" y="27117"/>
          <a:chExt cx="13188" cy="13457"/>
        </a:xfrm>
      </xdr:grpSpPr>
      <xdr:pic>
        <xdr:nvPicPr>
          <xdr:cNvPr id="37" name="Picture 65" descr="logo de la universidad del quindio"/>
          <xdr:cNvPicPr>
            <a:picLocks noChangeAspect="1" noChangeArrowheads="1"/>
          </xdr:cNvPicPr>
        </xdr:nvPicPr>
        <xdr:blipFill rotWithShape="1">
          <a:blip xmlns:r="http://schemas.openxmlformats.org/officeDocument/2006/relationships" r:embed="rId6"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5104" y="30479"/>
            <a:ext cx="1534" cy="13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8" name="Picture 66" descr="logo de la universidad del quindio"/>
          <xdr:cNvPicPr>
            <a:picLocks noChangeAspect="1" noChangeArrowheads="1"/>
          </xdr:cNvPicPr>
        </xdr:nvPicPr>
        <xdr:blipFill rotWithShape="1">
          <a:blip xmlns:r="http://schemas.openxmlformats.org/officeDocument/2006/relationships" r:embed="rId18" cstate="print">
            <a:duotone>
              <a:schemeClr val="accent6">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18856" y="27280"/>
            <a:ext cx="2754" cy="23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9" name="Picture 67" descr="logo de la universidad del quindio"/>
          <xdr:cNvPicPr>
            <a:picLocks noChangeAspect="1" noChangeArrowheads="1"/>
          </xdr:cNvPicPr>
        </xdr:nvPicPr>
        <xdr:blipFill rotWithShape="1">
          <a:blip xmlns:r="http://schemas.openxmlformats.org/officeDocument/2006/relationships" r:embed="rId7" cstate="print">
            <a:duotone>
              <a:schemeClr val="accent1">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19098" y="33431"/>
            <a:ext cx="1402" cy="12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40" name="Picture 69" descr="logo de la universidad del quindio"/>
          <xdr:cNvPicPr>
            <a:picLocks noChangeAspect="1" noChangeArrowheads="1"/>
          </xdr:cNvPicPr>
        </xdr:nvPicPr>
        <xdr:blipFill rotWithShape="1">
          <a:blip xmlns:r="http://schemas.openxmlformats.org/officeDocument/2006/relationships" r:embed="rId7" cstate="print">
            <a:duotone>
              <a:schemeClr val="accent3">
                <a:shade val="45000"/>
                <a:satMod val="135000"/>
              </a:schemeClr>
              <a:prstClr val="white"/>
            </a:duotone>
            <a:extLst>
              <a:ext uri="{28A0092B-C50C-407E-A947-70E740481C1C}">
                <a14:useLocalDpi xmlns:a14="http://schemas.microsoft.com/office/drawing/2010/main" val="0"/>
              </a:ext>
            </a:extLst>
          </a:blip>
          <a:srcRect b="22568"/>
          <a:stretch/>
        </xdr:blipFill>
        <xdr:spPr bwMode="auto">
          <a:xfrm flipV="1">
            <a:off x="30664" y="27117"/>
            <a:ext cx="1380" cy="119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41" name="Picture 70"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5444" y="27317"/>
            <a:ext cx="833"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42" name="Picture 72"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1721" y="39854"/>
            <a:ext cx="832"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1</xdr:col>
      <xdr:colOff>95250</xdr:colOff>
      <xdr:row>30</xdr:row>
      <xdr:rowOff>66675</xdr:rowOff>
    </xdr:from>
    <xdr:to>
      <xdr:col>2</xdr:col>
      <xdr:colOff>123825</xdr:colOff>
      <xdr:row>34</xdr:row>
      <xdr:rowOff>0</xdr:rowOff>
    </xdr:to>
    <xdr:grpSp>
      <xdr:nvGrpSpPr>
        <xdr:cNvPr id="43" name="27 Grupo"/>
        <xdr:cNvGrpSpPr>
          <a:grpSpLocks/>
        </xdr:cNvGrpSpPr>
      </xdr:nvGrpSpPr>
      <xdr:grpSpPr bwMode="auto">
        <a:xfrm>
          <a:off x="369094" y="7734300"/>
          <a:ext cx="957262" cy="1207294"/>
          <a:chOff x="18360" y="27320"/>
          <a:chExt cx="10511" cy="13254"/>
        </a:xfrm>
      </xdr:grpSpPr>
      <xdr:pic>
        <xdr:nvPicPr>
          <xdr:cNvPr id="44" name="Picture 66" descr="logo de la universidad del quindio"/>
          <xdr:cNvPicPr>
            <a:picLocks noChangeAspect="1" noChangeArrowheads="1"/>
          </xdr:cNvPicPr>
        </xdr:nvPicPr>
        <xdr:blipFill rotWithShape="1">
          <a:blip xmlns:r="http://schemas.openxmlformats.org/officeDocument/2006/relationships" r:embed="rId18" cstate="print">
            <a:duotone>
              <a:prstClr val="black"/>
              <a:schemeClr val="accent1">
                <a:tint val="45000"/>
                <a:satMod val="400000"/>
              </a:schemeClr>
            </a:duotone>
            <a:extLst>
              <a:ext uri="{28A0092B-C50C-407E-A947-70E740481C1C}">
                <a14:useLocalDpi xmlns:a14="http://schemas.microsoft.com/office/drawing/2010/main" val="0"/>
              </a:ext>
            </a:extLst>
          </a:blip>
          <a:srcRect b="22568"/>
          <a:stretch/>
        </xdr:blipFill>
        <xdr:spPr bwMode="auto">
          <a:xfrm>
            <a:off x="18360" y="38012"/>
            <a:ext cx="2754" cy="23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45" name="Picture 67" descr="logo de la universidad del quindio"/>
          <xdr:cNvPicPr>
            <a:picLocks noChangeAspect="1" noChangeArrowheads="1"/>
          </xdr:cNvPicPr>
        </xdr:nvPicPr>
        <xdr:blipFill rotWithShape="1">
          <a:blip xmlns:r="http://schemas.openxmlformats.org/officeDocument/2006/relationships" r:embed="rId7" cstate="print">
            <a:duotone>
              <a:schemeClr val="accent1">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0338" y="27354"/>
            <a:ext cx="1402" cy="12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46" name="Picture 69" descr="logo de la universidad del quindio"/>
          <xdr:cNvPicPr>
            <a:picLocks noChangeAspect="1" noChangeArrowheads="1"/>
          </xdr:cNvPicPr>
        </xdr:nvPicPr>
        <xdr:blipFill rotWithShape="1">
          <a:blip xmlns:r="http://schemas.openxmlformats.org/officeDocument/2006/relationships" r:embed="rId7" cstate="print">
            <a:duotone>
              <a:schemeClr val="accent3">
                <a:shade val="45000"/>
                <a:satMod val="135000"/>
              </a:schemeClr>
              <a:prstClr val="white"/>
            </a:duotone>
            <a:extLst>
              <a:ext uri="{28A0092B-C50C-407E-A947-70E740481C1C}">
                <a14:useLocalDpi xmlns:a14="http://schemas.microsoft.com/office/drawing/2010/main" val="0"/>
              </a:ext>
            </a:extLst>
          </a:blip>
          <a:srcRect b="22568"/>
          <a:stretch/>
        </xdr:blipFill>
        <xdr:spPr bwMode="auto">
          <a:xfrm flipV="1">
            <a:off x="22106" y="31125"/>
            <a:ext cx="1380" cy="119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47" name="Picture 70"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5444" y="39471"/>
            <a:ext cx="833"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48" name="Picture 71" descr="logo de la universidad del quindio"/>
          <xdr:cNvPicPr>
            <a:picLocks noChangeAspect="1" noChangeArrowheads="1"/>
          </xdr:cNvPicPr>
        </xdr:nvPicPr>
        <xdr:blipFill rotWithShape="1">
          <a:blip xmlns:r="http://schemas.openxmlformats.org/officeDocument/2006/relationships" r:embed="rId7" cstate="print">
            <a:duotone>
              <a:schemeClr val="accent6">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7470" y="27320"/>
            <a:ext cx="1401" cy="121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49" name="Picture 72"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1721" y="39854"/>
            <a:ext cx="832"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1</xdr:col>
      <xdr:colOff>166687</xdr:colOff>
      <xdr:row>52</xdr:row>
      <xdr:rowOff>23812</xdr:rowOff>
    </xdr:from>
    <xdr:to>
      <xdr:col>11</xdr:col>
      <xdr:colOff>678656</xdr:colOff>
      <xdr:row>52</xdr:row>
      <xdr:rowOff>3393281</xdr:rowOff>
    </xdr:to>
    <xdr:graphicFrame macro="">
      <xdr:nvGraphicFramePr>
        <xdr:cNvPr id="50" name="Gráfico 49"/>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9"/>
        </a:graphicData>
      </a:graphic>
    </xdr:graphicFrame>
    <xdr:clientData/>
  </xdr:twoCellAnchor>
</xdr:wsDr>
</file>

<file path=xl/drawings/drawing4.xml><?xml version="1.0" encoding="utf-8"?>
<xdr:wsDr xmlns:xdr="http://schemas.openxmlformats.org/drawingml/2006/spreadsheetDrawing" xmlns:a="http://schemas.openxmlformats.org/drawingml/2006/main">
  <xdr:twoCellAnchor editAs="oneCell">
    <xdr:from>
      <xdr:col>2</xdr:col>
      <xdr:colOff>19050</xdr:colOff>
      <xdr:row>1</xdr:row>
      <xdr:rowOff>9525</xdr:rowOff>
    </xdr:from>
    <xdr:to>
      <xdr:col>9</xdr:col>
      <xdr:colOff>558308</xdr:colOff>
      <xdr:row>5</xdr:row>
      <xdr:rowOff>148167</xdr:rowOff>
    </xdr:to>
    <xdr:pic>
      <xdr:nvPicPr>
        <xdr:cNvPr id="2" name="26 Imagen"/>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14967" y="136525"/>
          <a:ext cx="9334008" cy="942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123825</xdr:colOff>
      <xdr:row>1</xdr:row>
      <xdr:rowOff>133350</xdr:rowOff>
    </xdr:from>
    <xdr:to>
      <xdr:col>2</xdr:col>
      <xdr:colOff>733425</xdr:colOff>
      <xdr:row>5</xdr:row>
      <xdr:rowOff>9525</xdr:rowOff>
    </xdr:to>
    <xdr:pic>
      <xdr:nvPicPr>
        <xdr:cNvPr id="3" name="Picture 1" descr="logo de la universidad del quindio"/>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323975" y="257175"/>
          <a:ext cx="609600" cy="676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504825</xdr:colOff>
      <xdr:row>1</xdr:row>
      <xdr:rowOff>38100</xdr:rowOff>
    </xdr:from>
    <xdr:to>
      <xdr:col>10</xdr:col>
      <xdr:colOff>265640</xdr:colOff>
      <xdr:row>4</xdr:row>
      <xdr:rowOff>66675</xdr:rowOff>
    </xdr:to>
    <xdr:pic>
      <xdr:nvPicPr>
        <xdr:cNvPr id="4" name="93 CuadroTexto"/>
        <xdr:cNvPicPr>
          <a:picLocks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4562475" y="161925"/>
          <a:ext cx="466725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662941</xdr:colOff>
      <xdr:row>4</xdr:row>
      <xdr:rowOff>95250</xdr:rowOff>
    </xdr:from>
    <xdr:to>
      <xdr:col>8</xdr:col>
      <xdr:colOff>308599</xdr:colOff>
      <xdr:row>5</xdr:row>
      <xdr:rowOff>152400</xdr:rowOff>
    </xdr:to>
    <xdr:sp macro="" textlink="">
      <xdr:nvSpPr>
        <xdr:cNvPr id="5" name="5 CuadroTexto"/>
        <xdr:cNvSpPr txBox="1"/>
      </xdr:nvSpPr>
      <xdr:spPr>
        <a:xfrm>
          <a:off x="3701416" y="819150"/>
          <a:ext cx="4112883" cy="2571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100" b="1">
              <a:solidFill>
                <a:srgbClr val="006600"/>
              </a:solidFill>
            </a:rPr>
            <a:t>FICHA</a:t>
          </a:r>
          <a:r>
            <a:rPr lang="es-CO" sz="1100" b="1" baseline="0">
              <a:solidFill>
                <a:srgbClr val="006600"/>
              </a:solidFill>
            </a:rPr>
            <a:t> TÉCNICA INDICADORES DE GESTIÓN</a:t>
          </a:r>
          <a:endParaRPr lang="es-CO" sz="1100" b="1">
            <a:solidFill>
              <a:srgbClr val="006600"/>
            </a:solidFill>
          </a:endParaRPr>
        </a:p>
      </xdr:txBody>
    </xdr:sp>
    <xdr:clientData/>
  </xdr:twoCellAnchor>
  <xdr:twoCellAnchor>
    <xdr:from>
      <xdr:col>1</xdr:col>
      <xdr:colOff>66675</xdr:colOff>
      <xdr:row>8</xdr:row>
      <xdr:rowOff>47625</xdr:rowOff>
    </xdr:from>
    <xdr:to>
      <xdr:col>2</xdr:col>
      <xdr:colOff>476250</xdr:colOff>
      <xdr:row>12</xdr:row>
      <xdr:rowOff>161925</xdr:rowOff>
    </xdr:to>
    <xdr:grpSp>
      <xdr:nvGrpSpPr>
        <xdr:cNvPr id="6" name="27 Grupo"/>
        <xdr:cNvGrpSpPr>
          <a:grpSpLocks/>
        </xdr:cNvGrpSpPr>
      </xdr:nvGrpSpPr>
      <xdr:grpSpPr bwMode="auto">
        <a:xfrm>
          <a:off x="341842" y="1486958"/>
          <a:ext cx="1330325" cy="1310217"/>
          <a:chOff x="19910" y="27050"/>
          <a:chExt cx="15009" cy="17815"/>
        </a:xfrm>
      </xdr:grpSpPr>
      <xdr:pic>
        <xdr:nvPicPr>
          <xdr:cNvPr id="7" name="Picture 62" descr="logo de la universidad del quindio"/>
          <xdr:cNvPicPr>
            <a:picLocks noChangeAspect="1" noChangeArrowheads="1"/>
          </xdr:cNvPicPr>
        </xdr:nvPicPr>
        <xdr:blipFill rotWithShape="1">
          <a:blip xmlns:r="http://schemas.openxmlformats.org/officeDocument/2006/relationships" r:embed="rId4" cstate="print">
            <a:duotone>
              <a:schemeClr val="accent3">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19910" y="27050"/>
            <a:ext cx="4076" cy="35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8" name="Picture 64" descr="logo de la universidad del quindio"/>
          <xdr:cNvPicPr>
            <a:picLocks noChangeAspect="1" noChangeArrowheads="1"/>
          </xdr:cNvPicPr>
        </xdr:nvPicPr>
        <xdr:blipFill rotWithShape="1">
          <a:blip xmlns:r="http://schemas.openxmlformats.org/officeDocument/2006/relationships" r:embed="rId5" cstate="print">
            <a:duotone>
              <a:schemeClr val="accent1">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1331" y="35499"/>
            <a:ext cx="1930" cy="166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9" name="Picture 65" descr="logo de la universidad del quindio"/>
          <xdr:cNvPicPr>
            <a:picLocks noChangeAspect="1" noChangeArrowheads="1"/>
          </xdr:cNvPicPr>
        </xdr:nvPicPr>
        <xdr:blipFill rotWithShape="1">
          <a:blip xmlns:r="http://schemas.openxmlformats.org/officeDocument/2006/relationships" r:embed="rId6"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3133" y="43539"/>
            <a:ext cx="1534" cy="13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0" name="Picture 67" descr="logo de la universidad del quindio"/>
          <xdr:cNvPicPr>
            <a:picLocks noChangeAspect="1" noChangeArrowheads="1"/>
          </xdr:cNvPicPr>
        </xdr:nvPicPr>
        <xdr:blipFill rotWithShape="1">
          <a:blip xmlns:r="http://schemas.openxmlformats.org/officeDocument/2006/relationships" r:embed="rId7" cstate="print">
            <a:duotone>
              <a:schemeClr val="accent1">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9889" y="27224"/>
            <a:ext cx="1402" cy="12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1" name="Picture 68" descr="logo de la universidad del quindio"/>
          <xdr:cNvPicPr>
            <a:picLocks noChangeAspect="1" noChangeArrowheads="1"/>
          </xdr:cNvPicPr>
        </xdr:nvPicPr>
        <xdr:blipFill rotWithShape="1">
          <a:blip xmlns:r="http://schemas.openxmlformats.org/officeDocument/2006/relationships" r:embed="rId8" cstate="print">
            <a:duotone>
              <a:schemeClr val="bg2">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3021" y="32647"/>
            <a:ext cx="1800" cy="155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2" name="Picture 69" descr="logo de la universidad del quindio"/>
          <xdr:cNvPicPr>
            <a:picLocks noChangeAspect="1" noChangeArrowheads="1"/>
          </xdr:cNvPicPr>
        </xdr:nvPicPr>
        <xdr:blipFill rotWithShape="1">
          <a:blip xmlns:r="http://schemas.openxmlformats.org/officeDocument/2006/relationships" r:embed="rId7" cstate="print">
            <a:duotone>
              <a:schemeClr val="accent3">
                <a:shade val="45000"/>
                <a:satMod val="135000"/>
              </a:schemeClr>
              <a:prstClr val="white"/>
            </a:duotone>
            <a:extLst>
              <a:ext uri="{28A0092B-C50C-407E-A947-70E740481C1C}">
                <a14:useLocalDpi xmlns:a14="http://schemas.microsoft.com/office/drawing/2010/main" val="0"/>
              </a:ext>
            </a:extLst>
          </a:blip>
          <a:srcRect b="22568"/>
          <a:stretch/>
        </xdr:blipFill>
        <xdr:spPr bwMode="auto">
          <a:xfrm flipV="1">
            <a:off x="23221" y="38883"/>
            <a:ext cx="1380" cy="119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3" name="Picture 70"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5444" y="27317"/>
            <a:ext cx="833"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4" name="Picture 71" descr="logo de la universidad del quindio"/>
          <xdr:cNvPicPr>
            <a:picLocks noChangeAspect="1" noChangeArrowheads="1"/>
          </xdr:cNvPicPr>
        </xdr:nvPicPr>
        <xdr:blipFill rotWithShape="1">
          <a:blip xmlns:r="http://schemas.openxmlformats.org/officeDocument/2006/relationships" r:embed="rId7" cstate="print">
            <a:duotone>
              <a:schemeClr val="accent6">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7718" y="27837"/>
            <a:ext cx="1401" cy="121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5" name="Picture 73" descr="logo de la universidad del quindio"/>
          <xdr:cNvPicPr>
            <a:picLocks noChangeAspect="1" noChangeArrowheads="1"/>
          </xdr:cNvPicPr>
        </xdr:nvPicPr>
        <xdr:blipFill>
          <a:blip xmlns:r="http://schemas.openxmlformats.org/officeDocument/2006/relationships" r:embed="rId9">
            <a:extLst>
              <a:ext uri="{28A0092B-C50C-407E-A947-70E740481C1C}">
                <a14:useLocalDpi xmlns:a14="http://schemas.microsoft.com/office/drawing/2010/main" val="0"/>
              </a:ext>
            </a:extLst>
          </a:blip>
          <a:srcRect b="22568"/>
          <a:stretch>
            <a:fillRect/>
          </a:stretch>
        </xdr:blipFill>
        <xdr:spPr bwMode="auto">
          <a:xfrm>
            <a:off x="34086" y="28769"/>
            <a:ext cx="833"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6" name="Picture 72"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2447" y="40500"/>
            <a:ext cx="832"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3</xdr:col>
      <xdr:colOff>209550</xdr:colOff>
      <xdr:row>2</xdr:row>
      <xdr:rowOff>0</xdr:rowOff>
    </xdr:from>
    <xdr:to>
      <xdr:col>4</xdr:col>
      <xdr:colOff>352425</xdr:colOff>
      <xdr:row>4</xdr:row>
      <xdr:rowOff>142875</xdr:rowOff>
    </xdr:to>
    <xdr:grpSp>
      <xdr:nvGrpSpPr>
        <xdr:cNvPr id="17" name="30 Grupo"/>
        <xdr:cNvGrpSpPr>
          <a:grpSpLocks/>
        </xdr:cNvGrpSpPr>
      </xdr:nvGrpSpPr>
      <xdr:grpSpPr bwMode="auto">
        <a:xfrm>
          <a:off x="2178050" y="328083"/>
          <a:ext cx="1211792" cy="545042"/>
          <a:chOff x="33046" y="44588"/>
          <a:chExt cx="16994" cy="6735"/>
        </a:xfrm>
      </xdr:grpSpPr>
      <xdr:pic>
        <xdr:nvPicPr>
          <xdr:cNvPr id="18" name="Picture 52" descr="logo de la universidad del quindio"/>
          <xdr:cNvPicPr>
            <a:picLocks noChangeAspect="1" noChangeArrowheads="1"/>
          </xdr:cNvPicPr>
        </xdr:nvPicPr>
        <xdr:blipFill>
          <a:blip xmlns:r="http://schemas.openxmlformats.org/officeDocument/2006/relationships" r:embed="rId10" cstate="print">
            <a:extLst>
              <a:ext uri="{28A0092B-C50C-407E-A947-70E740481C1C}">
                <a14:useLocalDpi xmlns:a14="http://schemas.microsoft.com/office/drawing/2010/main" val="0"/>
              </a:ext>
            </a:extLst>
          </a:blip>
          <a:srcRect b="22568"/>
          <a:stretch>
            <a:fillRect/>
          </a:stretch>
        </xdr:blipFill>
        <xdr:spPr bwMode="auto">
          <a:xfrm>
            <a:off x="40960" y="48393"/>
            <a:ext cx="1753" cy="15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9" name="Picture 53" descr="logo de la universidad del quindio"/>
          <xdr:cNvPicPr>
            <a:picLocks noChangeAspect="1" noChangeArrowheads="1"/>
          </xdr:cNvPicPr>
        </xdr:nvPicPr>
        <xdr:blipFill rotWithShape="1">
          <a:blip xmlns:r="http://schemas.openxmlformats.org/officeDocument/2006/relationships" r:embed="rId11" cstate="print">
            <a:duotone>
              <a:schemeClr val="accent3">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42839" y="50112"/>
            <a:ext cx="1402" cy="121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0" name="Picture 54" descr="logo de la universidad del quindio"/>
          <xdr:cNvPicPr>
            <a:picLocks noChangeAspect="1" noChangeArrowheads="1"/>
          </xdr:cNvPicPr>
        </xdr:nvPicPr>
        <xdr:blipFill rotWithShape="1">
          <a:blip xmlns:r="http://schemas.openxmlformats.org/officeDocument/2006/relationships" r:embed="rId12"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35305" y="48940"/>
            <a:ext cx="1866" cy="161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1" name="Picture 55" descr="logo de la universidad del quindio"/>
          <xdr:cNvPicPr>
            <a:picLocks noChangeAspect="1" noChangeArrowheads="1"/>
          </xdr:cNvPicPr>
        </xdr:nvPicPr>
        <xdr:blipFill rotWithShape="1">
          <a:blip xmlns:r="http://schemas.openxmlformats.org/officeDocument/2006/relationships" r:embed="rId13" cstate="print">
            <a:duotone>
              <a:schemeClr val="accent6">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37018" y="47234"/>
            <a:ext cx="2753" cy="23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2" name="Picture 56" descr="logo de la universidad del quindio"/>
          <xdr:cNvPicPr>
            <a:picLocks noChangeAspect="1" noChangeArrowheads="1"/>
          </xdr:cNvPicPr>
        </xdr:nvPicPr>
        <xdr:blipFill rotWithShape="1">
          <a:blip xmlns:r="http://schemas.openxmlformats.org/officeDocument/2006/relationships" r:embed="rId14" cstate="print">
            <a:duotone>
              <a:prstClr val="black"/>
              <a:schemeClr val="accent1">
                <a:tint val="45000"/>
                <a:satMod val="400000"/>
              </a:schemeClr>
            </a:duotone>
            <a:extLst>
              <a:ext uri="{28A0092B-C50C-407E-A947-70E740481C1C}">
                <a14:useLocalDpi xmlns:a14="http://schemas.microsoft.com/office/drawing/2010/main" val="0"/>
              </a:ext>
            </a:extLst>
          </a:blip>
          <a:srcRect b="22568"/>
          <a:stretch/>
        </xdr:blipFill>
        <xdr:spPr bwMode="auto">
          <a:xfrm>
            <a:off x="47047" y="49495"/>
            <a:ext cx="833"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3" name="Picture 57" descr="logo de la universidad del quindio"/>
          <xdr:cNvPicPr>
            <a:picLocks noChangeAspect="1" noChangeArrowheads="1"/>
          </xdr:cNvPicPr>
        </xdr:nvPicPr>
        <xdr:blipFill rotWithShape="1">
          <a:blip xmlns:r="http://schemas.openxmlformats.org/officeDocument/2006/relationships" r:embed="rId14"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45607" y="50131"/>
            <a:ext cx="833"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4" name="Picture 58" descr="logo de la universidad del quindio"/>
          <xdr:cNvPicPr>
            <a:picLocks noChangeAspect="1" noChangeArrowheads="1"/>
          </xdr:cNvPicPr>
        </xdr:nvPicPr>
        <xdr:blipFill rotWithShape="1">
          <a:blip xmlns:r="http://schemas.openxmlformats.org/officeDocument/2006/relationships" r:embed="rId14" cstate="print">
            <a:duotone>
              <a:schemeClr val="accent2">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44279" y="48691"/>
            <a:ext cx="833"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5" name="Picture 59" descr="logo de la universidad del quindio"/>
          <xdr:cNvPicPr>
            <a:picLocks noChangeAspect="1" noChangeArrowheads="1"/>
          </xdr:cNvPicPr>
        </xdr:nvPicPr>
        <xdr:blipFill rotWithShape="1">
          <a:blip xmlns:r="http://schemas.openxmlformats.org/officeDocument/2006/relationships" r:embed="rId14"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49208" y="50131"/>
            <a:ext cx="832"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6" name="Picture 60" descr="logo de la universidad del quindio"/>
          <xdr:cNvPicPr>
            <a:picLocks noChangeAspect="1" noChangeArrowheads="1"/>
          </xdr:cNvPicPr>
        </xdr:nvPicPr>
        <xdr:blipFill rotWithShape="1">
          <a:blip xmlns:r="http://schemas.openxmlformats.org/officeDocument/2006/relationships" r:embed="rId15" cstate="print">
            <a:duotone>
              <a:prstClr val="black"/>
              <a:schemeClr val="accent5">
                <a:tint val="45000"/>
                <a:satMod val="400000"/>
              </a:schemeClr>
            </a:duotone>
            <a:extLst>
              <a:ext uri="{28A0092B-C50C-407E-A947-70E740481C1C}">
                <a14:useLocalDpi xmlns:a14="http://schemas.microsoft.com/office/drawing/2010/main" val="0"/>
              </a:ext>
            </a:extLst>
          </a:blip>
          <a:srcRect b="22568"/>
          <a:stretch/>
        </xdr:blipFill>
        <xdr:spPr bwMode="auto">
          <a:xfrm>
            <a:off x="38598" y="46530"/>
            <a:ext cx="1534" cy="132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7" name="Picture 61" descr="logo de la universidad del quindio"/>
          <xdr:cNvPicPr>
            <a:picLocks noChangeAspect="1" noChangeArrowheads="1"/>
          </xdr:cNvPicPr>
        </xdr:nvPicPr>
        <xdr:blipFill rotWithShape="1">
          <a:blip xmlns:r="http://schemas.openxmlformats.org/officeDocument/2006/relationships" r:embed="rId16" cstate="print">
            <a:duotone>
              <a:schemeClr val="accent3">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33046" y="44588"/>
            <a:ext cx="4075" cy="35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1</xdr:col>
      <xdr:colOff>257175</xdr:colOff>
      <xdr:row>16</xdr:row>
      <xdr:rowOff>19050</xdr:rowOff>
    </xdr:from>
    <xdr:to>
      <xdr:col>1</xdr:col>
      <xdr:colOff>723900</xdr:colOff>
      <xdr:row>19</xdr:row>
      <xdr:rowOff>0</xdr:rowOff>
    </xdr:to>
    <xdr:grpSp>
      <xdr:nvGrpSpPr>
        <xdr:cNvPr id="28" name="27 Grupo"/>
        <xdr:cNvGrpSpPr>
          <a:grpSpLocks/>
        </xdr:cNvGrpSpPr>
      </xdr:nvGrpSpPr>
      <xdr:grpSpPr bwMode="auto">
        <a:xfrm>
          <a:off x="532342" y="3977217"/>
          <a:ext cx="466725" cy="1515533"/>
          <a:chOff x="23067" y="27837"/>
          <a:chExt cx="6052" cy="18449"/>
        </a:xfrm>
      </xdr:grpSpPr>
      <xdr:pic>
        <xdr:nvPicPr>
          <xdr:cNvPr id="29" name="Picture 63" descr="logo de la universidad del quindio"/>
          <xdr:cNvPicPr>
            <a:picLocks noChangeAspect="1" noChangeArrowheads="1"/>
          </xdr:cNvPicPr>
        </xdr:nvPicPr>
        <xdr:blipFill rotWithShape="1">
          <a:blip xmlns:r="http://schemas.openxmlformats.org/officeDocument/2006/relationships" r:embed="rId17" cstate="print">
            <a:duotone>
              <a:schemeClr val="bg2">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4839" y="28990"/>
            <a:ext cx="2754" cy="23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0" name="Picture 65" descr="logo de la universidad del quindio"/>
          <xdr:cNvPicPr>
            <a:picLocks noChangeAspect="1" noChangeArrowheads="1"/>
          </xdr:cNvPicPr>
        </xdr:nvPicPr>
        <xdr:blipFill rotWithShape="1">
          <a:blip xmlns:r="http://schemas.openxmlformats.org/officeDocument/2006/relationships" r:embed="rId6"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3491" y="44960"/>
            <a:ext cx="1534" cy="13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1" name="Picture 67" descr="logo de la universidad del quindio"/>
          <xdr:cNvPicPr>
            <a:picLocks noChangeAspect="1" noChangeArrowheads="1"/>
          </xdr:cNvPicPr>
        </xdr:nvPicPr>
        <xdr:blipFill rotWithShape="1">
          <a:blip xmlns:r="http://schemas.openxmlformats.org/officeDocument/2006/relationships" r:embed="rId7" cstate="print">
            <a:duotone>
              <a:schemeClr val="accent1">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3067" y="30974"/>
            <a:ext cx="1402" cy="12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2" name="Picture 69" descr="logo de la universidad del quindio"/>
          <xdr:cNvPicPr>
            <a:picLocks noChangeAspect="1" noChangeArrowheads="1"/>
          </xdr:cNvPicPr>
        </xdr:nvPicPr>
        <xdr:blipFill rotWithShape="1">
          <a:blip xmlns:r="http://schemas.openxmlformats.org/officeDocument/2006/relationships" r:embed="rId7" cstate="print">
            <a:duotone>
              <a:schemeClr val="accent3">
                <a:shade val="45000"/>
                <a:satMod val="135000"/>
              </a:schemeClr>
              <a:prstClr val="white"/>
            </a:duotone>
            <a:extLst>
              <a:ext uri="{28A0092B-C50C-407E-A947-70E740481C1C}">
                <a14:useLocalDpi xmlns:a14="http://schemas.microsoft.com/office/drawing/2010/main" val="0"/>
              </a:ext>
            </a:extLst>
          </a:blip>
          <a:srcRect b="22568"/>
          <a:stretch/>
        </xdr:blipFill>
        <xdr:spPr bwMode="auto">
          <a:xfrm flipV="1">
            <a:off x="23221" y="38883"/>
            <a:ext cx="1380" cy="119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3" name="Picture 71" descr="logo de la universidad del quindio"/>
          <xdr:cNvPicPr>
            <a:picLocks noChangeAspect="1" noChangeArrowheads="1"/>
          </xdr:cNvPicPr>
        </xdr:nvPicPr>
        <xdr:blipFill rotWithShape="1">
          <a:blip xmlns:r="http://schemas.openxmlformats.org/officeDocument/2006/relationships" r:embed="rId7" cstate="print">
            <a:duotone>
              <a:schemeClr val="accent6">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7718" y="27837"/>
            <a:ext cx="1401" cy="121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4" name="Picture 72"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4872" y="36811"/>
            <a:ext cx="832"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5" name="Picture 73" descr="logo de la universidad del quindio"/>
          <xdr:cNvPicPr>
            <a:picLocks noChangeAspect="1" noChangeArrowheads="1"/>
          </xdr:cNvPicPr>
        </xdr:nvPicPr>
        <xdr:blipFill>
          <a:blip xmlns:r="http://schemas.openxmlformats.org/officeDocument/2006/relationships" r:embed="rId9">
            <a:extLst>
              <a:ext uri="{28A0092B-C50C-407E-A947-70E740481C1C}">
                <a14:useLocalDpi xmlns:a14="http://schemas.microsoft.com/office/drawing/2010/main" val="0"/>
              </a:ext>
            </a:extLst>
          </a:blip>
          <a:srcRect b="22568"/>
          <a:stretch>
            <a:fillRect/>
          </a:stretch>
        </xdr:blipFill>
        <xdr:spPr bwMode="auto">
          <a:xfrm>
            <a:off x="23418" y="28769"/>
            <a:ext cx="833"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1</xdr:col>
      <xdr:colOff>180975</xdr:colOff>
      <xdr:row>21</xdr:row>
      <xdr:rowOff>76200</xdr:rowOff>
    </xdr:from>
    <xdr:to>
      <xdr:col>2</xdr:col>
      <xdr:colOff>419100</xdr:colOff>
      <xdr:row>27</xdr:row>
      <xdr:rowOff>76200</xdr:rowOff>
    </xdr:to>
    <xdr:grpSp>
      <xdr:nvGrpSpPr>
        <xdr:cNvPr id="36" name="27 Grupo"/>
        <xdr:cNvGrpSpPr>
          <a:grpSpLocks/>
        </xdr:cNvGrpSpPr>
      </xdr:nvGrpSpPr>
      <xdr:grpSpPr bwMode="auto">
        <a:xfrm>
          <a:off x="456142" y="6203950"/>
          <a:ext cx="1158875" cy="984250"/>
          <a:chOff x="18856" y="27117"/>
          <a:chExt cx="13188" cy="13457"/>
        </a:xfrm>
      </xdr:grpSpPr>
      <xdr:pic>
        <xdr:nvPicPr>
          <xdr:cNvPr id="37" name="Picture 65" descr="logo de la universidad del quindio"/>
          <xdr:cNvPicPr>
            <a:picLocks noChangeAspect="1" noChangeArrowheads="1"/>
          </xdr:cNvPicPr>
        </xdr:nvPicPr>
        <xdr:blipFill rotWithShape="1">
          <a:blip xmlns:r="http://schemas.openxmlformats.org/officeDocument/2006/relationships" r:embed="rId6"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5104" y="30479"/>
            <a:ext cx="1534" cy="13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8" name="Picture 66" descr="logo de la universidad del quindio"/>
          <xdr:cNvPicPr>
            <a:picLocks noChangeAspect="1" noChangeArrowheads="1"/>
          </xdr:cNvPicPr>
        </xdr:nvPicPr>
        <xdr:blipFill rotWithShape="1">
          <a:blip xmlns:r="http://schemas.openxmlformats.org/officeDocument/2006/relationships" r:embed="rId18" cstate="print">
            <a:duotone>
              <a:schemeClr val="accent6">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18856" y="27280"/>
            <a:ext cx="2754" cy="23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9" name="Picture 67" descr="logo de la universidad del quindio"/>
          <xdr:cNvPicPr>
            <a:picLocks noChangeAspect="1" noChangeArrowheads="1"/>
          </xdr:cNvPicPr>
        </xdr:nvPicPr>
        <xdr:blipFill rotWithShape="1">
          <a:blip xmlns:r="http://schemas.openxmlformats.org/officeDocument/2006/relationships" r:embed="rId7" cstate="print">
            <a:duotone>
              <a:schemeClr val="accent1">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19098" y="33431"/>
            <a:ext cx="1402" cy="12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40" name="Picture 69" descr="logo de la universidad del quindio"/>
          <xdr:cNvPicPr>
            <a:picLocks noChangeAspect="1" noChangeArrowheads="1"/>
          </xdr:cNvPicPr>
        </xdr:nvPicPr>
        <xdr:blipFill rotWithShape="1">
          <a:blip xmlns:r="http://schemas.openxmlformats.org/officeDocument/2006/relationships" r:embed="rId7" cstate="print">
            <a:duotone>
              <a:schemeClr val="accent3">
                <a:shade val="45000"/>
                <a:satMod val="135000"/>
              </a:schemeClr>
              <a:prstClr val="white"/>
            </a:duotone>
            <a:extLst>
              <a:ext uri="{28A0092B-C50C-407E-A947-70E740481C1C}">
                <a14:useLocalDpi xmlns:a14="http://schemas.microsoft.com/office/drawing/2010/main" val="0"/>
              </a:ext>
            </a:extLst>
          </a:blip>
          <a:srcRect b="22568"/>
          <a:stretch/>
        </xdr:blipFill>
        <xdr:spPr bwMode="auto">
          <a:xfrm flipV="1">
            <a:off x="30664" y="27117"/>
            <a:ext cx="1380" cy="119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41" name="Picture 70"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5444" y="27317"/>
            <a:ext cx="833"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42" name="Picture 72"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1721" y="39854"/>
            <a:ext cx="832"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1</xdr:col>
      <xdr:colOff>95250</xdr:colOff>
      <xdr:row>30</xdr:row>
      <xdr:rowOff>66675</xdr:rowOff>
    </xdr:from>
    <xdr:to>
      <xdr:col>2</xdr:col>
      <xdr:colOff>123825</xdr:colOff>
      <xdr:row>34</xdr:row>
      <xdr:rowOff>0</xdr:rowOff>
    </xdr:to>
    <xdr:grpSp>
      <xdr:nvGrpSpPr>
        <xdr:cNvPr id="43" name="27 Grupo"/>
        <xdr:cNvGrpSpPr>
          <a:grpSpLocks/>
        </xdr:cNvGrpSpPr>
      </xdr:nvGrpSpPr>
      <xdr:grpSpPr bwMode="auto">
        <a:xfrm>
          <a:off x="370417" y="7739592"/>
          <a:ext cx="949325" cy="1213908"/>
          <a:chOff x="18360" y="27320"/>
          <a:chExt cx="10511" cy="13254"/>
        </a:xfrm>
      </xdr:grpSpPr>
      <xdr:pic>
        <xdr:nvPicPr>
          <xdr:cNvPr id="44" name="Picture 66" descr="logo de la universidad del quindio"/>
          <xdr:cNvPicPr>
            <a:picLocks noChangeAspect="1" noChangeArrowheads="1"/>
          </xdr:cNvPicPr>
        </xdr:nvPicPr>
        <xdr:blipFill rotWithShape="1">
          <a:blip xmlns:r="http://schemas.openxmlformats.org/officeDocument/2006/relationships" r:embed="rId18" cstate="print">
            <a:duotone>
              <a:prstClr val="black"/>
              <a:schemeClr val="accent1">
                <a:tint val="45000"/>
                <a:satMod val="400000"/>
              </a:schemeClr>
            </a:duotone>
            <a:extLst>
              <a:ext uri="{28A0092B-C50C-407E-A947-70E740481C1C}">
                <a14:useLocalDpi xmlns:a14="http://schemas.microsoft.com/office/drawing/2010/main" val="0"/>
              </a:ext>
            </a:extLst>
          </a:blip>
          <a:srcRect b="22568"/>
          <a:stretch/>
        </xdr:blipFill>
        <xdr:spPr bwMode="auto">
          <a:xfrm>
            <a:off x="18360" y="38012"/>
            <a:ext cx="2754" cy="23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45" name="Picture 67" descr="logo de la universidad del quindio"/>
          <xdr:cNvPicPr>
            <a:picLocks noChangeAspect="1" noChangeArrowheads="1"/>
          </xdr:cNvPicPr>
        </xdr:nvPicPr>
        <xdr:blipFill rotWithShape="1">
          <a:blip xmlns:r="http://schemas.openxmlformats.org/officeDocument/2006/relationships" r:embed="rId7" cstate="print">
            <a:duotone>
              <a:schemeClr val="accent1">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0338" y="27354"/>
            <a:ext cx="1402" cy="12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46" name="Picture 69" descr="logo de la universidad del quindio"/>
          <xdr:cNvPicPr>
            <a:picLocks noChangeAspect="1" noChangeArrowheads="1"/>
          </xdr:cNvPicPr>
        </xdr:nvPicPr>
        <xdr:blipFill rotWithShape="1">
          <a:blip xmlns:r="http://schemas.openxmlformats.org/officeDocument/2006/relationships" r:embed="rId7" cstate="print">
            <a:duotone>
              <a:schemeClr val="accent3">
                <a:shade val="45000"/>
                <a:satMod val="135000"/>
              </a:schemeClr>
              <a:prstClr val="white"/>
            </a:duotone>
            <a:extLst>
              <a:ext uri="{28A0092B-C50C-407E-A947-70E740481C1C}">
                <a14:useLocalDpi xmlns:a14="http://schemas.microsoft.com/office/drawing/2010/main" val="0"/>
              </a:ext>
            </a:extLst>
          </a:blip>
          <a:srcRect b="22568"/>
          <a:stretch/>
        </xdr:blipFill>
        <xdr:spPr bwMode="auto">
          <a:xfrm flipV="1">
            <a:off x="22106" y="31125"/>
            <a:ext cx="1380" cy="119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47" name="Picture 70"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5444" y="39471"/>
            <a:ext cx="833"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48" name="Picture 71" descr="logo de la universidad del quindio"/>
          <xdr:cNvPicPr>
            <a:picLocks noChangeAspect="1" noChangeArrowheads="1"/>
          </xdr:cNvPicPr>
        </xdr:nvPicPr>
        <xdr:blipFill rotWithShape="1">
          <a:blip xmlns:r="http://schemas.openxmlformats.org/officeDocument/2006/relationships" r:embed="rId7" cstate="print">
            <a:duotone>
              <a:schemeClr val="accent6">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7470" y="27320"/>
            <a:ext cx="1401" cy="121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49" name="Picture 72"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1721" y="39854"/>
            <a:ext cx="832"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1</xdr:col>
      <xdr:colOff>127000</xdr:colOff>
      <xdr:row>52</xdr:row>
      <xdr:rowOff>83607</xdr:rowOff>
    </xdr:from>
    <xdr:to>
      <xdr:col>11</xdr:col>
      <xdr:colOff>846667</xdr:colOff>
      <xdr:row>52</xdr:row>
      <xdr:rowOff>3037416</xdr:rowOff>
    </xdr:to>
    <xdr:graphicFrame macro="">
      <xdr:nvGraphicFramePr>
        <xdr:cNvPr id="50" name="Gráfico 49"/>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9"/>
        </a:graphicData>
      </a:graphic>
    </xdr:graphicFrame>
    <xdr:clientData/>
  </xdr:twoCellAnchor>
</xdr:wsDr>
</file>

<file path=xl/drawings/drawing5.xml><?xml version="1.0" encoding="utf-8"?>
<xdr:wsDr xmlns:xdr="http://schemas.openxmlformats.org/drawingml/2006/spreadsheetDrawing" xmlns:a="http://schemas.openxmlformats.org/drawingml/2006/main">
  <xdr:twoCellAnchor editAs="oneCell">
    <xdr:from>
      <xdr:col>2</xdr:col>
      <xdr:colOff>19050</xdr:colOff>
      <xdr:row>1</xdr:row>
      <xdr:rowOff>9525</xdr:rowOff>
    </xdr:from>
    <xdr:to>
      <xdr:col>10</xdr:col>
      <xdr:colOff>490537</xdr:colOff>
      <xdr:row>5</xdr:row>
      <xdr:rowOff>178593</xdr:rowOff>
    </xdr:to>
    <xdr:pic>
      <xdr:nvPicPr>
        <xdr:cNvPr id="2" name="26 Imagen"/>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21581" y="128588"/>
          <a:ext cx="9591675" cy="9786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123825</xdr:colOff>
      <xdr:row>1</xdr:row>
      <xdr:rowOff>133350</xdr:rowOff>
    </xdr:from>
    <xdr:to>
      <xdr:col>2</xdr:col>
      <xdr:colOff>733425</xdr:colOff>
      <xdr:row>5</xdr:row>
      <xdr:rowOff>9525</xdr:rowOff>
    </xdr:to>
    <xdr:pic>
      <xdr:nvPicPr>
        <xdr:cNvPr id="3" name="Picture 1" descr="logo de la universidad del quindio"/>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323975" y="257175"/>
          <a:ext cx="609600" cy="676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504825</xdr:colOff>
      <xdr:row>1</xdr:row>
      <xdr:rowOff>38100</xdr:rowOff>
    </xdr:from>
    <xdr:to>
      <xdr:col>11</xdr:col>
      <xdr:colOff>123825</xdr:colOff>
      <xdr:row>4</xdr:row>
      <xdr:rowOff>66675</xdr:rowOff>
    </xdr:to>
    <xdr:pic>
      <xdr:nvPicPr>
        <xdr:cNvPr id="4" name="93 CuadroTexto"/>
        <xdr:cNvPicPr>
          <a:picLocks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4562475" y="161925"/>
          <a:ext cx="466725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662941</xdr:colOff>
      <xdr:row>4</xdr:row>
      <xdr:rowOff>95250</xdr:rowOff>
    </xdr:from>
    <xdr:to>
      <xdr:col>8</xdr:col>
      <xdr:colOff>308600</xdr:colOff>
      <xdr:row>5</xdr:row>
      <xdr:rowOff>152400</xdr:rowOff>
    </xdr:to>
    <xdr:sp macro="" textlink="">
      <xdr:nvSpPr>
        <xdr:cNvPr id="5" name="5 CuadroTexto"/>
        <xdr:cNvSpPr txBox="1"/>
      </xdr:nvSpPr>
      <xdr:spPr>
        <a:xfrm>
          <a:off x="3701416" y="819150"/>
          <a:ext cx="4341484" cy="2571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100" b="1">
              <a:solidFill>
                <a:srgbClr val="006600"/>
              </a:solidFill>
            </a:rPr>
            <a:t>FICHA</a:t>
          </a:r>
          <a:r>
            <a:rPr lang="es-CO" sz="1100" b="1" baseline="0">
              <a:solidFill>
                <a:srgbClr val="006600"/>
              </a:solidFill>
            </a:rPr>
            <a:t> TÉCNICA INDICADORES DE GESTIÓN</a:t>
          </a:r>
          <a:endParaRPr lang="es-CO" sz="1100" b="1">
            <a:solidFill>
              <a:srgbClr val="006600"/>
            </a:solidFill>
          </a:endParaRPr>
        </a:p>
      </xdr:txBody>
    </xdr:sp>
    <xdr:clientData/>
  </xdr:twoCellAnchor>
  <xdr:twoCellAnchor>
    <xdr:from>
      <xdr:col>1</xdr:col>
      <xdr:colOff>66675</xdr:colOff>
      <xdr:row>8</xdr:row>
      <xdr:rowOff>47625</xdr:rowOff>
    </xdr:from>
    <xdr:to>
      <xdr:col>2</xdr:col>
      <xdr:colOff>476250</xdr:colOff>
      <xdr:row>12</xdr:row>
      <xdr:rowOff>161925</xdr:rowOff>
    </xdr:to>
    <xdr:grpSp>
      <xdr:nvGrpSpPr>
        <xdr:cNvPr id="6" name="27 Grupo"/>
        <xdr:cNvGrpSpPr>
          <a:grpSpLocks/>
        </xdr:cNvGrpSpPr>
      </xdr:nvGrpSpPr>
      <xdr:grpSpPr bwMode="auto">
        <a:xfrm>
          <a:off x="340519" y="1476375"/>
          <a:ext cx="1338262" cy="1316831"/>
          <a:chOff x="19910" y="27050"/>
          <a:chExt cx="15009" cy="17815"/>
        </a:xfrm>
      </xdr:grpSpPr>
      <xdr:pic>
        <xdr:nvPicPr>
          <xdr:cNvPr id="7" name="Picture 62" descr="logo de la universidad del quindio"/>
          <xdr:cNvPicPr>
            <a:picLocks noChangeAspect="1" noChangeArrowheads="1"/>
          </xdr:cNvPicPr>
        </xdr:nvPicPr>
        <xdr:blipFill rotWithShape="1">
          <a:blip xmlns:r="http://schemas.openxmlformats.org/officeDocument/2006/relationships" r:embed="rId4" cstate="print">
            <a:duotone>
              <a:schemeClr val="accent3">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19910" y="27050"/>
            <a:ext cx="4076" cy="35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8" name="Picture 64" descr="logo de la universidad del quindio"/>
          <xdr:cNvPicPr>
            <a:picLocks noChangeAspect="1" noChangeArrowheads="1"/>
          </xdr:cNvPicPr>
        </xdr:nvPicPr>
        <xdr:blipFill rotWithShape="1">
          <a:blip xmlns:r="http://schemas.openxmlformats.org/officeDocument/2006/relationships" r:embed="rId5" cstate="print">
            <a:duotone>
              <a:schemeClr val="accent1">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1331" y="35499"/>
            <a:ext cx="1930" cy="166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9" name="Picture 65" descr="logo de la universidad del quindio"/>
          <xdr:cNvPicPr>
            <a:picLocks noChangeAspect="1" noChangeArrowheads="1"/>
          </xdr:cNvPicPr>
        </xdr:nvPicPr>
        <xdr:blipFill rotWithShape="1">
          <a:blip xmlns:r="http://schemas.openxmlformats.org/officeDocument/2006/relationships" r:embed="rId6"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3133" y="43539"/>
            <a:ext cx="1534" cy="13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0" name="Picture 67" descr="logo de la universidad del quindio"/>
          <xdr:cNvPicPr>
            <a:picLocks noChangeAspect="1" noChangeArrowheads="1"/>
          </xdr:cNvPicPr>
        </xdr:nvPicPr>
        <xdr:blipFill rotWithShape="1">
          <a:blip xmlns:r="http://schemas.openxmlformats.org/officeDocument/2006/relationships" r:embed="rId7" cstate="print">
            <a:duotone>
              <a:schemeClr val="accent1">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9889" y="27224"/>
            <a:ext cx="1402" cy="12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1" name="Picture 68" descr="logo de la universidad del quindio"/>
          <xdr:cNvPicPr>
            <a:picLocks noChangeAspect="1" noChangeArrowheads="1"/>
          </xdr:cNvPicPr>
        </xdr:nvPicPr>
        <xdr:blipFill rotWithShape="1">
          <a:blip xmlns:r="http://schemas.openxmlformats.org/officeDocument/2006/relationships" r:embed="rId8" cstate="print">
            <a:duotone>
              <a:schemeClr val="bg2">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3021" y="32647"/>
            <a:ext cx="1800" cy="155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2" name="Picture 69" descr="logo de la universidad del quindio"/>
          <xdr:cNvPicPr>
            <a:picLocks noChangeAspect="1" noChangeArrowheads="1"/>
          </xdr:cNvPicPr>
        </xdr:nvPicPr>
        <xdr:blipFill rotWithShape="1">
          <a:blip xmlns:r="http://schemas.openxmlformats.org/officeDocument/2006/relationships" r:embed="rId7" cstate="print">
            <a:duotone>
              <a:schemeClr val="accent3">
                <a:shade val="45000"/>
                <a:satMod val="135000"/>
              </a:schemeClr>
              <a:prstClr val="white"/>
            </a:duotone>
            <a:extLst>
              <a:ext uri="{28A0092B-C50C-407E-A947-70E740481C1C}">
                <a14:useLocalDpi xmlns:a14="http://schemas.microsoft.com/office/drawing/2010/main" val="0"/>
              </a:ext>
            </a:extLst>
          </a:blip>
          <a:srcRect b="22568"/>
          <a:stretch/>
        </xdr:blipFill>
        <xdr:spPr bwMode="auto">
          <a:xfrm flipV="1">
            <a:off x="23221" y="38883"/>
            <a:ext cx="1380" cy="119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3" name="Picture 70"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5444" y="27317"/>
            <a:ext cx="833"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4" name="Picture 71" descr="logo de la universidad del quindio"/>
          <xdr:cNvPicPr>
            <a:picLocks noChangeAspect="1" noChangeArrowheads="1"/>
          </xdr:cNvPicPr>
        </xdr:nvPicPr>
        <xdr:blipFill rotWithShape="1">
          <a:blip xmlns:r="http://schemas.openxmlformats.org/officeDocument/2006/relationships" r:embed="rId7" cstate="print">
            <a:duotone>
              <a:schemeClr val="accent6">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7718" y="27837"/>
            <a:ext cx="1401" cy="121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5" name="Picture 73" descr="logo de la universidad del quindio"/>
          <xdr:cNvPicPr>
            <a:picLocks noChangeAspect="1" noChangeArrowheads="1"/>
          </xdr:cNvPicPr>
        </xdr:nvPicPr>
        <xdr:blipFill>
          <a:blip xmlns:r="http://schemas.openxmlformats.org/officeDocument/2006/relationships" r:embed="rId9">
            <a:extLst>
              <a:ext uri="{28A0092B-C50C-407E-A947-70E740481C1C}">
                <a14:useLocalDpi xmlns:a14="http://schemas.microsoft.com/office/drawing/2010/main" val="0"/>
              </a:ext>
            </a:extLst>
          </a:blip>
          <a:srcRect b="22568"/>
          <a:stretch>
            <a:fillRect/>
          </a:stretch>
        </xdr:blipFill>
        <xdr:spPr bwMode="auto">
          <a:xfrm>
            <a:off x="34086" y="28769"/>
            <a:ext cx="833"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6" name="Picture 72"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2447" y="40500"/>
            <a:ext cx="832"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3</xdr:col>
      <xdr:colOff>209550</xdr:colOff>
      <xdr:row>2</xdr:row>
      <xdr:rowOff>0</xdr:rowOff>
    </xdr:from>
    <xdr:to>
      <xdr:col>4</xdr:col>
      <xdr:colOff>352425</xdr:colOff>
      <xdr:row>4</xdr:row>
      <xdr:rowOff>142875</xdr:rowOff>
    </xdr:to>
    <xdr:grpSp>
      <xdr:nvGrpSpPr>
        <xdr:cNvPr id="17" name="30 Grupo"/>
        <xdr:cNvGrpSpPr>
          <a:grpSpLocks/>
        </xdr:cNvGrpSpPr>
      </xdr:nvGrpSpPr>
      <xdr:grpSpPr bwMode="auto">
        <a:xfrm>
          <a:off x="2185988" y="321469"/>
          <a:ext cx="1214437" cy="547687"/>
          <a:chOff x="33046" y="44588"/>
          <a:chExt cx="16994" cy="6735"/>
        </a:xfrm>
      </xdr:grpSpPr>
      <xdr:pic>
        <xdr:nvPicPr>
          <xdr:cNvPr id="18" name="Picture 52" descr="logo de la universidad del quindio"/>
          <xdr:cNvPicPr>
            <a:picLocks noChangeAspect="1" noChangeArrowheads="1"/>
          </xdr:cNvPicPr>
        </xdr:nvPicPr>
        <xdr:blipFill>
          <a:blip xmlns:r="http://schemas.openxmlformats.org/officeDocument/2006/relationships" r:embed="rId10" cstate="print">
            <a:extLst>
              <a:ext uri="{28A0092B-C50C-407E-A947-70E740481C1C}">
                <a14:useLocalDpi xmlns:a14="http://schemas.microsoft.com/office/drawing/2010/main" val="0"/>
              </a:ext>
            </a:extLst>
          </a:blip>
          <a:srcRect b="22568"/>
          <a:stretch>
            <a:fillRect/>
          </a:stretch>
        </xdr:blipFill>
        <xdr:spPr bwMode="auto">
          <a:xfrm>
            <a:off x="40960" y="48393"/>
            <a:ext cx="1753" cy="15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9" name="Picture 53" descr="logo de la universidad del quindio"/>
          <xdr:cNvPicPr>
            <a:picLocks noChangeAspect="1" noChangeArrowheads="1"/>
          </xdr:cNvPicPr>
        </xdr:nvPicPr>
        <xdr:blipFill rotWithShape="1">
          <a:blip xmlns:r="http://schemas.openxmlformats.org/officeDocument/2006/relationships" r:embed="rId11" cstate="print">
            <a:duotone>
              <a:schemeClr val="accent3">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42839" y="50112"/>
            <a:ext cx="1402" cy="121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0" name="Picture 54" descr="logo de la universidad del quindio"/>
          <xdr:cNvPicPr>
            <a:picLocks noChangeAspect="1" noChangeArrowheads="1"/>
          </xdr:cNvPicPr>
        </xdr:nvPicPr>
        <xdr:blipFill rotWithShape="1">
          <a:blip xmlns:r="http://schemas.openxmlformats.org/officeDocument/2006/relationships" r:embed="rId12"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35305" y="48940"/>
            <a:ext cx="1866" cy="161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1" name="Picture 55" descr="logo de la universidad del quindio"/>
          <xdr:cNvPicPr>
            <a:picLocks noChangeAspect="1" noChangeArrowheads="1"/>
          </xdr:cNvPicPr>
        </xdr:nvPicPr>
        <xdr:blipFill rotWithShape="1">
          <a:blip xmlns:r="http://schemas.openxmlformats.org/officeDocument/2006/relationships" r:embed="rId13" cstate="print">
            <a:duotone>
              <a:schemeClr val="accent6">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37018" y="47234"/>
            <a:ext cx="2753" cy="23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2" name="Picture 56" descr="logo de la universidad del quindio"/>
          <xdr:cNvPicPr>
            <a:picLocks noChangeAspect="1" noChangeArrowheads="1"/>
          </xdr:cNvPicPr>
        </xdr:nvPicPr>
        <xdr:blipFill rotWithShape="1">
          <a:blip xmlns:r="http://schemas.openxmlformats.org/officeDocument/2006/relationships" r:embed="rId14" cstate="print">
            <a:duotone>
              <a:prstClr val="black"/>
              <a:schemeClr val="accent1">
                <a:tint val="45000"/>
                <a:satMod val="400000"/>
              </a:schemeClr>
            </a:duotone>
            <a:extLst>
              <a:ext uri="{28A0092B-C50C-407E-A947-70E740481C1C}">
                <a14:useLocalDpi xmlns:a14="http://schemas.microsoft.com/office/drawing/2010/main" val="0"/>
              </a:ext>
            </a:extLst>
          </a:blip>
          <a:srcRect b="22568"/>
          <a:stretch/>
        </xdr:blipFill>
        <xdr:spPr bwMode="auto">
          <a:xfrm>
            <a:off x="47047" y="49495"/>
            <a:ext cx="833"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3" name="Picture 57" descr="logo de la universidad del quindio"/>
          <xdr:cNvPicPr>
            <a:picLocks noChangeAspect="1" noChangeArrowheads="1"/>
          </xdr:cNvPicPr>
        </xdr:nvPicPr>
        <xdr:blipFill rotWithShape="1">
          <a:blip xmlns:r="http://schemas.openxmlformats.org/officeDocument/2006/relationships" r:embed="rId14"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45607" y="50131"/>
            <a:ext cx="833"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4" name="Picture 58" descr="logo de la universidad del quindio"/>
          <xdr:cNvPicPr>
            <a:picLocks noChangeAspect="1" noChangeArrowheads="1"/>
          </xdr:cNvPicPr>
        </xdr:nvPicPr>
        <xdr:blipFill rotWithShape="1">
          <a:blip xmlns:r="http://schemas.openxmlformats.org/officeDocument/2006/relationships" r:embed="rId14" cstate="print">
            <a:duotone>
              <a:schemeClr val="accent2">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44279" y="48691"/>
            <a:ext cx="833"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5" name="Picture 59" descr="logo de la universidad del quindio"/>
          <xdr:cNvPicPr>
            <a:picLocks noChangeAspect="1" noChangeArrowheads="1"/>
          </xdr:cNvPicPr>
        </xdr:nvPicPr>
        <xdr:blipFill rotWithShape="1">
          <a:blip xmlns:r="http://schemas.openxmlformats.org/officeDocument/2006/relationships" r:embed="rId14"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49208" y="50131"/>
            <a:ext cx="832"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6" name="Picture 60" descr="logo de la universidad del quindio"/>
          <xdr:cNvPicPr>
            <a:picLocks noChangeAspect="1" noChangeArrowheads="1"/>
          </xdr:cNvPicPr>
        </xdr:nvPicPr>
        <xdr:blipFill rotWithShape="1">
          <a:blip xmlns:r="http://schemas.openxmlformats.org/officeDocument/2006/relationships" r:embed="rId15" cstate="print">
            <a:duotone>
              <a:prstClr val="black"/>
              <a:schemeClr val="accent5">
                <a:tint val="45000"/>
                <a:satMod val="400000"/>
              </a:schemeClr>
            </a:duotone>
            <a:extLst>
              <a:ext uri="{28A0092B-C50C-407E-A947-70E740481C1C}">
                <a14:useLocalDpi xmlns:a14="http://schemas.microsoft.com/office/drawing/2010/main" val="0"/>
              </a:ext>
            </a:extLst>
          </a:blip>
          <a:srcRect b="22568"/>
          <a:stretch/>
        </xdr:blipFill>
        <xdr:spPr bwMode="auto">
          <a:xfrm>
            <a:off x="38598" y="46530"/>
            <a:ext cx="1534" cy="132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7" name="Picture 61" descr="logo de la universidad del quindio"/>
          <xdr:cNvPicPr>
            <a:picLocks noChangeAspect="1" noChangeArrowheads="1"/>
          </xdr:cNvPicPr>
        </xdr:nvPicPr>
        <xdr:blipFill rotWithShape="1">
          <a:blip xmlns:r="http://schemas.openxmlformats.org/officeDocument/2006/relationships" r:embed="rId16" cstate="print">
            <a:duotone>
              <a:schemeClr val="accent3">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33046" y="44588"/>
            <a:ext cx="4075" cy="35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1</xdr:col>
      <xdr:colOff>257175</xdr:colOff>
      <xdr:row>16</xdr:row>
      <xdr:rowOff>19050</xdr:rowOff>
    </xdr:from>
    <xdr:to>
      <xdr:col>1</xdr:col>
      <xdr:colOff>723900</xdr:colOff>
      <xdr:row>19</xdr:row>
      <xdr:rowOff>0</xdr:rowOff>
    </xdr:to>
    <xdr:grpSp>
      <xdr:nvGrpSpPr>
        <xdr:cNvPr id="28" name="27 Grupo"/>
        <xdr:cNvGrpSpPr>
          <a:grpSpLocks/>
        </xdr:cNvGrpSpPr>
      </xdr:nvGrpSpPr>
      <xdr:grpSpPr bwMode="auto">
        <a:xfrm>
          <a:off x="531019" y="3960019"/>
          <a:ext cx="466725" cy="1516856"/>
          <a:chOff x="23067" y="27837"/>
          <a:chExt cx="6052" cy="18449"/>
        </a:xfrm>
      </xdr:grpSpPr>
      <xdr:pic>
        <xdr:nvPicPr>
          <xdr:cNvPr id="29" name="Picture 63" descr="logo de la universidad del quindio"/>
          <xdr:cNvPicPr>
            <a:picLocks noChangeAspect="1" noChangeArrowheads="1"/>
          </xdr:cNvPicPr>
        </xdr:nvPicPr>
        <xdr:blipFill rotWithShape="1">
          <a:blip xmlns:r="http://schemas.openxmlformats.org/officeDocument/2006/relationships" r:embed="rId17" cstate="print">
            <a:duotone>
              <a:schemeClr val="bg2">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4839" y="28990"/>
            <a:ext cx="2754" cy="23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0" name="Picture 65" descr="logo de la universidad del quindio"/>
          <xdr:cNvPicPr>
            <a:picLocks noChangeAspect="1" noChangeArrowheads="1"/>
          </xdr:cNvPicPr>
        </xdr:nvPicPr>
        <xdr:blipFill rotWithShape="1">
          <a:blip xmlns:r="http://schemas.openxmlformats.org/officeDocument/2006/relationships" r:embed="rId6"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3491" y="44960"/>
            <a:ext cx="1534" cy="13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1" name="Picture 67" descr="logo de la universidad del quindio"/>
          <xdr:cNvPicPr>
            <a:picLocks noChangeAspect="1" noChangeArrowheads="1"/>
          </xdr:cNvPicPr>
        </xdr:nvPicPr>
        <xdr:blipFill rotWithShape="1">
          <a:blip xmlns:r="http://schemas.openxmlformats.org/officeDocument/2006/relationships" r:embed="rId7" cstate="print">
            <a:duotone>
              <a:schemeClr val="accent1">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3067" y="30974"/>
            <a:ext cx="1402" cy="12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2" name="Picture 69" descr="logo de la universidad del quindio"/>
          <xdr:cNvPicPr>
            <a:picLocks noChangeAspect="1" noChangeArrowheads="1"/>
          </xdr:cNvPicPr>
        </xdr:nvPicPr>
        <xdr:blipFill rotWithShape="1">
          <a:blip xmlns:r="http://schemas.openxmlformats.org/officeDocument/2006/relationships" r:embed="rId7" cstate="print">
            <a:duotone>
              <a:schemeClr val="accent3">
                <a:shade val="45000"/>
                <a:satMod val="135000"/>
              </a:schemeClr>
              <a:prstClr val="white"/>
            </a:duotone>
            <a:extLst>
              <a:ext uri="{28A0092B-C50C-407E-A947-70E740481C1C}">
                <a14:useLocalDpi xmlns:a14="http://schemas.microsoft.com/office/drawing/2010/main" val="0"/>
              </a:ext>
            </a:extLst>
          </a:blip>
          <a:srcRect b="22568"/>
          <a:stretch/>
        </xdr:blipFill>
        <xdr:spPr bwMode="auto">
          <a:xfrm flipV="1">
            <a:off x="23221" y="38883"/>
            <a:ext cx="1380" cy="119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3" name="Picture 71" descr="logo de la universidad del quindio"/>
          <xdr:cNvPicPr>
            <a:picLocks noChangeAspect="1" noChangeArrowheads="1"/>
          </xdr:cNvPicPr>
        </xdr:nvPicPr>
        <xdr:blipFill rotWithShape="1">
          <a:blip xmlns:r="http://schemas.openxmlformats.org/officeDocument/2006/relationships" r:embed="rId7" cstate="print">
            <a:duotone>
              <a:schemeClr val="accent6">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7718" y="27837"/>
            <a:ext cx="1401" cy="121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4" name="Picture 72"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4872" y="36811"/>
            <a:ext cx="832"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5" name="Picture 73" descr="logo de la universidad del quindio"/>
          <xdr:cNvPicPr>
            <a:picLocks noChangeAspect="1" noChangeArrowheads="1"/>
          </xdr:cNvPicPr>
        </xdr:nvPicPr>
        <xdr:blipFill>
          <a:blip xmlns:r="http://schemas.openxmlformats.org/officeDocument/2006/relationships" r:embed="rId9">
            <a:extLst>
              <a:ext uri="{28A0092B-C50C-407E-A947-70E740481C1C}">
                <a14:useLocalDpi xmlns:a14="http://schemas.microsoft.com/office/drawing/2010/main" val="0"/>
              </a:ext>
            </a:extLst>
          </a:blip>
          <a:srcRect b="22568"/>
          <a:stretch>
            <a:fillRect/>
          </a:stretch>
        </xdr:blipFill>
        <xdr:spPr bwMode="auto">
          <a:xfrm>
            <a:off x="23418" y="28769"/>
            <a:ext cx="833"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1</xdr:col>
      <xdr:colOff>180975</xdr:colOff>
      <xdr:row>21</xdr:row>
      <xdr:rowOff>76200</xdr:rowOff>
    </xdr:from>
    <xdr:to>
      <xdr:col>2</xdr:col>
      <xdr:colOff>419100</xdr:colOff>
      <xdr:row>27</xdr:row>
      <xdr:rowOff>76200</xdr:rowOff>
    </xdr:to>
    <xdr:grpSp>
      <xdr:nvGrpSpPr>
        <xdr:cNvPr id="36" name="27 Grupo"/>
        <xdr:cNvGrpSpPr>
          <a:grpSpLocks/>
        </xdr:cNvGrpSpPr>
      </xdr:nvGrpSpPr>
      <xdr:grpSpPr bwMode="auto">
        <a:xfrm>
          <a:off x="454819" y="6184106"/>
          <a:ext cx="1166812" cy="1000125"/>
          <a:chOff x="18856" y="27117"/>
          <a:chExt cx="13188" cy="13457"/>
        </a:xfrm>
      </xdr:grpSpPr>
      <xdr:pic>
        <xdr:nvPicPr>
          <xdr:cNvPr id="37" name="Picture 65" descr="logo de la universidad del quindio"/>
          <xdr:cNvPicPr>
            <a:picLocks noChangeAspect="1" noChangeArrowheads="1"/>
          </xdr:cNvPicPr>
        </xdr:nvPicPr>
        <xdr:blipFill rotWithShape="1">
          <a:blip xmlns:r="http://schemas.openxmlformats.org/officeDocument/2006/relationships" r:embed="rId6"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5104" y="30479"/>
            <a:ext cx="1534" cy="13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8" name="Picture 66" descr="logo de la universidad del quindio"/>
          <xdr:cNvPicPr>
            <a:picLocks noChangeAspect="1" noChangeArrowheads="1"/>
          </xdr:cNvPicPr>
        </xdr:nvPicPr>
        <xdr:blipFill rotWithShape="1">
          <a:blip xmlns:r="http://schemas.openxmlformats.org/officeDocument/2006/relationships" r:embed="rId18" cstate="print">
            <a:duotone>
              <a:schemeClr val="accent6">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18856" y="27280"/>
            <a:ext cx="2754" cy="23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9" name="Picture 67" descr="logo de la universidad del quindio"/>
          <xdr:cNvPicPr>
            <a:picLocks noChangeAspect="1" noChangeArrowheads="1"/>
          </xdr:cNvPicPr>
        </xdr:nvPicPr>
        <xdr:blipFill rotWithShape="1">
          <a:blip xmlns:r="http://schemas.openxmlformats.org/officeDocument/2006/relationships" r:embed="rId7" cstate="print">
            <a:duotone>
              <a:schemeClr val="accent1">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19098" y="33431"/>
            <a:ext cx="1402" cy="12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40" name="Picture 69" descr="logo de la universidad del quindio"/>
          <xdr:cNvPicPr>
            <a:picLocks noChangeAspect="1" noChangeArrowheads="1"/>
          </xdr:cNvPicPr>
        </xdr:nvPicPr>
        <xdr:blipFill rotWithShape="1">
          <a:blip xmlns:r="http://schemas.openxmlformats.org/officeDocument/2006/relationships" r:embed="rId7" cstate="print">
            <a:duotone>
              <a:schemeClr val="accent3">
                <a:shade val="45000"/>
                <a:satMod val="135000"/>
              </a:schemeClr>
              <a:prstClr val="white"/>
            </a:duotone>
            <a:extLst>
              <a:ext uri="{28A0092B-C50C-407E-A947-70E740481C1C}">
                <a14:useLocalDpi xmlns:a14="http://schemas.microsoft.com/office/drawing/2010/main" val="0"/>
              </a:ext>
            </a:extLst>
          </a:blip>
          <a:srcRect b="22568"/>
          <a:stretch/>
        </xdr:blipFill>
        <xdr:spPr bwMode="auto">
          <a:xfrm flipV="1">
            <a:off x="30664" y="27117"/>
            <a:ext cx="1380" cy="119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41" name="Picture 70"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5444" y="27317"/>
            <a:ext cx="833"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42" name="Picture 72"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1721" y="39854"/>
            <a:ext cx="832"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1</xdr:col>
      <xdr:colOff>95250</xdr:colOff>
      <xdr:row>30</xdr:row>
      <xdr:rowOff>66675</xdr:rowOff>
    </xdr:from>
    <xdr:to>
      <xdr:col>2</xdr:col>
      <xdr:colOff>123825</xdr:colOff>
      <xdr:row>34</xdr:row>
      <xdr:rowOff>0</xdr:rowOff>
    </xdr:to>
    <xdr:grpSp>
      <xdr:nvGrpSpPr>
        <xdr:cNvPr id="43" name="27 Grupo"/>
        <xdr:cNvGrpSpPr>
          <a:grpSpLocks/>
        </xdr:cNvGrpSpPr>
      </xdr:nvGrpSpPr>
      <xdr:grpSpPr bwMode="auto">
        <a:xfrm>
          <a:off x="369094" y="7734300"/>
          <a:ext cx="957262" cy="1207294"/>
          <a:chOff x="18360" y="27320"/>
          <a:chExt cx="10511" cy="13254"/>
        </a:xfrm>
      </xdr:grpSpPr>
      <xdr:pic>
        <xdr:nvPicPr>
          <xdr:cNvPr id="44" name="Picture 66" descr="logo de la universidad del quindio"/>
          <xdr:cNvPicPr>
            <a:picLocks noChangeAspect="1" noChangeArrowheads="1"/>
          </xdr:cNvPicPr>
        </xdr:nvPicPr>
        <xdr:blipFill rotWithShape="1">
          <a:blip xmlns:r="http://schemas.openxmlformats.org/officeDocument/2006/relationships" r:embed="rId18" cstate="print">
            <a:duotone>
              <a:prstClr val="black"/>
              <a:schemeClr val="accent1">
                <a:tint val="45000"/>
                <a:satMod val="400000"/>
              </a:schemeClr>
            </a:duotone>
            <a:extLst>
              <a:ext uri="{28A0092B-C50C-407E-A947-70E740481C1C}">
                <a14:useLocalDpi xmlns:a14="http://schemas.microsoft.com/office/drawing/2010/main" val="0"/>
              </a:ext>
            </a:extLst>
          </a:blip>
          <a:srcRect b="22568"/>
          <a:stretch/>
        </xdr:blipFill>
        <xdr:spPr bwMode="auto">
          <a:xfrm>
            <a:off x="18360" y="38012"/>
            <a:ext cx="2754" cy="23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45" name="Picture 67" descr="logo de la universidad del quindio"/>
          <xdr:cNvPicPr>
            <a:picLocks noChangeAspect="1" noChangeArrowheads="1"/>
          </xdr:cNvPicPr>
        </xdr:nvPicPr>
        <xdr:blipFill rotWithShape="1">
          <a:blip xmlns:r="http://schemas.openxmlformats.org/officeDocument/2006/relationships" r:embed="rId7" cstate="print">
            <a:duotone>
              <a:schemeClr val="accent1">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0338" y="27354"/>
            <a:ext cx="1402" cy="12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46" name="Picture 69" descr="logo de la universidad del quindio"/>
          <xdr:cNvPicPr>
            <a:picLocks noChangeAspect="1" noChangeArrowheads="1"/>
          </xdr:cNvPicPr>
        </xdr:nvPicPr>
        <xdr:blipFill rotWithShape="1">
          <a:blip xmlns:r="http://schemas.openxmlformats.org/officeDocument/2006/relationships" r:embed="rId7" cstate="print">
            <a:duotone>
              <a:schemeClr val="accent3">
                <a:shade val="45000"/>
                <a:satMod val="135000"/>
              </a:schemeClr>
              <a:prstClr val="white"/>
            </a:duotone>
            <a:extLst>
              <a:ext uri="{28A0092B-C50C-407E-A947-70E740481C1C}">
                <a14:useLocalDpi xmlns:a14="http://schemas.microsoft.com/office/drawing/2010/main" val="0"/>
              </a:ext>
            </a:extLst>
          </a:blip>
          <a:srcRect b="22568"/>
          <a:stretch/>
        </xdr:blipFill>
        <xdr:spPr bwMode="auto">
          <a:xfrm flipV="1">
            <a:off x="22106" y="31125"/>
            <a:ext cx="1380" cy="119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47" name="Picture 70"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5444" y="39471"/>
            <a:ext cx="833"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48" name="Picture 71" descr="logo de la universidad del quindio"/>
          <xdr:cNvPicPr>
            <a:picLocks noChangeAspect="1" noChangeArrowheads="1"/>
          </xdr:cNvPicPr>
        </xdr:nvPicPr>
        <xdr:blipFill rotWithShape="1">
          <a:blip xmlns:r="http://schemas.openxmlformats.org/officeDocument/2006/relationships" r:embed="rId7" cstate="print">
            <a:duotone>
              <a:schemeClr val="accent6">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7470" y="27320"/>
            <a:ext cx="1401" cy="121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49" name="Picture 72"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1721" y="39854"/>
            <a:ext cx="832"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1</xdr:col>
      <xdr:colOff>107156</xdr:colOff>
      <xdr:row>52</xdr:row>
      <xdr:rowOff>45243</xdr:rowOff>
    </xdr:from>
    <xdr:to>
      <xdr:col>11</xdr:col>
      <xdr:colOff>607219</xdr:colOff>
      <xdr:row>52</xdr:row>
      <xdr:rowOff>2788443</xdr:rowOff>
    </xdr:to>
    <xdr:graphicFrame macro="">
      <xdr:nvGraphicFramePr>
        <xdr:cNvPr id="52" name="Gráfico 5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9"/>
        </a:graphicData>
      </a:graphic>
    </xdr:graphicFrame>
    <xdr:clientData/>
  </xdr:twoCellAnchor>
</xdr:wsDr>
</file>

<file path=xl/drawings/drawing6.xml><?xml version="1.0" encoding="utf-8"?>
<xdr:wsDr xmlns:xdr="http://schemas.openxmlformats.org/drawingml/2006/spreadsheetDrawing" xmlns:a="http://schemas.openxmlformats.org/drawingml/2006/main">
  <xdr:twoCellAnchor editAs="oneCell">
    <xdr:from>
      <xdr:col>2</xdr:col>
      <xdr:colOff>19050</xdr:colOff>
      <xdr:row>1</xdr:row>
      <xdr:rowOff>9525</xdr:rowOff>
    </xdr:from>
    <xdr:to>
      <xdr:col>9</xdr:col>
      <xdr:colOff>1033992</xdr:colOff>
      <xdr:row>5</xdr:row>
      <xdr:rowOff>148167</xdr:rowOff>
    </xdr:to>
    <xdr:pic>
      <xdr:nvPicPr>
        <xdr:cNvPr id="2" name="26 Imagen"/>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14967" y="136525"/>
          <a:ext cx="9100608" cy="942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123825</xdr:colOff>
      <xdr:row>1</xdr:row>
      <xdr:rowOff>133350</xdr:rowOff>
    </xdr:from>
    <xdr:to>
      <xdr:col>2</xdr:col>
      <xdr:colOff>733425</xdr:colOff>
      <xdr:row>5</xdr:row>
      <xdr:rowOff>9525</xdr:rowOff>
    </xdr:to>
    <xdr:pic>
      <xdr:nvPicPr>
        <xdr:cNvPr id="3" name="Picture 1" descr="logo de la universidad del quindio"/>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323975" y="257175"/>
          <a:ext cx="609600" cy="676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504825</xdr:colOff>
      <xdr:row>1</xdr:row>
      <xdr:rowOff>38100</xdr:rowOff>
    </xdr:from>
    <xdr:to>
      <xdr:col>10</xdr:col>
      <xdr:colOff>356658</xdr:colOff>
      <xdr:row>4</xdr:row>
      <xdr:rowOff>66675</xdr:rowOff>
    </xdr:to>
    <xdr:pic>
      <xdr:nvPicPr>
        <xdr:cNvPr id="4" name="93 CuadroTexto"/>
        <xdr:cNvPicPr>
          <a:picLocks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4562475" y="161925"/>
          <a:ext cx="466725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662941</xdr:colOff>
      <xdr:row>4</xdr:row>
      <xdr:rowOff>95250</xdr:rowOff>
    </xdr:from>
    <xdr:to>
      <xdr:col>8</xdr:col>
      <xdr:colOff>308597</xdr:colOff>
      <xdr:row>5</xdr:row>
      <xdr:rowOff>152400</xdr:rowOff>
    </xdr:to>
    <xdr:sp macro="" textlink="">
      <xdr:nvSpPr>
        <xdr:cNvPr id="5" name="5 CuadroTexto"/>
        <xdr:cNvSpPr txBox="1"/>
      </xdr:nvSpPr>
      <xdr:spPr>
        <a:xfrm>
          <a:off x="3701416" y="819150"/>
          <a:ext cx="3865231" cy="2571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100" b="1">
              <a:solidFill>
                <a:srgbClr val="006600"/>
              </a:solidFill>
            </a:rPr>
            <a:t>FICHA</a:t>
          </a:r>
          <a:r>
            <a:rPr lang="es-CO" sz="1100" b="1" baseline="0">
              <a:solidFill>
                <a:srgbClr val="006600"/>
              </a:solidFill>
            </a:rPr>
            <a:t> TÉCNICA INDICADORES DE GESTIÓN</a:t>
          </a:r>
          <a:endParaRPr lang="es-CO" sz="1100" b="1">
            <a:solidFill>
              <a:srgbClr val="006600"/>
            </a:solidFill>
          </a:endParaRPr>
        </a:p>
      </xdr:txBody>
    </xdr:sp>
    <xdr:clientData/>
  </xdr:twoCellAnchor>
  <xdr:twoCellAnchor>
    <xdr:from>
      <xdr:col>1</xdr:col>
      <xdr:colOff>66675</xdr:colOff>
      <xdr:row>8</xdr:row>
      <xdr:rowOff>47625</xdr:rowOff>
    </xdr:from>
    <xdr:to>
      <xdr:col>2</xdr:col>
      <xdr:colOff>476250</xdr:colOff>
      <xdr:row>12</xdr:row>
      <xdr:rowOff>161925</xdr:rowOff>
    </xdr:to>
    <xdr:grpSp>
      <xdr:nvGrpSpPr>
        <xdr:cNvPr id="6" name="27 Grupo"/>
        <xdr:cNvGrpSpPr>
          <a:grpSpLocks/>
        </xdr:cNvGrpSpPr>
      </xdr:nvGrpSpPr>
      <xdr:grpSpPr bwMode="auto">
        <a:xfrm>
          <a:off x="341842" y="1486958"/>
          <a:ext cx="1330325" cy="1310217"/>
          <a:chOff x="19910" y="27050"/>
          <a:chExt cx="15009" cy="17815"/>
        </a:xfrm>
      </xdr:grpSpPr>
      <xdr:pic>
        <xdr:nvPicPr>
          <xdr:cNvPr id="7" name="Picture 62" descr="logo de la universidad del quindio"/>
          <xdr:cNvPicPr>
            <a:picLocks noChangeAspect="1" noChangeArrowheads="1"/>
          </xdr:cNvPicPr>
        </xdr:nvPicPr>
        <xdr:blipFill rotWithShape="1">
          <a:blip xmlns:r="http://schemas.openxmlformats.org/officeDocument/2006/relationships" r:embed="rId4" cstate="print">
            <a:duotone>
              <a:schemeClr val="accent3">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19910" y="27050"/>
            <a:ext cx="4076" cy="35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8" name="Picture 64" descr="logo de la universidad del quindio"/>
          <xdr:cNvPicPr>
            <a:picLocks noChangeAspect="1" noChangeArrowheads="1"/>
          </xdr:cNvPicPr>
        </xdr:nvPicPr>
        <xdr:blipFill rotWithShape="1">
          <a:blip xmlns:r="http://schemas.openxmlformats.org/officeDocument/2006/relationships" r:embed="rId5" cstate="print">
            <a:duotone>
              <a:schemeClr val="accent1">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1331" y="35499"/>
            <a:ext cx="1930" cy="166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9" name="Picture 65" descr="logo de la universidad del quindio"/>
          <xdr:cNvPicPr>
            <a:picLocks noChangeAspect="1" noChangeArrowheads="1"/>
          </xdr:cNvPicPr>
        </xdr:nvPicPr>
        <xdr:blipFill rotWithShape="1">
          <a:blip xmlns:r="http://schemas.openxmlformats.org/officeDocument/2006/relationships" r:embed="rId6"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3133" y="43539"/>
            <a:ext cx="1534" cy="13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0" name="Picture 67" descr="logo de la universidad del quindio"/>
          <xdr:cNvPicPr>
            <a:picLocks noChangeAspect="1" noChangeArrowheads="1"/>
          </xdr:cNvPicPr>
        </xdr:nvPicPr>
        <xdr:blipFill rotWithShape="1">
          <a:blip xmlns:r="http://schemas.openxmlformats.org/officeDocument/2006/relationships" r:embed="rId7" cstate="print">
            <a:duotone>
              <a:schemeClr val="accent1">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9889" y="27224"/>
            <a:ext cx="1402" cy="12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1" name="Picture 68" descr="logo de la universidad del quindio"/>
          <xdr:cNvPicPr>
            <a:picLocks noChangeAspect="1" noChangeArrowheads="1"/>
          </xdr:cNvPicPr>
        </xdr:nvPicPr>
        <xdr:blipFill rotWithShape="1">
          <a:blip xmlns:r="http://schemas.openxmlformats.org/officeDocument/2006/relationships" r:embed="rId8" cstate="print">
            <a:duotone>
              <a:schemeClr val="bg2">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3021" y="32647"/>
            <a:ext cx="1800" cy="155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2" name="Picture 69" descr="logo de la universidad del quindio"/>
          <xdr:cNvPicPr>
            <a:picLocks noChangeAspect="1" noChangeArrowheads="1"/>
          </xdr:cNvPicPr>
        </xdr:nvPicPr>
        <xdr:blipFill rotWithShape="1">
          <a:blip xmlns:r="http://schemas.openxmlformats.org/officeDocument/2006/relationships" r:embed="rId7" cstate="print">
            <a:duotone>
              <a:schemeClr val="accent3">
                <a:shade val="45000"/>
                <a:satMod val="135000"/>
              </a:schemeClr>
              <a:prstClr val="white"/>
            </a:duotone>
            <a:extLst>
              <a:ext uri="{28A0092B-C50C-407E-A947-70E740481C1C}">
                <a14:useLocalDpi xmlns:a14="http://schemas.microsoft.com/office/drawing/2010/main" val="0"/>
              </a:ext>
            </a:extLst>
          </a:blip>
          <a:srcRect b="22568"/>
          <a:stretch/>
        </xdr:blipFill>
        <xdr:spPr bwMode="auto">
          <a:xfrm flipV="1">
            <a:off x="23221" y="38883"/>
            <a:ext cx="1380" cy="119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3" name="Picture 70"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5444" y="27317"/>
            <a:ext cx="833"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4" name="Picture 71" descr="logo de la universidad del quindio"/>
          <xdr:cNvPicPr>
            <a:picLocks noChangeAspect="1" noChangeArrowheads="1"/>
          </xdr:cNvPicPr>
        </xdr:nvPicPr>
        <xdr:blipFill rotWithShape="1">
          <a:blip xmlns:r="http://schemas.openxmlformats.org/officeDocument/2006/relationships" r:embed="rId7" cstate="print">
            <a:duotone>
              <a:schemeClr val="accent6">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7718" y="27837"/>
            <a:ext cx="1401" cy="121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5" name="Picture 73" descr="logo de la universidad del quindio"/>
          <xdr:cNvPicPr>
            <a:picLocks noChangeAspect="1" noChangeArrowheads="1"/>
          </xdr:cNvPicPr>
        </xdr:nvPicPr>
        <xdr:blipFill>
          <a:blip xmlns:r="http://schemas.openxmlformats.org/officeDocument/2006/relationships" r:embed="rId9">
            <a:extLst>
              <a:ext uri="{28A0092B-C50C-407E-A947-70E740481C1C}">
                <a14:useLocalDpi xmlns:a14="http://schemas.microsoft.com/office/drawing/2010/main" val="0"/>
              </a:ext>
            </a:extLst>
          </a:blip>
          <a:srcRect b="22568"/>
          <a:stretch>
            <a:fillRect/>
          </a:stretch>
        </xdr:blipFill>
        <xdr:spPr bwMode="auto">
          <a:xfrm>
            <a:off x="34086" y="28769"/>
            <a:ext cx="833"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6" name="Picture 72"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2447" y="40500"/>
            <a:ext cx="832"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3</xdr:col>
      <xdr:colOff>209550</xdr:colOff>
      <xdr:row>2</xdr:row>
      <xdr:rowOff>0</xdr:rowOff>
    </xdr:from>
    <xdr:to>
      <xdr:col>4</xdr:col>
      <xdr:colOff>352425</xdr:colOff>
      <xdr:row>4</xdr:row>
      <xdr:rowOff>142875</xdr:rowOff>
    </xdr:to>
    <xdr:grpSp>
      <xdr:nvGrpSpPr>
        <xdr:cNvPr id="17" name="30 Grupo"/>
        <xdr:cNvGrpSpPr>
          <a:grpSpLocks/>
        </xdr:cNvGrpSpPr>
      </xdr:nvGrpSpPr>
      <xdr:grpSpPr bwMode="auto">
        <a:xfrm>
          <a:off x="2178050" y="328083"/>
          <a:ext cx="1211792" cy="545042"/>
          <a:chOff x="33046" y="44588"/>
          <a:chExt cx="16994" cy="6735"/>
        </a:xfrm>
      </xdr:grpSpPr>
      <xdr:pic>
        <xdr:nvPicPr>
          <xdr:cNvPr id="18" name="Picture 52" descr="logo de la universidad del quindio"/>
          <xdr:cNvPicPr>
            <a:picLocks noChangeAspect="1" noChangeArrowheads="1"/>
          </xdr:cNvPicPr>
        </xdr:nvPicPr>
        <xdr:blipFill>
          <a:blip xmlns:r="http://schemas.openxmlformats.org/officeDocument/2006/relationships" r:embed="rId10" cstate="print">
            <a:extLst>
              <a:ext uri="{28A0092B-C50C-407E-A947-70E740481C1C}">
                <a14:useLocalDpi xmlns:a14="http://schemas.microsoft.com/office/drawing/2010/main" val="0"/>
              </a:ext>
            </a:extLst>
          </a:blip>
          <a:srcRect b="22568"/>
          <a:stretch>
            <a:fillRect/>
          </a:stretch>
        </xdr:blipFill>
        <xdr:spPr bwMode="auto">
          <a:xfrm>
            <a:off x="40960" y="48393"/>
            <a:ext cx="1753" cy="15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9" name="Picture 53" descr="logo de la universidad del quindio"/>
          <xdr:cNvPicPr>
            <a:picLocks noChangeAspect="1" noChangeArrowheads="1"/>
          </xdr:cNvPicPr>
        </xdr:nvPicPr>
        <xdr:blipFill rotWithShape="1">
          <a:blip xmlns:r="http://schemas.openxmlformats.org/officeDocument/2006/relationships" r:embed="rId11" cstate="print">
            <a:duotone>
              <a:schemeClr val="accent3">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42839" y="50112"/>
            <a:ext cx="1402" cy="121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0" name="Picture 54" descr="logo de la universidad del quindio"/>
          <xdr:cNvPicPr>
            <a:picLocks noChangeAspect="1" noChangeArrowheads="1"/>
          </xdr:cNvPicPr>
        </xdr:nvPicPr>
        <xdr:blipFill rotWithShape="1">
          <a:blip xmlns:r="http://schemas.openxmlformats.org/officeDocument/2006/relationships" r:embed="rId12"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35305" y="48940"/>
            <a:ext cx="1866" cy="161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1" name="Picture 55" descr="logo de la universidad del quindio"/>
          <xdr:cNvPicPr>
            <a:picLocks noChangeAspect="1" noChangeArrowheads="1"/>
          </xdr:cNvPicPr>
        </xdr:nvPicPr>
        <xdr:blipFill rotWithShape="1">
          <a:blip xmlns:r="http://schemas.openxmlformats.org/officeDocument/2006/relationships" r:embed="rId13" cstate="print">
            <a:duotone>
              <a:schemeClr val="accent6">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37018" y="47234"/>
            <a:ext cx="2753" cy="23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2" name="Picture 56" descr="logo de la universidad del quindio"/>
          <xdr:cNvPicPr>
            <a:picLocks noChangeAspect="1" noChangeArrowheads="1"/>
          </xdr:cNvPicPr>
        </xdr:nvPicPr>
        <xdr:blipFill rotWithShape="1">
          <a:blip xmlns:r="http://schemas.openxmlformats.org/officeDocument/2006/relationships" r:embed="rId14" cstate="print">
            <a:duotone>
              <a:prstClr val="black"/>
              <a:schemeClr val="accent1">
                <a:tint val="45000"/>
                <a:satMod val="400000"/>
              </a:schemeClr>
            </a:duotone>
            <a:extLst>
              <a:ext uri="{28A0092B-C50C-407E-A947-70E740481C1C}">
                <a14:useLocalDpi xmlns:a14="http://schemas.microsoft.com/office/drawing/2010/main" val="0"/>
              </a:ext>
            </a:extLst>
          </a:blip>
          <a:srcRect b="22568"/>
          <a:stretch/>
        </xdr:blipFill>
        <xdr:spPr bwMode="auto">
          <a:xfrm>
            <a:off x="47047" y="49495"/>
            <a:ext cx="833"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3" name="Picture 57" descr="logo de la universidad del quindio"/>
          <xdr:cNvPicPr>
            <a:picLocks noChangeAspect="1" noChangeArrowheads="1"/>
          </xdr:cNvPicPr>
        </xdr:nvPicPr>
        <xdr:blipFill rotWithShape="1">
          <a:blip xmlns:r="http://schemas.openxmlformats.org/officeDocument/2006/relationships" r:embed="rId14"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45607" y="50131"/>
            <a:ext cx="833"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4" name="Picture 58" descr="logo de la universidad del quindio"/>
          <xdr:cNvPicPr>
            <a:picLocks noChangeAspect="1" noChangeArrowheads="1"/>
          </xdr:cNvPicPr>
        </xdr:nvPicPr>
        <xdr:blipFill rotWithShape="1">
          <a:blip xmlns:r="http://schemas.openxmlformats.org/officeDocument/2006/relationships" r:embed="rId14" cstate="print">
            <a:duotone>
              <a:schemeClr val="accent2">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44279" y="48691"/>
            <a:ext cx="833"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5" name="Picture 59" descr="logo de la universidad del quindio"/>
          <xdr:cNvPicPr>
            <a:picLocks noChangeAspect="1" noChangeArrowheads="1"/>
          </xdr:cNvPicPr>
        </xdr:nvPicPr>
        <xdr:blipFill rotWithShape="1">
          <a:blip xmlns:r="http://schemas.openxmlformats.org/officeDocument/2006/relationships" r:embed="rId14"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49208" y="50131"/>
            <a:ext cx="832"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6" name="Picture 60" descr="logo de la universidad del quindio"/>
          <xdr:cNvPicPr>
            <a:picLocks noChangeAspect="1" noChangeArrowheads="1"/>
          </xdr:cNvPicPr>
        </xdr:nvPicPr>
        <xdr:blipFill rotWithShape="1">
          <a:blip xmlns:r="http://schemas.openxmlformats.org/officeDocument/2006/relationships" r:embed="rId15" cstate="print">
            <a:duotone>
              <a:prstClr val="black"/>
              <a:schemeClr val="accent5">
                <a:tint val="45000"/>
                <a:satMod val="400000"/>
              </a:schemeClr>
            </a:duotone>
            <a:extLst>
              <a:ext uri="{28A0092B-C50C-407E-A947-70E740481C1C}">
                <a14:useLocalDpi xmlns:a14="http://schemas.microsoft.com/office/drawing/2010/main" val="0"/>
              </a:ext>
            </a:extLst>
          </a:blip>
          <a:srcRect b="22568"/>
          <a:stretch/>
        </xdr:blipFill>
        <xdr:spPr bwMode="auto">
          <a:xfrm>
            <a:off x="38598" y="46530"/>
            <a:ext cx="1534" cy="132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7" name="Picture 61" descr="logo de la universidad del quindio"/>
          <xdr:cNvPicPr>
            <a:picLocks noChangeAspect="1" noChangeArrowheads="1"/>
          </xdr:cNvPicPr>
        </xdr:nvPicPr>
        <xdr:blipFill rotWithShape="1">
          <a:blip xmlns:r="http://schemas.openxmlformats.org/officeDocument/2006/relationships" r:embed="rId16" cstate="print">
            <a:duotone>
              <a:schemeClr val="accent3">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33046" y="44588"/>
            <a:ext cx="4075" cy="35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1</xdr:col>
      <xdr:colOff>257175</xdr:colOff>
      <xdr:row>16</xdr:row>
      <xdr:rowOff>19050</xdr:rowOff>
    </xdr:from>
    <xdr:to>
      <xdr:col>1</xdr:col>
      <xdr:colOff>723900</xdr:colOff>
      <xdr:row>19</xdr:row>
      <xdr:rowOff>0</xdr:rowOff>
    </xdr:to>
    <xdr:grpSp>
      <xdr:nvGrpSpPr>
        <xdr:cNvPr id="28" name="27 Grupo"/>
        <xdr:cNvGrpSpPr>
          <a:grpSpLocks/>
        </xdr:cNvGrpSpPr>
      </xdr:nvGrpSpPr>
      <xdr:grpSpPr bwMode="auto">
        <a:xfrm>
          <a:off x="532342" y="3977217"/>
          <a:ext cx="466725" cy="1515533"/>
          <a:chOff x="23067" y="27837"/>
          <a:chExt cx="6052" cy="18449"/>
        </a:xfrm>
      </xdr:grpSpPr>
      <xdr:pic>
        <xdr:nvPicPr>
          <xdr:cNvPr id="29" name="Picture 63" descr="logo de la universidad del quindio"/>
          <xdr:cNvPicPr>
            <a:picLocks noChangeAspect="1" noChangeArrowheads="1"/>
          </xdr:cNvPicPr>
        </xdr:nvPicPr>
        <xdr:blipFill rotWithShape="1">
          <a:blip xmlns:r="http://schemas.openxmlformats.org/officeDocument/2006/relationships" r:embed="rId17" cstate="print">
            <a:duotone>
              <a:schemeClr val="bg2">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4839" y="28990"/>
            <a:ext cx="2754" cy="23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0" name="Picture 65" descr="logo de la universidad del quindio"/>
          <xdr:cNvPicPr>
            <a:picLocks noChangeAspect="1" noChangeArrowheads="1"/>
          </xdr:cNvPicPr>
        </xdr:nvPicPr>
        <xdr:blipFill rotWithShape="1">
          <a:blip xmlns:r="http://schemas.openxmlformats.org/officeDocument/2006/relationships" r:embed="rId6"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3491" y="44960"/>
            <a:ext cx="1534" cy="13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1" name="Picture 67" descr="logo de la universidad del quindio"/>
          <xdr:cNvPicPr>
            <a:picLocks noChangeAspect="1" noChangeArrowheads="1"/>
          </xdr:cNvPicPr>
        </xdr:nvPicPr>
        <xdr:blipFill rotWithShape="1">
          <a:blip xmlns:r="http://schemas.openxmlformats.org/officeDocument/2006/relationships" r:embed="rId7" cstate="print">
            <a:duotone>
              <a:schemeClr val="accent1">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3067" y="30974"/>
            <a:ext cx="1402" cy="12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2" name="Picture 69" descr="logo de la universidad del quindio"/>
          <xdr:cNvPicPr>
            <a:picLocks noChangeAspect="1" noChangeArrowheads="1"/>
          </xdr:cNvPicPr>
        </xdr:nvPicPr>
        <xdr:blipFill rotWithShape="1">
          <a:blip xmlns:r="http://schemas.openxmlformats.org/officeDocument/2006/relationships" r:embed="rId7" cstate="print">
            <a:duotone>
              <a:schemeClr val="accent3">
                <a:shade val="45000"/>
                <a:satMod val="135000"/>
              </a:schemeClr>
              <a:prstClr val="white"/>
            </a:duotone>
            <a:extLst>
              <a:ext uri="{28A0092B-C50C-407E-A947-70E740481C1C}">
                <a14:useLocalDpi xmlns:a14="http://schemas.microsoft.com/office/drawing/2010/main" val="0"/>
              </a:ext>
            </a:extLst>
          </a:blip>
          <a:srcRect b="22568"/>
          <a:stretch/>
        </xdr:blipFill>
        <xdr:spPr bwMode="auto">
          <a:xfrm flipV="1">
            <a:off x="23221" y="38883"/>
            <a:ext cx="1380" cy="119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3" name="Picture 71" descr="logo de la universidad del quindio"/>
          <xdr:cNvPicPr>
            <a:picLocks noChangeAspect="1" noChangeArrowheads="1"/>
          </xdr:cNvPicPr>
        </xdr:nvPicPr>
        <xdr:blipFill rotWithShape="1">
          <a:blip xmlns:r="http://schemas.openxmlformats.org/officeDocument/2006/relationships" r:embed="rId7" cstate="print">
            <a:duotone>
              <a:schemeClr val="accent6">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7718" y="27837"/>
            <a:ext cx="1401" cy="121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4" name="Picture 72"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4872" y="36811"/>
            <a:ext cx="832"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5" name="Picture 73" descr="logo de la universidad del quindio"/>
          <xdr:cNvPicPr>
            <a:picLocks noChangeAspect="1" noChangeArrowheads="1"/>
          </xdr:cNvPicPr>
        </xdr:nvPicPr>
        <xdr:blipFill>
          <a:blip xmlns:r="http://schemas.openxmlformats.org/officeDocument/2006/relationships" r:embed="rId9">
            <a:extLst>
              <a:ext uri="{28A0092B-C50C-407E-A947-70E740481C1C}">
                <a14:useLocalDpi xmlns:a14="http://schemas.microsoft.com/office/drawing/2010/main" val="0"/>
              </a:ext>
            </a:extLst>
          </a:blip>
          <a:srcRect b="22568"/>
          <a:stretch>
            <a:fillRect/>
          </a:stretch>
        </xdr:blipFill>
        <xdr:spPr bwMode="auto">
          <a:xfrm>
            <a:off x="23418" y="28769"/>
            <a:ext cx="833"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1</xdr:col>
      <xdr:colOff>180975</xdr:colOff>
      <xdr:row>21</xdr:row>
      <xdr:rowOff>76200</xdr:rowOff>
    </xdr:from>
    <xdr:to>
      <xdr:col>2</xdr:col>
      <xdr:colOff>419100</xdr:colOff>
      <xdr:row>27</xdr:row>
      <xdr:rowOff>76200</xdr:rowOff>
    </xdr:to>
    <xdr:grpSp>
      <xdr:nvGrpSpPr>
        <xdr:cNvPr id="36" name="27 Grupo"/>
        <xdr:cNvGrpSpPr>
          <a:grpSpLocks/>
        </xdr:cNvGrpSpPr>
      </xdr:nvGrpSpPr>
      <xdr:grpSpPr bwMode="auto">
        <a:xfrm>
          <a:off x="456142" y="6203950"/>
          <a:ext cx="1158875" cy="984250"/>
          <a:chOff x="18856" y="27117"/>
          <a:chExt cx="13188" cy="13457"/>
        </a:xfrm>
      </xdr:grpSpPr>
      <xdr:pic>
        <xdr:nvPicPr>
          <xdr:cNvPr id="37" name="Picture 65" descr="logo de la universidad del quindio"/>
          <xdr:cNvPicPr>
            <a:picLocks noChangeAspect="1" noChangeArrowheads="1"/>
          </xdr:cNvPicPr>
        </xdr:nvPicPr>
        <xdr:blipFill rotWithShape="1">
          <a:blip xmlns:r="http://schemas.openxmlformats.org/officeDocument/2006/relationships" r:embed="rId6"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5104" y="30479"/>
            <a:ext cx="1534" cy="13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8" name="Picture 66" descr="logo de la universidad del quindio"/>
          <xdr:cNvPicPr>
            <a:picLocks noChangeAspect="1" noChangeArrowheads="1"/>
          </xdr:cNvPicPr>
        </xdr:nvPicPr>
        <xdr:blipFill rotWithShape="1">
          <a:blip xmlns:r="http://schemas.openxmlformats.org/officeDocument/2006/relationships" r:embed="rId18" cstate="print">
            <a:duotone>
              <a:schemeClr val="accent6">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18856" y="27280"/>
            <a:ext cx="2754" cy="23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9" name="Picture 67" descr="logo de la universidad del quindio"/>
          <xdr:cNvPicPr>
            <a:picLocks noChangeAspect="1" noChangeArrowheads="1"/>
          </xdr:cNvPicPr>
        </xdr:nvPicPr>
        <xdr:blipFill rotWithShape="1">
          <a:blip xmlns:r="http://schemas.openxmlformats.org/officeDocument/2006/relationships" r:embed="rId7" cstate="print">
            <a:duotone>
              <a:schemeClr val="accent1">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19098" y="33431"/>
            <a:ext cx="1402" cy="12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40" name="Picture 69" descr="logo de la universidad del quindio"/>
          <xdr:cNvPicPr>
            <a:picLocks noChangeAspect="1" noChangeArrowheads="1"/>
          </xdr:cNvPicPr>
        </xdr:nvPicPr>
        <xdr:blipFill rotWithShape="1">
          <a:blip xmlns:r="http://schemas.openxmlformats.org/officeDocument/2006/relationships" r:embed="rId7" cstate="print">
            <a:duotone>
              <a:schemeClr val="accent3">
                <a:shade val="45000"/>
                <a:satMod val="135000"/>
              </a:schemeClr>
              <a:prstClr val="white"/>
            </a:duotone>
            <a:extLst>
              <a:ext uri="{28A0092B-C50C-407E-A947-70E740481C1C}">
                <a14:useLocalDpi xmlns:a14="http://schemas.microsoft.com/office/drawing/2010/main" val="0"/>
              </a:ext>
            </a:extLst>
          </a:blip>
          <a:srcRect b="22568"/>
          <a:stretch/>
        </xdr:blipFill>
        <xdr:spPr bwMode="auto">
          <a:xfrm flipV="1">
            <a:off x="30664" y="27117"/>
            <a:ext cx="1380" cy="119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41" name="Picture 70"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5444" y="27317"/>
            <a:ext cx="833"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42" name="Picture 72"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1721" y="39854"/>
            <a:ext cx="832"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1</xdr:col>
      <xdr:colOff>95250</xdr:colOff>
      <xdr:row>30</xdr:row>
      <xdr:rowOff>66675</xdr:rowOff>
    </xdr:from>
    <xdr:to>
      <xdr:col>2</xdr:col>
      <xdr:colOff>123825</xdr:colOff>
      <xdr:row>34</xdr:row>
      <xdr:rowOff>0</xdr:rowOff>
    </xdr:to>
    <xdr:grpSp>
      <xdr:nvGrpSpPr>
        <xdr:cNvPr id="43" name="27 Grupo"/>
        <xdr:cNvGrpSpPr>
          <a:grpSpLocks/>
        </xdr:cNvGrpSpPr>
      </xdr:nvGrpSpPr>
      <xdr:grpSpPr bwMode="auto">
        <a:xfrm>
          <a:off x="370417" y="7739592"/>
          <a:ext cx="949325" cy="1213908"/>
          <a:chOff x="18360" y="27320"/>
          <a:chExt cx="10511" cy="13254"/>
        </a:xfrm>
      </xdr:grpSpPr>
      <xdr:pic>
        <xdr:nvPicPr>
          <xdr:cNvPr id="44" name="Picture 66" descr="logo de la universidad del quindio"/>
          <xdr:cNvPicPr>
            <a:picLocks noChangeAspect="1" noChangeArrowheads="1"/>
          </xdr:cNvPicPr>
        </xdr:nvPicPr>
        <xdr:blipFill rotWithShape="1">
          <a:blip xmlns:r="http://schemas.openxmlformats.org/officeDocument/2006/relationships" r:embed="rId18" cstate="print">
            <a:duotone>
              <a:prstClr val="black"/>
              <a:schemeClr val="accent1">
                <a:tint val="45000"/>
                <a:satMod val="400000"/>
              </a:schemeClr>
            </a:duotone>
            <a:extLst>
              <a:ext uri="{28A0092B-C50C-407E-A947-70E740481C1C}">
                <a14:useLocalDpi xmlns:a14="http://schemas.microsoft.com/office/drawing/2010/main" val="0"/>
              </a:ext>
            </a:extLst>
          </a:blip>
          <a:srcRect b="22568"/>
          <a:stretch/>
        </xdr:blipFill>
        <xdr:spPr bwMode="auto">
          <a:xfrm>
            <a:off x="18360" y="38012"/>
            <a:ext cx="2754" cy="23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45" name="Picture 67" descr="logo de la universidad del quindio"/>
          <xdr:cNvPicPr>
            <a:picLocks noChangeAspect="1" noChangeArrowheads="1"/>
          </xdr:cNvPicPr>
        </xdr:nvPicPr>
        <xdr:blipFill rotWithShape="1">
          <a:blip xmlns:r="http://schemas.openxmlformats.org/officeDocument/2006/relationships" r:embed="rId7" cstate="print">
            <a:duotone>
              <a:schemeClr val="accent1">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0338" y="27354"/>
            <a:ext cx="1402" cy="12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46" name="Picture 69" descr="logo de la universidad del quindio"/>
          <xdr:cNvPicPr>
            <a:picLocks noChangeAspect="1" noChangeArrowheads="1"/>
          </xdr:cNvPicPr>
        </xdr:nvPicPr>
        <xdr:blipFill rotWithShape="1">
          <a:blip xmlns:r="http://schemas.openxmlformats.org/officeDocument/2006/relationships" r:embed="rId7" cstate="print">
            <a:duotone>
              <a:schemeClr val="accent3">
                <a:shade val="45000"/>
                <a:satMod val="135000"/>
              </a:schemeClr>
              <a:prstClr val="white"/>
            </a:duotone>
            <a:extLst>
              <a:ext uri="{28A0092B-C50C-407E-A947-70E740481C1C}">
                <a14:useLocalDpi xmlns:a14="http://schemas.microsoft.com/office/drawing/2010/main" val="0"/>
              </a:ext>
            </a:extLst>
          </a:blip>
          <a:srcRect b="22568"/>
          <a:stretch/>
        </xdr:blipFill>
        <xdr:spPr bwMode="auto">
          <a:xfrm flipV="1">
            <a:off x="22106" y="31125"/>
            <a:ext cx="1380" cy="119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47" name="Picture 70"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5444" y="39471"/>
            <a:ext cx="833"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48" name="Picture 71" descr="logo de la universidad del quindio"/>
          <xdr:cNvPicPr>
            <a:picLocks noChangeAspect="1" noChangeArrowheads="1"/>
          </xdr:cNvPicPr>
        </xdr:nvPicPr>
        <xdr:blipFill rotWithShape="1">
          <a:blip xmlns:r="http://schemas.openxmlformats.org/officeDocument/2006/relationships" r:embed="rId7" cstate="print">
            <a:duotone>
              <a:schemeClr val="accent6">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7470" y="27320"/>
            <a:ext cx="1401" cy="121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49" name="Picture 72"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1721" y="39854"/>
            <a:ext cx="832"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1</xdr:col>
      <xdr:colOff>148165</xdr:colOff>
      <xdr:row>52</xdr:row>
      <xdr:rowOff>9524</xdr:rowOff>
    </xdr:from>
    <xdr:to>
      <xdr:col>11</xdr:col>
      <xdr:colOff>634998</xdr:colOff>
      <xdr:row>52</xdr:row>
      <xdr:rowOff>2836333</xdr:rowOff>
    </xdr:to>
    <xdr:graphicFrame macro="">
      <xdr:nvGraphicFramePr>
        <xdr:cNvPr id="52" name="Gráfico 5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9"/>
        </a:graphicData>
      </a:graphic>
    </xdr:graphicFrame>
    <xdr:clientData/>
  </xdr:twoCellAnchor>
</xdr:wsDr>
</file>

<file path=xl/drawings/drawing7.xml><?xml version="1.0" encoding="utf-8"?>
<xdr:wsDr xmlns:xdr="http://schemas.openxmlformats.org/drawingml/2006/spreadsheetDrawing" xmlns:a="http://schemas.openxmlformats.org/drawingml/2006/main">
  <xdr:twoCellAnchor editAs="oneCell">
    <xdr:from>
      <xdr:col>2</xdr:col>
      <xdr:colOff>19050</xdr:colOff>
      <xdr:row>1</xdr:row>
      <xdr:rowOff>9525</xdr:rowOff>
    </xdr:from>
    <xdr:to>
      <xdr:col>11</xdr:col>
      <xdr:colOff>154781</xdr:colOff>
      <xdr:row>5</xdr:row>
      <xdr:rowOff>116417</xdr:rowOff>
    </xdr:to>
    <xdr:pic>
      <xdr:nvPicPr>
        <xdr:cNvPr id="2" name="26 Imagen"/>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14967" y="136525"/>
          <a:ext cx="9322064" cy="911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123825</xdr:colOff>
      <xdr:row>1</xdr:row>
      <xdr:rowOff>133350</xdr:rowOff>
    </xdr:from>
    <xdr:to>
      <xdr:col>2</xdr:col>
      <xdr:colOff>733425</xdr:colOff>
      <xdr:row>5</xdr:row>
      <xdr:rowOff>9525</xdr:rowOff>
    </xdr:to>
    <xdr:pic>
      <xdr:nvPicPr>
        <xdr:cNvPr id="3" name="Picture 1" descr="logo de la universidad del quindio"/>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323975" y="257175"/>
          <a:ext cx="609600" cy="676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504825</xdr:colOff>
      <xdr:row>1</xdr:row>
      <xdr:rowOff>38100</xdr:rowOff>
    </xdr:from>
    <xdr:to>
      <xdr:col>11</xdr:col>
      <xdr:colOff>380999</xdr:colOff>
      <xdr:row>4</xdr:row>
      <xdr:rowOff>66675</xdr:rowOff>
    </xdr:to>
    <xdr:pic>
      <xdr:nvPicPr>
        <xdr:cNvPr id="4" name="93 CuadroTexto"/>
        <xdr:cNvPicPr>
          <a:picLocks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4562475" y="161925"/>
          <a:ext cx="466725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662941</xdr:colOff>
      <xdr:row>4</xdr:row>
      <xdr:rowOff>95250</xdr:rowOff>
    </xdr:from>
    <xdr:to>
      <xdr:col>8</xdr:col>
      <xdr:colOff>308599</xdr:colOff>
      <xdr:row>5</xdr:row>
      <xdr:rowOff>152400</xdr:rowOff>
    </xdr:to>
    <xdr:sp macro="" textlink="">
      <xdr:nvSpPr>
        <xdr:cNvPr id="5" name="5 CuadroTexto"/>
        <xdr:cNvSpPr txBox="1"/>
      </xdr:nvSpPr>
      <xdr:spPr>
        <a:xfrm>
          <a:off x="3701416" y="819150"/>
          <a:ext cx="4084308" cy="2571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100" b="1">
              <a:solidFill>
                <a:srgbClr val="006600"/>
              </a:solidFill>
            </a:rPr>
            <a:t>FICHA</a:t>
          </a:r>
          <a:r>
            <a:rPr lang="es-CO" sz="1100" b="1" baseline="0">
              <a:solidFill>
                <a:srgbClr val="006600"/>
              </a:solidFill>
            </a:rPr>
            <a:t> TÉCNICA INDICADORES DE GESTIÓN</a:t>
          </a:r>
          <a:endParaRPr lang="es-CO" sz="1100" b="1">
            <a:solidFill>
              <a:srgbClr val="006600"/>
            </a:solidFill>
          </a:endParaRPr>
        </a:p>
      </xdr:txBody>
    </xdr:sp>
    <xdr:clientData/>
  </xdr:twoCellAnchor>
  <xdr:twoCellAnchor>
    <xdr:from>
      <xdr:col>1</xdr:col>
      <xdr:colOff>66675</xdr:colOff>
      <xdr:row>8</xdr:row>
      <xdr:rowOff>47625</xdr:rowOff>
    </xdr:from>
    <xdr:to>
      <xdr:col>2</xdr:col>
      <xdr:colOff>476250</xdr:colOff>
      <xdr:row>12</xdr:row>
      <xdr:rowOff>161925</xdr:rowOff>
    </xdr:to>
    <xdr:grpSp>
      <xdr:nvGrpSpPr>
        <xdr:cNvPr id="6" name="27 Grupo"/>
        <xdr:cNvGrpSpPr>
          <a:grpSpLocks/>
        </xdr:cNvGrpSpPr>
      </xdr:nvGrpSpPr>
      <xdr:grpSpPr bwMode="auto">
        <a:xfrm>
          <a:off x="341842" y="1486958"/>
          <a:ext cx="1330325" cy="1310217"/>
          <a:chOff x="19910" y="27050"/>
          <a:chExt cx="15009" cy="17815"/>
        </a:xfrm>
      </xdr:grpSpPr>
      <xdr:pic>
        <xdr:nvPicPr>
          <xdr:cNvPr id="7" name="Picture 62" descr="logo de la universidad del quindio"/>
          <xdr:cNvPicPr>
            <a:picLocks noChangeAspect="1" noChangeArrowheads="1"/>
          </xdr:cNvPicPr>
        </xdr:nvPicPr>
        <xdr:blipFill rotWithShape="1">
          <a:blip xmlns:r="http://schemas.openxmlformats.org/officeDocument/2006/relationships" r:embed="rId4" cstate="print">
            <a:duotone>
              <a:schemeClr val="accent3">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19910" y="27050"/>
            <a:ext cx="4076" cy="35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8" name="Picture 64" descr="logo de la universidad del quindio"/>
          <xdr:cNvPicPr>
            <a:picLocks noChangeAspect="1" noChangeArrowheads="1"/>
          </xdr:cNvPicPr>
        </xdr:nvPicPr>
        <xdr:blipFill rotWithShape="1">
          <a:blip xmlns:r="http://schemas.openxmlformats.org/officeDocument/2006/relationships" r:embed="rId5" cstate="print">
            <a:duotone>
              <a:schemeClr val="accent1">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1331" y="35499"/>
            <a:ext cx="1930" cy="166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9" name="Picture 65" descr="logo de la universidad del quindio"/>
          <xdr:cNvPicPr>
            <a:picLocks noChangeAspect="1" noChangeArrowheads="1"/>
          </xdr:cNvPicPr>
        </xdr:nvPicPr>
        <xdr:blipFill rotWithShape="1">
          <a:blip xmlns:r="http://schemas.openxmlformats.org/officeDocument/2006/relationships" r:embed="rId6"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3133" y="43539"/>
            <a:ext cx="1534" cy="13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0" name="Picture 67" descr="logo de la universidad del quindio"/>
          <xdr:cNvPicPr>
            <a:picLocks noChangeAspect="1" noChangeArrowheads="1"/>
          </xdr:cNvPicPr>
        </xdr:nvPicPr>
        <xdr:blipFill rotWithShape="1">
          <a:blip xmlns:r="http://schemas.openxmlformats.org/officeDocument/2006/relationships" r:embed="rId7" cstate="print">
            <a:duotone>
              <a:schemeClr val="accent1">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9889" y="27224"/>
            <a:ext cx="1402" cy="12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1" name="Picture 68" descr="logo de la universidad del quindio"/>
          <xdr:cNvPicPr>
            <a:picLocks noChangeAspect="1" noChangeArrowheads="1"/>
          </xdr:cNvPicPr>
        </xdr:nvPicPr>
        <xdr:blipFill rotWithShape="1">
          <a:blip xmlns:r="http://schemas.openxmlformats.org/officeDocument/2006/relationships" r:embed="rId8" cstate="print">
            <a:duotone>
              <a:schemeClr val="bg2">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3021" y="32647"/>
            <a:ext cx="1800" cy="155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2" name="Picture 69" descr="logo de la universidad del quindio"/>
          <xdr:cNvPicPr>
            <a:picLocks noChangeAspect="1" noChangeArrowheads="1"/>
          </xdr:cNvPicPr>
        </xdr:nvPicPr>
        <xdr:blipFill rotWithShape="1">
          <a:blip xmlns:r="http://schemas.openxmlformats.org/officeDocument/2006/relationships" r:embed="rId7" cstate="print">
            <a:duotone>
              <a:schemeClr val="accent3">
                <a:shade val="45000"/>
                <a:satMod val="135000"/>
              </a:schemeClr>
              <a:prstClr val="white"/>
            </a:duotone>
            <a:extLst>
              <a:ext uri="{28A0092B-C50C-407E-A947-70E740481C1C}">
                <a14:useLocalDpi xmlns:a14="http://schemas.microsoft.com/office/drawing/2010/main" val="0"/>
              </a:ext>
            </a:extLst>
          </a:blip>
          <a:srcRect b="22568"/>
          <a:stretch/>
        </xdr:blipFill>
        <xdr:spPr bwMode="auto">
          <a:xfrm flipV="1">
            <a:off x="23221" y="38883"/>
            <a:ext cx="1380" cy="119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3" name="Picture 70"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5444" y="27317"/>
            <a:ext cx="833"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4" name="Picture 71" descr="logo de la universidad del quindio"/>
          <xdr:cNvPicPr>
            <a:picLocks noChangeAspect="1" noChangeArrowheads="1"/>
          </xdr:cNvPicPr>
        </xdr:nvPicPr>
        <xdr:blipFill rotWithShape="1">
          <a:blip xmlns:r="http://schemas.openxmlformats.org/officeDocument/2006/relationships" r:embed="rId7" cstate="print">
            <a:duotone>
              <a:schemeClr val="accent6">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7718" y="27837"/>
            <a:ext cx="1401" cy="121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5" name="Picture 73" descr="logo de la universidad del quindio"/>
          <xdr:cNvPicPr>
            <a:picLocks noChangeAspect="1" noChangeArrowheads="1"/>
          </xdr:cNvPicPr>
        </xdr:nvPicPr>
        <xdr:blipFill>
          <a:blip xmlns:r="http://schemas.openxmlformats.org/officeDocument/2006/relationships" r:embed="rId9">
            <a:extLst>
              <a:ext uri="{28A0092B-C50C-407E-A947-70E740481C1C}">
                <a14:useLocalDpi xmlns:a14="http://schemas.microsoft.com/office/drawing/2010/main" val="0"/>
              </a:ext>
            </a:extLst>
          </a:blip>
          <a:srcRect b="22568"/>
          <a:stretch>
            <a:fillRect/>
          </a:stretch>
        </xdr:blipFill>
        <xdr:spPr bwMode="auto">
          <a:xfrm>
            <a:off x="34086" y="28769"/>
            <a:ext cx="833"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6" name="Picture 72"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2447" y="40500"/>
            <a:ext cx="832"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3</xdr:col>
      <xdr:colOff>209550</xdr:colOff>
      <xdr:row>2</xdr:row>
      <xdr:rowOff>0</xdr:rowOff>
    </xdr:from>
    <xdr:to>
      <xdr:col>4</xdr:col>
      <xdr:colOff>352425</xdr:colOff>
      <xdr:row>4</xdr:row>
      <xdr:rowOff>142875</xdr:rowOff>
    </xdr:to>
    <xdr:grpSp>
      <xdr:nvGrpSpPr>
        <xdr:cNvPr id="17" name="30 Grupo"/>
        <xdr:cNvGrpSpPr>
          <a:grpSpLocks/>
        </xdr:cNvGrpSpPr>
      </xdr:nvGrpSpPr>
      <xdr:grpSpPr bwMode="auto">
        <a:xfrm>
          <a:off x="2178050" y="328083"/>
          <a:ext cx="1211792" cy="545042"/>
          <a:chOff x="33046" y="44588"/>
          <a:chExt cx="16994" cy="6735"/>
        </a:xfrm>
      </xdr:grpSpPr>
      <xdr:pic>
        <xdr:nvPicPr>
          <xdr:cNvPr id="18" name="Picture 52" descr="logo de la universidad del quindio"/>
          <xdr:cNvPicPr>
            <a:picLocks noChangeAspect="1" noChangeArrowheads="1"/>
          </xdr:cNvPicPr>
        </xdr:nvPicPr>
        <xdr:blipFill>
          <a:blip xmlns:r="http://schemas.openxmlformats.org/officeDocument/2006/relationships" r:embed="rId10" cstate="print">
            <a:extLst>
              <a:ext uri="{28A0092B-C50C-407E-A947-70E740481C1C}">
                <a14:useLocalDpi xmlns:a14="http://schemas.microsoft.com/office/drawing/2010/main" val="0"/>
              </a:ext>
            </a:extLst>
          </a:blip>
          <a:srcRect b="22568"/>
          <a:stretch>
            <a:fillRect/>
          </a:stretch>
        </xdr:blipFill>
        <xdr:spPr bwMode="auto">
          <a:xfrm>
            <a:off x="40960" y="48393"/>
            <a:ext cx="1753" cy="15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9" name="Picture 53" descr="logo de la universidad del quindio"/>
          <xdr:cNvPicPr>
            <a:picLocks noChangeAspect="1" noChangeArrowheads="1"/>
          </xdr:cNvPicPr>
        </xdr:nvPicPr>
        <xdr:blipFill rotWithShape="1">
          <a:blip xmlns:r="http://schemas.openxmlformats.org/officeDocument/2006/relationships" r:embed="rId11" cstate="print">
            <a:duotone>
              <a:schemeClr val="accent3">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42839" y="50112"/>
            <a:ext cx="1402" cy="121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0" name="Picture 54" descr="logo de la universidad del quindio"/>
          <xdr:cNvPicPr>
            <a:picLocks noChangeAspect="1" noChangeArrowheads="1"/>
          </xdr:cNvPicPr>
        </xdr:nvPicPr>
        <xdr:blipFill rotWithShape="1">
          <a:blip xmlns:r="http://schemas.openxmlformats.org/officeDocument/2006/relationships" r:embed="rId12"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35305" y="48940"/>
            <a:ext cx="1866" cy="161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1" name="Picture 55" descr="logo de la universidad del quindio"/>
          <xdr:cNvPicPr>
            <a:picLocks noChangeAspect="1" noChangeArrowheads="1"/>
          </xdr:cNvPicPr>
        </xdr:nvPicPr>
        <xdr:blipFill rotWithShape="1">
          <a:blip xmlns:r="http://schemas.openxmlformats.org/officeDocument/2006/relationships" r:embed="rId13" cstate="print">
            <a:duotone>
              <a:schemeClr val="accent6">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37018" y="47234"/>
            <a:ext cx="2753" cy="23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2" name="Picture 56" descr="logo de la universidad del quindio"/>
          <xdr:cNvPicPr>
            <a:picLocks noChangeAspect="1" noChangeArrowheads="1"/>
          </xdr:cNvPicPr>
        </xdr:nvPicPr>
        <xdr:blipFill rotWithShape="1">
          <a:blip xmlns:r="http://schemas.openxmlformats.org/officeDocument/2006/relationships" r:embed="rId14" cstate="print">
            <a:duotone>
              <a:prstClr val="black"/>
              <a:schemeClr val="accent1">
                <a:tint val="45000"/>
                <a:satMod val="400000"/>
              </a:schemeClr>
            </a:duotone>
            <a:extLst>
              <a:ext uri="{28A0092B-C50C-407E-A947-70E740481C1C}">
                <a14:useLocalDpi xmlns:a14="http://schemas.microsoft.com/office/drawing/2010/main" val="0"/>
              </a:ext>
            </a:extLst>
          </a:blip>
          <a:srcRect b="22568"/>
          <a:stretch/>
        </xdr:blipFill>
        <xdr:spPr bwMode="auto">
          <a:xfrm>
            <a:off x="47047" y="49495"/>
            <a:ext cx="833"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3" name="Picture 57" descr="logo de la universidad del quindio"/>
          <xdr:cNvPicPr>
            <a:picLocks noChangeAspect="1" noChangeArrowheads="1"/>
          </xdr:cNvPicPr>
        </xdr:nvPicPr>
        <xdr:blipFill rotWithShape="1">
          <a:blip xmlns:r="http://schemas.openxmlformats.org/officeDocument/2006/relationships" r:embed="rId14"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45607" y="50131"/>
            <a:ext cx="833"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4" name="Picture 58" descr="logo de la universidad del quindio"/>
          <xdr:cNvPicPr>
            <a:picLocks noChangeAspect="1" noChangeArrowheads="1"/>
          </xdr:cNvPicPr>
        </xdr:nvPicPr>
        <xdr:blipFill rotWithShape="1">
          <a:blip xmlns:r="http://schemas.openxmlformats.org/officeDocument/2006/relationships" r:embed="rId14" cstate="print">
            <a:duotone>
              <a:schemeClr val="accent2">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44279" y="48691"/>
            <a:ext cx="833"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5" name="Picture 59" descr="logo de la universidad del quindio"/>
          <xdr:cNvPicPr>
            <a:picLocks noChangeAspect="1" noChangeArrowheads="1"/>
          </xdr:cNvPicPr>
        </xdr:nvPicPr>
        <xdr:blipFill rotWithShape="1">
          <a:blip xmlns:r="http://schemas.openxmlformats.org/officeDocument/2006/relationships" r:embed="rId14"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49208" y="50131"/>
            <a:ext cx="832"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6" name="Picture 60" descr="logo de la universidad del quindio"/>
          <xdr:cNvPicPr>
            <a:picLocks noChangeAspect="1" noChangeArrowheads="1"/>
          </xdr:cNvPicPr>
        </xdr:nvPicPr>
        <xdr:blipFill rotWithShape="1">
          <a:blip xmlns:r="http://schemas.openxmlformats.org/officeDocument/2006/relationships" r:embed="rId15" cstate="print">
            <a:duotone>
              <a:prstClr val="black"/>
              <a:schemeClr val="accent5">
                <a:tint val="45000"/>
                <a:satMod val="400000"/>
              </a:schemeClr>
            </a:duotone>
            <a:extLst>
              <a:ext uri="{28A0092B-C50C-407E-A947-70E740481C1C}">
                <a14:useLocalDpi xmlns:a14="http://schemas.microsoft.com/office/drawing/2010/main" val="0"/>
              </a:ext>
            </a:extLst>
          </a:blip>
          <a:srcRect b="22568"/>
          <a:stretch/>
        </xdr:blipFill>
        <xdr:spPr bwMode="auto">
          <a:xfrm>
            <a:off x="38598" y="46530"/>
            <a:ext cx="1534" cy="132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7" name="Picture 61" descr="logo de la universidad del quindio"/>
          <xdr:cNvPicPr>
            <a:picLocks noChangeAspect="1" noChangeArrowheads="1"/>
          </xdr:cNvPicPr>
        </xdr:nvPicPr>
        <xdr:blipFill rotWithShape="1">
          <a:blip xmlns:r="http://schemas.openxmlformats.org/officeDocument/2006/relationships" r:embed="rId16" cstate="print">
            <a:duotone>
              <a:schemeClr val="accent3">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33046" y="44588"/>
            <a:ext cx="4075" cy="35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1</xdr:col>
      <xdr:colOff>257175</xdr:colOff>
      <xdr:row>16</xdr:row>
      <xdr:rowOff>19050</xdr:rowOff>
    </xdr:from>
    <xdr:to>
      <xdr:col>1</xdr:col>
      <xdr:colOff>723900</xdr:colOff>
      <xdr:row>19</xdr:row>
      <xdr:rowOff>0</xdr:rowOff>
    </xdr:to>
    <xdr:grpSp>
      <xdr:nvGrpSpPr>
        <xdr:cNvPr id="28" name="27 Grupo"/>
        <xdr:cNvGrpSpPr>
          <a:grpSpLocks/>
        </xdr:cNvGrpSpPr>
      </xdr:nvGrpSpPr>
      <xdr:grpSpPr bwMode="auto">
        <a:xfrm>
          <a:off x="532342" y="3977217"/>
          <a:ext cx="466725" cy="1515533"/>
          <a:chOff x="23067" y="27837"/>
          <a:chExt cx="6052" cy="18449"/>
        </a:xfrm>
      </xdr:grpSpPr>
      <xdr:pic>
        <xdr:nvPicPr>
          <xdr:cNvPr id="29" name="Picture 63" descr="logo de la universidad del quindio"/>
          <xdr:cNvPicPr>
            <a:picLocks noChangeAspect="1" noChangeArrowheads="1"/>
          </xdr:cNvPicPr>
        </xdr:nvPicPr>
        <xdr:blipFill rotWithShape="1">
          <a:blip xmlns:r="http://schemas.openxmlformats.org/officeDocument/2006/relationships" r:embed="rId17" cstate="print">
            <a:duotone>
              <a:schemeClr val="bg2">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4839" y="28990"/>
            <a:ext cx="2754" cy="23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0" name="Picture 65" descr="logo de la universidad del quindio"/>
          <xdr:cNvPicPr>
            <a:picLocks noChangeAspect="1" noChangeArrowheads="1"/>
          </xdr:cNvPicPr>
        </xdr:nvPicPr>
        <xdr:blipFill rotWithShape="1">
          <a:blip xmlns:r="http://schemas.openxmlformats.org/officeDocument/2006/relationships" r:embed="rId6"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3491" y="44960"/>
            <a:ext cx="1534" cy="13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1" name="Picture 67" descr="logo de la universidad del quindio"/>
          <xdr:cNvPicPr>
            <a:picLocks noChangeAspect="1" noChangeArrowheads="1"/>
          </xdr:cNvPicPr>
        </xdr:nvPicPr>
        <xdr:blipFill rotWithShape="1">
          <a:blip xmlns:r="http://schemas.openxmlformats.org/officeDocument/2006/relationships" r:embed="rId7" cstate="print">
            <a:duotone>
              <a:schemeClr val="accent1">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3067" y="30974"/>
            <a:ext cx="1402" cy="12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2" name="Picture 69" descr="logo de la universidad del quindio"/>
          <xdr:cNvPicPr>
            <a:picLocks noChangeAspect="1" noChangeArrowheads="1"/>
          </xdr:cNvPicPr>
        </xdr:nvPicPr>
        <xdr:blipFill rotWithShape="1">
          <a:blip xmlns:r="http://schemas.openxmlformats.org/officeDocument/2006/relationships" r:embed="rId7" cstate="print">
            <a:duotone>
              <a:schemeClr val="accent3">
                <a:shade val="45000"/>
                <a:satMod val="135000"/>
              </a:schemeClr>
              <a:prstClr val="white"/>
            </a:duotone>
            <a:extLst>
              <a:ext uri="{28A0092B-C50C-407E-A947-70E740481C1C}">
                <a14:useLocalDpi xmlns:a14="http://schemas.microsoft.com/office/drawing/2010/main" val="0"/>
              </a:ext>
            </a:extLst>
          </a:blip>
          <a:srcRect b="22568"/>
          <a:stretch/>
        </xdr:blipFill>
        <xdr:spPr bwMode="auto">
          <a:xfrm flipV="1">
            <a:off x="23221" y="38883"/>
            <a:ext cx="1380" cy="119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3" name="Picture 71" descr="logo de la universidad del quindio"/>
          <xdr:cNvPicPr>
            <a:picLocks noChangeAspect="1" noChangeArrowheads="1"/>
          </xdr:cNvPicPr>
        </xdr:nvPicPr>
        <xdr:blipFill rotWithShape="1">
          <a:blip xmlns:r="http://schemas.openxmlformats.org/officeDocument/2006/relationships" r:embed="rId7" cstate="print">
            <a:duotone>
              <a:schemeClr val="accent6">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7718" y="27837"/>
            <a:ext cx="1401" cy="121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4" name="Picture 72"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4872" y="36811"/>
            <a:ext cx="832"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5" name="Picture 73" descr="logo de la universidad del quindio"/>
          <xdr:cNvPicPr>
            <a:picLocks noChangeAspect="1" noChangeArrowheads="1"/>
          </xdr:cNvPicPr>
        </xdr:nvPicPr>
        <xdr:blipFill>
          <a:blip xmlns:r="http://schemas.openxmlformats.org/officeDocument/2006/relationships" r:embed="rId9">
            <a:extLst>
              <a:ext uri="{28A0092B-C50C-407E-A947-70E740481C1C}">
                <a14:useLocalDpi xmlns:a14="http://schemas.microsoft.com/office/drawing/2010/main" val="0"/>
              </a:ext>
            </a:extLst>
          </a:blip>
          <a:srcRect b="22568"/>
          <a:stretch>
            <a:fillRect/>
          </a:stretch>
        </xdr:blipFill>
        <xdr:spPr bwMode="auto">
          <a:xfrm>
            <a:off x="23418" y="28769"/>
            <a:ext cx="833"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1</xdr:col>
      <xdr:colOff>180975</xdr:colOff>
      <xdr:row>21</xdr:row>
      <xdr:rowOff>76200</xdr:rowOff>
    </xdr:from>
    <xdr:to>
      <xdr:col>2</xdr:col>
      <xdr:colOff>419100</xdr:colOff>
      <xdr:row>27</xdr:row>
      <xdr:rowOff>76200</xdr:rowOff>
    </xdr:to>
    <xdr:grpSp>
      <xdr:nvGrpSpPr>
        <xdr:cNvPr id="36" name="27 Grupo"/>
        <xdr:cNvGrpSpPr>
          <a:grpSpLocks/>
        </xdr:cNvGrpSpPr>
      </xdr:nvGrpSpPr>
      <xdr:grpSpPr bwMode="auto">
        <a:xfrm>
          <a:off x="456142" y="6203950"/>
          <a:ext cx="1158875" cy="984250"/>
          <a:chOff x="18856" y="27117"/>
          <a:chExt cx="13188" cy="13457"/>
        </a:xfrm>
      </xdr:grpSpPr>
      <xdr:pic>
        <xdr:nvPicPr>
          <xdr:cNvPr id="37" name="Picture 65" descr="logo de la universidad del quindio"/>
          <xdr:cNvPicPr>
            <a:picLocks noChangeAspect="1" noChangeArrowheads="1"/>
          </xdr:cNvPicPr>
        </xdr:nvPicPr>
        <xdr:blipFill rotWithShape="1">
          <a:blip xmlns:r="http://schemas.openxmlformats.org/officeDocument/2006/relationships" r:embed="rId6"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5104" y="30479"/>
            <a:ext cx="1534" cy="13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8" name="Picture 66" descr="logo de la universidad del quindio"/>
          <xdr:cNvPicPr>
            <a:picLocks noChangeAspect="1" noChangeArrowheads="1"/>
          </xdr:cNvPicPr>
        </xdr:nvPicPr>
        <xdr:blipFill rotWithShape="1">
          <a:blip xmlns:r="http://schemas.openxmlformats.org/officeDocument/2006/relationships" r:embed="rId18" cstate="print">
            <a:duotone>
              <a:schemeClr val="accent6">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18856" y="27280"/>
            <a:ext cx="2754" cy="23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9" name="Picture 67" descr="logo de la universidad del quindio"/>
          <xdr:cNvPicPr>
            <a:picLocks noChangeAspect="1" noChangeArrowheads="1"/>
          </xdr:cNvPicPr>
        </xdr:nvPicPr>
        <xdr:blipFill rotWithShape="1">
          <a:blip xmlns:r="http://schemas.openxmlformats.org/officeDocument/2006/relationships" r:embed="rId7" cstate="print">
            <a:duotone>
              <a:schemeClr val="accent1">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19098" y="33431"/>
            <a:ext cx="1402" cy="12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40" name="Picture 69" descr="logo de la universidad del quindio"/>
          <xdr:cNvPicPr>
            <a:picLocks noChangeAspect="1" noChangeArrowheads="1"/>
          </xdr:cNvPicPr>
        </xdr:nvPicPr>
        <xdr:blipFill rotWithShape="1">
          <a:blip xmlns:r="http://schemas.openxmlformats.org/officeDocument/2006/relationships" r:embed="rId7" cstate="print">
            <a:duotone>
              <a:schemeClr val="accent3">
                <a:shade val="45000"/>
                <a:satMod val="135000"/>
              </a:schemeClr>
              <a:prstClr val="white"/>
            </a:duotone>
            <a:extLst>
              <a:ext uri="{28A0092B-C50C-407E-A947-70E740481C1C}">
                <a14:useLocalDpi xmlns:a14="http://schemas.microsoft.com/office/drawing/2010/main" val="0"/>
              </a:ext>
            </a:extLst>
          </a:blip>
          <a:srcRect b="22568"/>
          <a:stretch/>
        </xdr:blipFill>
        <xdr:spPr bwMode="auto">
          <a:xfrm flipV="1">
            <a:off x="30664" y="27117"/>
            <a:ext cx="1380" cy="119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41" name="Picture 70"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5444" y="27317"/>
            <a:ext cx="833"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42" name="Picture 72"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1721" y="39854"/>
            <a:ext cx="832"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1</xdr:col>
      <xdr:colOff>95250</xdr:colOff>
      <xdr:row>30</xdr:row>
      <xdr:rowOff>66675</xdr:rowOff>
    </xdr:from>
    <xdr:to>
      <xdr:col>2</xdr:col>
      <xdr:colOff>123825</xdr:colOff>
      <xdr:row>34</xdr:row>
      <xdr:rowOff>0</xdr:rowOff>
    </xdr:to>
    <xdr:grpSp>
      <xdr:nvGrpSpPr>
        <xdr:cNvPr id="43" name="27 Grupo"/>
        <xdr:cNvGrpSpPr>
          <a:grpSpLocks/>
        </xdr:cNvGrpSpPr>
      </xdr:nvGrpSpPr>
      <xdr:grpSpPr bwMode="auto">
        <a:xfrm>
          <a:off x="370417" y="7739592"/>
          <a:ext cx="949325" cy="1213908"/>
          <a:chOff x="18360" y="27320"/>
          <a:chExt cx="10511" cy="13254"/>
        </a:xfrm>
      </xdr:grpSpPr>
      <xdr:pic>
        <xdr:nvPicPr>
          <xdr:cNvPr id="44" name="Picture 66" descr="logo de la universidad del quindio"/>
          <xdr:cNvPicPr>
            <a:picLocks noChangeAspect="1" noChangeArrowheads="1"/>
          </xdr:cNvPicPr>
        </xdr:nvPicPr>
        <xdr:blipFill rotWithShape="1">
          <a:blip xmlns:r="http://schemas.openxmlformats.org/officeDocument/2006/relationships" r:embed="rId18" cstate="print">
            <a:duotone>
              <a:prstClr val="black"/>
              <a:schemeClr val="accent1">
                <a:tint val="45000"/>
                <a:satMod val="400000"/>
              </a:schemeClr>
            </a:duotone>
            <a:extLst>
              <a:ext uri="{28A0092B-C50C-407E-A947-70E740481C1C}">
                <a14:useLocalDpi xmlns:a14="http://schemas.microsoft.com/office/drawing/2010/main" val="0"/>
              </a:ext>
            </a:extLst>
          </a:blip>
          <a:srcRect b="22568"/>
          <a:stretch/>
        </xdr:blipFill>
        <xdr:spPr bwMode="auto">
          <a:xfrm>
            <a:off x="18360" y="38012"/>
            <a:ext cx="2754" cy="23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45" name="Picture 67" descr="logo de la universidad del quindio"/>
          <xdr:cNvPicPr>
            <a:picLocks noChangeAspect="1" noChangeArrowheads="1"/>
          </xdr:cNvPicPr>
        </xdr:nvPicPr>
        <xdr:blipFill rotWithShape="1">
          <a:blip xmlns:r="http://schemas.openxmlformats.org/officeDocument/2006/relationships" r:embed="rId7" cstate="print">
            <a:duotone>
              <a:schemeClr val="accent1">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0338" y="27354"/>
            <a:ext cx="1402" cy="12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46" name="Picture 69" descr="logo de la universidad del quindio"/>
          <xdr:cNvPicPr>
            <a:picLocks noChangeAspect="1" noChangeArrowheads="1"/>
          </xdr:cNvPicPr>
        </xdr:nvPicPr>
        <xdr:blipFill rotWithShape="1">
          <a:blip xmlns:r="http://schemas.openxmlformats.org/officeDocument/2006/relationships" r:embed="rId7" cstate="print">
            <a:duotone>
              <a:schemeClr val="accent3">
                <a:shade val="45000"/>
                <a:satMod val="135000"/>
              </a:schemeClr>
              <a:prstClr val="white"/>
            </a:duotone>
            <a:extLst>
              <a:ext uri="{28A0092B-C50C-407E-A947-70E740481C1C}">
                <a14:useLocalDpi xmlns:a14="http://schemas.microsoft.com/office/drawing/2010/main" val="0"/>
              </a:ext>
            </a:extLst>
          </a:blip>
          <a:srcRect b="22568"/>
          <a:stretch/>
        </xdr:blipFill>
        <xdr:spPr bwMode="auto">
          <a:xfrm flipV="1">
            <a:off x="22106" y="31125"/>
            <a:ext cx="1380" cy="119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47" name="Picture 70"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5444" y="39471"/>
            <a:ext cx="833"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48" name="Picture 71" descr="logo de la universidad del quindio"/>
          <xdr:cNvPicPr>
            <a:picLocks noChangeAspect="1" noChangeArrowheads="1"/>
          </xdr:cNvPicPr>
        </xdr:nvPicPr>
        <xdr:blipFill rotWithShape="1">
          <a:blip xmlns:r="http://schemas.openxmlformats.org/officeDocument/2006/relationships" r:embed="rId7" cstate="print">
            <a:duotone>
              <a:schemeClr val="accent6">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7470" y="27320"/>
            <a:ext cx="1401" cy="121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49" name="Picture 72"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1721" y="39854"/>
            <a:ext cx="832"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1</xdr:col>
      <xdr:colOff>148166</xdr:colOff>
      <xdr:row>52</xdr:row>
      <xdr:rowOff>73024</xdr:rowOff>
    </xdr:from>
    <xdr:to>
      <xdr:col>11</xdr:col>
      <xdr:colOff>592667</xdr:colOff>
      <xdr:row>52</xdr:row>
      <xdr:rowOff>2816224</xdr:rowOff>
    </xdr:to>
    <xdr:graphicFrame macro="">
      <xdr:nvGraphicFramePr>
        <xdr:cNvPr id="50" name="Gráfico 49"/>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9"/>
        </a:graphicData>
      </a:graphic>
    </xdr:graphicFrame>
    <xdr:clientData/>
  </xdr:twoCellAnchor>
</xdr:wsDr>
</file>

<file path=xl/drawings/drawing8.xml><?xml version="1.0" encoding="utf-8"?>
<xdr:wsDr xmlns:xdr="http://schemas.openxmlformats.org/drawingml/2006/spreadsheetDrawing" xmlns:a="http://schemas.openxmlformats.org/drawingml/2006/main">
  <xdr:twoCellAnchor editAs="oneCell">
    <xdr:from>
      <xdr:col>2</xdr:col>
      <xdr:colOff>19050</xdr:colOff>
      <xdr:row>1</xdr:row>
      <xdr:rowOff>9526</xdr:rowOff>
    </xdr:from>
    <xdr:to>
      <xdr:col>8</xdr:col>
      <xdr:colOff>1517410</xdr:colOff>
      <xdr:row>5</xdr:row>
      <xdr:rowOff>92179</xdr:rowOff>
    </xdr:to>
    <xdr:pic>
      <xdr:nvPicPr>
        <xdr:cNvPr id="2" name="26 Imagen"/>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17356" y="132429"/>
          <a:ext cx="9348804" cy="8815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123825</xdr:colOff>
      <xdr:row>1</xdr:row>
      <xdr:rowOff>133350</xdr:rowOff>
    </xdr:from>
    <xdr:to>
      <xdr:col>2</xdr:col>
      <xdr:colOff>733425</xdr:colOff>
      <xdr:row>5</xdr:row>
      <xdr:rowOff>9525</xdr:rowOff>
    </xdr:to>
    <xdr:pic>
      <xdr:nvPicPr>
        <xdr:cNvPr id="3" name="Picture 1" descr="logo de la universidad del quindio"/>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323975" y="257175"/>
          <a:ext cx="609600" cy="676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504825</xdr:colOff>
      <xdr:row>1</xdr:row>
      <xdr:rowOff>38100</xdr:rowOff>
    </xdr:from>
    <xdr:to>
      <xdr:col>9</xdr:col>
      <xdr:colOff>21044</xdr:colOff>
      <xdr:row>4</xdr:row>
      <xdr:rowOff>66675</xdr:rowOff>
    </xdr:to>
    <xdr:pic>
      <xdr:nvPicPr>
        <xdr:cNvPr id="4" name="93 CuadroTexto"/>
        <xdr:cNvPicPr>
          <a:picLocks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4562475" y="161925"/>
          <a:ext cx="466725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662941</xdr:colOff>
      <xdr:row>4</xdr:row>
      <xdr:rowOff>95250</xdr:rowOff>
    </xdr:from>
    <xdr:to>
      <xdr:col>8</xdr:col>
      <xdr:colOff>308599</xdr:colOff>
      <xdr:row>5</xdr:row>
      <xdr:rowOff>152400</xdr:rowOff>
    </xdr:to>
    <xdr:sp macro="" textlink="">
      <xdr:nvSpPr>
        <xdr:cNvPr id="5" name="5 CuadroTexto"/>
        <xdr:cNvSpPr txBox="1"/>
      </xdr:nvSpPr>
      <xdr:spPr>
        <a:xfrm>
          <a:off x="3701416" y="819150"/>
          <a:ext cx="4122408" cy="2571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100" b="1">
              <a:solidFill>
                <a:srgbClr val="006600"/>
              </a:solidFill>
            </a:rPr>
            <a:t>FICHA</a:t>
          </a:r>
          <a:r>
            <a:rPr lang="es-CO" sz="1100" b="1" baseline="0">
              <a:solidFill>
                <a:srgbClr val="006600"/>
              </a:solidFill>
            </a:rPr>
            <a:t> TÉCNICA INDICADORES DE GESTIÓN</a:t>
          </a:r>
          <a:endParaRPr lang="es-CO" sz="1100" b="1">
            <a:solidFill>
              <a:srgbClr val="006600"/>
            </a:solidFill>
          </a:endParaRPr>
        </a:p>
      </xdr:txBody>
    </xdr:sp>
    <xdr:clientData/>
  </xdr:twoCellAnchor>
  <xdr:twoCellAnchor>
    <xdr:from>
      <xdr:col>1</xdr:col>
      <xdr:colOff>66675</xdr:colOff>
      <xdr:row>8</xdr:row>
      <xdr:rowOff>47625</xdr:rowOff>
    </xdr:from>
    <xdr:to>
      <xdr:col>2</xdr:col>
      <xdr:colOff>476250</xdr:colOff>
      <xdr:row>12</xdr:row>
      <xdr:rowOff>161925</xdr:rowOff>
    </xdr:to>
    <xdr:grpSp>
      <xdr:nvGrpSpPr>
        <xdr:cNvPr id="6" name="27 Grupo"/>
        <xdr:cNvGrpSpPr>
          <a:grpSpLocks/>
        </xdr:cNvGrpSpPr>
      </xdr:nvGrpSpPr>
      <xdr:grpSpPr bwMode="auto">
        <a:xfrm>
          <a:off x="343207" y="1461012"/>
          <a:ext cx="1331349" cy="1312607"/>
          <a:chOff x="19910" y="27050"/>
          <a:chExt cx="15009" cy="17815"/>
        </a:xfrm>
      </xdr:grpSpPr>
      <xdr:pic>
        <xdr:nvPicPr>
          <xdr:cNvPr id="7" name="Picture 62" descr="logo de la universidad del quindio"/>
          <xdr:cNvPicPr>
            <a:picLocks noChangeAspect="1" noChangeArrowheads="1"/>
          </xdr:cNvPicPr>
        </xdr:nvPicPr>
        <xdr:blipFill rotWithShape="1">
          <a:blip xmlns:r="http://schemas.openxmlformats.org/officeDocument/2006/relationships" r:embed="rId4" cstate="print">
            <a:duotone>
              <a:schemeClr val="accent3">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19910" y="27050"/>
            <a:ext cx="4076" cy="35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8" name="Picture 64" descr="logo de la universidad del quindio"/>
          <xdr:cNvPicPr>
            <a:picLocks noChangeAspect="1" noChangeArrowheads="1"/>
          </xdr:cNvPicPr>
        </xdr:nvPicPr>
        <xdr:blipFill rotWithShape="1">
          <a:blip xmlns:r="http://schemas.openxmlformats.org/officeDocument/2006/relationships" r:embed="rId5" cstate="print">
            <a:duotone>
              <a:schemeClr val="accent1">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1331" y="35499"/>
            <a:ext cx="1930" cy="166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9" name="Picture 65" descr="logo de la universidad del quindio"/>
          <xdr:cNvPicPr>
            <a:picLocks noChangeAspect="1" noChangeArrowheads="1"/>
          </xdr:cNvPicPr>
        </xdr:nvPicPr>
        <xdr:blipFill rotWithShape="1">
          <a:blip xmlns:r="http://schemas.openxmlformats.org/officeDocument/2006/relationships" r:embed="rId6"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3133" y="43539"/>
            <a:ext cx="1534" cy="13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0" name="Picture 67" descr="logo de la universidad del quindio"/>
          <xdr:cNvPicPr>
            <a:picLocks noChangeAspect="1" noChangeArrowheads="1"/>
          </xdr:cNvPicPr>
        </xdr:nvPicPr>
        <xdr:blipFill rotWithShape="1">
          <a:blip xmlns:r="http://schemas.openxmlformats.org/officeDocument/2006/relationships" r:embed="rId7" cstate="print">
            <a:duotone>
              <a:schemeClr val="accent1">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9889" y="27224"/>
            <a:ext cx="1402" cy="12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1" name="Picture 68" descr="logo de la universidad del quindio"/>
          <xdr:cNvPicPr>
            <a:picLocks noChangeAspect="1" noChangeArrowheads="1"/>
          </xdr:cNvPicPr>
        </xdr:nvPicPr>
        <xdr:blipFill rotWithShape="1">
          <a:blip xmlns:r="http://schemas.openxmlformats.org/officeDocument/2006/relationships" r:embed="rId8" cstate="print">
            <a:duotone>
              <a:schemeClr val="bg2">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3021" y="32647"/>
            <a:ext cx="1800" cy="155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2" name="Picture 69" descr="logo de la universidad del quindio"/>
          <xdr:cNvPicPr>
            <a:picLocks noChangeAspect="1" noChangeArrowheads="1"/>
          </xdr:cNvPicPr>
        </xdr:nvPicPr>
        <xdr:blipFill rotWithShape="1">
          <a:blip xmlns:r="http://schemas.openxmlformats.org/officeDocument/2006/relationships" r:embed="rId7" cstate="print">
            <a:duotone>
              <a:schemeClr val="accent3">
                <a:shade val="45000"/>
                <a:satMod val="135000"/>
              </a:schemeClr>
              <a:prstClr val="white"/>
            </a:duotone>
            <a:extLst>
              <a:ext uri="{28A0092B-C50C-407E-A947-70E740481C1C}">
                <a14:useLocalDpi xmlns:a14="http://schemas.microsoft.com/office/drawing/2010/main" val="0"/>
              </a:ext>
            </a:extLst>
          </a:blip>
          <a:srcRect b="22568"/>
          <a:stretch/>
        </xdr:blipFill>
        <xdr:spPr bwMode="auto">
          <a:xfrm flipV="1">
            <a:off x="23221" y="38883"/>
            <a:ext cx="1380" cy="119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3" name="Picture 70"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5444" y="27317"/>
            <a:ext cx="833"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4" name="Picture 71" descr="logo de la universidad del quindio"/>
          <xdr:cNvPicPr>
            <a:picLocks noChangeAspect="1" noChangeArrowheads="1"/>
          </xdr:cNvPicPr>
        </xdr:nvPicPr>
        <xdr:blipFill rotWithShape="1">
          <a:blip xmlns:r="http://schemas.openxmlformats.org/officeDocument/2006/relationships" r:embed="rId7" cstate="print">
            <a:duotone>
              <a:schemeClr val="accent6">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7718" y="27837"/>
            <a:ext cx="1401" cy="121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5" name="Picture 73" descr="logo de la universidad del quindio"/>
          <xdr:cNvPicPr>
            <a:picLocks noChangeAspect="1" noChangeArrowheads="1"/>
          </xdr:cNvPicPr>
        </xdr:nvPicPr>
        <xdr:blipFill>
          <a:blip xmlns:r="http://schemas.openxmlformats.org/officeDocument/2006/relationships" r:embed="rId9">
            <a:extLst>
              <a:ext uri="{28A0092B-C50C-407E-A947-70E740481C1C}">
                <a14:useLocalDpi xmlns:a14="http://schemas.microsoft.com/office/drawing/2010/main" val="0"/>
              </a:ext>
            </a:extLst>
          </a:blip>
          <a:srcRect b="22568"/>
          <a:stretch>
            <a:fillRect/>
          </a:stretch>
        </xdr:blipFill>
        <xdr:spPr bwMode="auto">
          <a:xfrm>
            <a:off x="34086" y="28769"/>
            <a:ext cx="833"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6" name="Picture 72"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2447" y="40500"/>
            <a:ext cx="832"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3</xdr:col>
      <xdr:colOff>209550</xdr:colOff>
      <xdr:row>2</xdr:row>
      <xdr:rowOff>0</xdr:rowOff>
    </xdr:from>
    <xdr:to>
      <xdr:col>4</xdr:col>
      <xdr:colOff>352425</xdr:colOff>
      <xdr:row>4</xdr:row>
      <xdr:rowOff>142875</xdr:rowOff>
    </xdr:to>
    <xdr:grpSp>
      <xdr:nvGrpSpPr>
        <xdr:cNvPr id="17" name="30 Grupo"/>
        <xdr:cNvGrpSpPr>
          <a:grpSpLocks/>
        </xdr:cNvGrpSpPr>
      </xdr:nvGrpSpPr>
      <xdr:grpSpPr bwMode="auto">
        <a:xfrm>
          <a:off x="2176002" y="322621"/>
          <a:ext cx="1202915" cy="542310"/>
          <a:chOff x="33046" y="44588"/>
          <a:chExt cx="16994" cy="6735"/>
        </a:xfrm>
      </xdr:grpSpPr>
      <xdr:pic>
        <xdr:nvPicPr>
          <xdr:cNvPr id="18" name="Picture 52" descr="logo de la universidad del quindio"/>
          <xdr:cNvPicPr>
            <a:picLocks noChangeAspect="1" noChangeArrowheads="1"/>
          </xdr:cNvPicPr>
        </xdr:nvPicPr>
        <xdr:blipFill>
          <a:blip xmlns:r="http://schemas.openxmlformats.org/officeDocument/2006/relationships" r:embed="rId10" cstate="print">
            <a:extLst>
              <a:ext uri="{28A0092B-C50C-407E-A947-70E740481C1C}">
                <a14:useLocalDpi xmlns:a14="http://schemas.microsoft.com/office/drawing/2010/main" val="0"/>
              </a:ext>
            </a:extLst>
          </a:blip>
          <a:srcRect b="22568"/>
          <a:stretch>
            <a:fillRect/>
          </a:stretch>
        </xdr:blipFill>
        <xdr:spPr bwMode="auto">
          <a:xfrm>
            <a:off x="40960" y="48393"/>
            <a:ext cx="1753" cy="15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9" name="Picture 53" descr="logo de la universidad del quindio"/>
          <xdr:cNvPicPr>
            <a:picLocks noChangeAspect="1" noChangeArrowheads="1"/>
          </xdr:cNvPicPr>
        </xdr:nvPicPr>
        <xdr:blipFill rotWithShape="1">
          <a:blip xmlns:r="http://schemas.openxmlformats.org/officeDocument/2006/relationships" r:embed="rId11" cstate="print">
            <a:duotone>
              <a:schemeClr val="accent3">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42839" y="50112"/>
            <a:ext cx="1402" cy="121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0" name="Picture 54" descr="logo de la universidad del quindio"/>
          <xdr:cNvPicPr>
            <a:picLocks noChangeAspect="1" noChangeArrowheads="1"/>
          </xdr:cNvPicPr>
        </xdr:nvPicPr>
        <xdr:blipFill rotWithShape="1">
          <a:blip xmlns:r="http://schemas.openxmlformats.org/officeDocument/2006/relationships" r:embed="rId12"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35305" y="48940"/>
            <a:ext cx="1866" cy="161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1" name="Picture 55" descr="logo de la universidad del quindio"/>
          <xdr:cNvPicPr>
            <a:picLocks noChangeAspect="1" noChangeArrowheads="1"/>
          </xdr:cNvPicPr>
        </xdr:nvPicPr>
        <xdr:blipFill rotWithShape="1">
          <a:blip xmlns:r="http://schemas.openxmlformats.org/officeDocument/2006/relationships" r:embed="rId13" cstate="print">
            <a:duotone>
              <a:schemeClr val="accent6">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37018" y="47234"/>
            <a:ext cx="2753" cy="23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2" name="Picture 56" descr="logo de la universidad del quindio"/>
          <xdr:cNvPicPr>
            <a:picLocks noChangeAspect="1" noChangeArrowheads="1"/>
          </xdr:cNvPicPr>
        </xdr:nvPicPr>
        <xdr:blipFill rotWithShape="1">
          <a:blip xmlns:r="http://schemas.openxmlformats.org/officeDocument/2006/relationships" r:embed="rId14" cstate="print">
            <a:duotone>
              <a:prstClr val="black"/>
              <a:schemeClr val="accent1">
                <a:tint val="45000"/>
                <a:satMod val="400000"/>
              </a:schemeClr>
            </a:duotone>
            <a:extLst>
              <a:ext uri="{28A0092B-C50C-407E-A947-70E740481C1C}">
                <a14:useLocalDpi xmlns:a14="http://schemas.microsoft.com/office/drawing/2010/main" val="0"/>
              </a:ext>
            </a:extLst>
          </a:blip>
          <a:srcRect b="22568"/>
          <a:stretch/>
        </xdr:blipFill>
        <xdr:spPr bwMode="auto">
          <a:xfrm>
            <a:off x="47047" y="49495"/>
            <a:ext cx="833"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3" name="Picture 57" descr="logo de la universidad del quindio"/>
          <xdr:cNvPicPr>
            <a:picLocks noChangeAspect="1" noChangeArrowheads="1"/>
          </xdr:cNvPicPr>
        </xdr:nvPicPr>
        <xdr:blipFill rotWithShape="1">
          <a:blip xmlns:r="http://schemas.openxmlformats.org/officeDocument/2006/relationships" r:embed="rId14"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45607" y="50131"/>
            <a:ext cx="833"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4" name="Picture 58" descr="logo de la universidad del quindio"/>
          <xdr:cNvPicPr>
            <a:picLocks noChangeAspect="1" noChangeArrowheads="1"/>
          </xdr:cNvPicPr>
        </xdr:nvPicPr>
        <xdr:blipFill rotWithShape="1">
          <a:blip xmlns:r="http://schemas.openxmlformats.org/officeDocument/2006/relationships" r:embed="rId14" cstate="print">
            <a:duotone>
              <a:schemeClr val="accent2">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44279" y="48691"/>
            <a:ext cx="833"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5" name="Picture 59" descr="logo de la universidad del quindio"/>
          <xdr:cNvPicPr>
            <a:picLocks noChangeAspect="1" noChangeArrowheads="1"/>
          </xdr:cNvPicPr>
        </xdr:nvPicPr>
        <xdr:blipFill rotWithShape="1">
          <a:blip xmlns:r="http://schemas.openxmlformats.org/officeDocument/2006/relationships" r:embed="rId14"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49208" y="50131"/>
            <a:ext cx="832"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6" name="Picture 60" descr="logo de la universidad del quindio"/>
          <xdr:cNvPicPr>
            <a:picLocks noChangeAspect="1" noChangeArrowheads="1"/>
          </xdr:cNvPicPr>
        </xdr:nvPicPr>
        <xdr:blipFill rotWithShape="1">
          <a:blip xmlns:r="http://schemas.openxmlformats.org/officeDocument/2006/relationships" r:embed="rId15" cstate="print">
            <a:duotone>
              <a:prstClr val="black"/>
              <a:schemeClr val="accent5">
                <a:tint val="45000"/>
                <a:satMod val="400000"/>
              </a:schemeClr>
            </a:duotone>
            <a:extLst>
              <a:ext uri="{28A0092B-C50C-407E-A947-70E740481C1C}">
                <a14:useLocalDpi xmlns:a14="http://schemas.microsoft.com/office/drawing/2010/main" val="0"/>
              </a:ext>
            </a:extLst>
          </a:blip>
          <a:srcRect b="22568"/>
          <a:stretch/>
        </xdr:blipFill>
        <xdr:spPr bwMode="auto">
          <a:xfrm>
            <a:off x="38598" y="46530"/>
            <a:ext cx="1534" cy="132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7" name="Picture 61" descr="logo de la universidad del quindio"/>
          <xdr:cNvPicPr>
            <a:picLocks noChangeAspect="1" noChangeArrowheads="1"/>
          </xdr:cNvPicPr>
        </xdr:nvPicPr>
        <xdr:blipFill rotWithShape="1">
          <a:blip xmlns:r="http://schemas.openxmlformats.org/officeDocument/2006/relationships" r:embed="rId16" cstate="print">
            <a:duotone>
              <a:schemeClr val="accent3">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33046" y="44588"/>
            <a:ext cx="4075" cy="35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1</xdr:col>
      <xdr:colOff>257175</xdr:colOff>
      <xdr:row>16</xdr:row>
      <xdr:rowOff>19050</xdr:rowOff>
    </xdr:from>
    <xdr:to>
      <xdr:col>1</xdr:col>
      <xdr:colOff>723900</xdr:colOff>
      <xdr:row>19</xdr:row>
      <xdr:rowOff>0</xdr:rowOff>
    </xdr:to>
    <xdr:grpSp>
      <xdr:nvGrpSpPr>
        <xdr:cNvPr id="28" name="27 Grupo"/>
        <xdr:cNvGrpSpPr>
          <a:grpSpLocks/>
        </xdr:cNvGrpSpPr>
      </xdr:nvGrpSpPr>
      <xdr:grpSpPr bwMode="auto">
        <a:xfrm>
          <a:off x="533707" y="3936590"/>
          <a:ext cx="466725" cy="1501878"/>
          <a:chOff x="23067" y="27837"/>
          <a:chExt cx="6052" cy="18449"/>
        </a:xfrm>
      </xdr:grpSpPr>
      <xdr:pic>
        <xdr:nvPicPr>
          <xdr:cNvPr id="29" name="Picture 63" descr="logo de la universidad del quindio"/>
          <xdr:cNvPicPr>
            <a:picLocks noChangeAspect="1" noChangeArrowheads="1"/>
          </xdr:cNvPicPr>
        </xdr:nvPicPr>
        <xdr:blipFill rotWithShape="1">
          <a:blip xmlns:r="http://schemas.openxmlformats.org/officeDocument/2006/relationships" r:embed="rId17" cstate="print">
            <a:duotone>
              <a:schemeClr val="bg2">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4839" y="28990"/>
            <a:ext cx="2754" cy="23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0" name="Picture 65" descr="logo de la universidad del quindio"/>
          <xdr:cNvPicPr>
            <a:picLocks noChangeAspect="1" noChangeArrowheads="1"/>
          </xdr:cNvPicPr>
        </xdr:nvPicPr>
        <xdr:blipFill rotWithShape="1">
          <a:blip xmlns:r="http://schemas.openxmlformats.org/officeDocument/2006/relationships" r:embed="rId6"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3491" y="44960"/>
            <a:ext cx="1534" cy="13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1" name="Picture 67" descr="logo de la universidad del quindio"/>
          <xdr:cNvPicPr>
            <a:picLocks noChangeAspect="1" noChangeArrowheads="1"/>
          </xdr:cNvPicPr>
        </xdr:nvPicPr>
        <xdr:blipFill rotWithShape="1">
          <a:blip xmlns:r="http://schemas.openxmlformats.org/officeDocument/2006/relationships" r:embed="rId7" cstate="print">
            <a:duotone>
              <a:schemeClr val="accent1">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3067" y="30974"/>
            <a:ext cx="1402" cy="12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2" name="Picture 69" descr="logo de la universidad del quindio"/>
          <xdr:cNvPicPr>
            <a:picLocks noChangeAspect="1" noChangeArrowheads="1"/>
          </xdr:cNvPicPr>
        </xdr:nvPicPr>
        <xdr:blipFill rotWithShape="1">
          <a:blip xmlns:r="http://schemas.openxmlformats.org/officeDocument/2006/relationships" r:embed="rId7" cstate="print">
            <a:duotone>
              <a:schemeClr val="accent3">
                <a:shade val="45000"/>
                <a:satMod val="135000"/>
              </a:schemeClr>
              <a:prstClr val="white"/>
            </a:duotone>
            <a:extLst>
              <a:ext uri="{28A0092B-C50C-407E-A947-70E740481C1C}">
                <a14:useLocalDpi xmlns:a14="http://schemas.microsoft.com/office/drawing/2010/main" val="0"/>
              </a:ext>
            </a:extLst>
          </a:blip>
          <a:srcRect b="22568"/>
          <a:stretch/>
        </xdr:blipFill>
        <xdr:spPr bwMode="auto">
          <a:xfrm flipV="1">
            <a:off x="23221" y="38883"/>
            <a:ext cx="1380" cy="119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3" name="Picture 71" descr="logo de la universidad del quindio"/>
          <xdr:cNvPicPr>
            <a:picLocks noChangeAspect="1" noChangeArrowheads="1"/>
          </xdr:cNvPicPr>
        </xdr:nvPicPr>
        <xdr:blipFill rotWithShape="1">
          <a:blip xmlns:r="http://schemas.openxmlformats.org/officeDocument/2006/relationships" r:embed="rId7" cstate="print">
            <a:duotone>
              <a:schemeClr val="accent6">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7718" y="27837"/>
            <a:ext cx="1401" cy="121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4" name="Picture 72"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4872" y="36811"/>
            <a:ext cx="832"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5" name="Picture 73" descr="logo de la universidad del quindio"/>
          <xdr:cNvPicPr>
            <a:picLocks noChangeAspect="1" noChangeArrowheads="1"/>
          </xdr:cNvPicPr>
        </xdr:nvPicPr>
        <xdr:blipFill>
          <a:blip xmlns:r="http://schemas.openxmlformats.org/officeDocument/2006/relationships" r:embed="rId9">
            <a:extLst>
              <a:ext uri="{28A0092B-C50C-407E-A947-70E740481C1C}">
                <a14:useLocalDpi xmlns:a14="http://schemas.microsoft.com/office/drawing/2010/main" val="0"/>
              </a:ext>
            </a:extLst>
          </a:blip>
          <a:srcRect b="22568"/>
          <a:stretch>
            <a:fillRect/>
          </a:stretch>
        </xdr:blipFill>
        <xdr:spPr bwMode="auto">
          <a:xfrm>
            <a:off x="23418" y="28769"/>
            <a:ext cx="833"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1</xdr:col>
      <xdr:colOff>180975</xdr:colOff>
      <xdr:row>21</xdr:row>
      <xdr:rowOff>76200</xdr:rowOff>
    </xdr:from>
    <xdr:to>
      <xdr:col>2</xdr:col>
      <xdr:colOff>419100</xdr:colOff>
      <xdr:row>27</xdr:row>
      <xdr:rowOff>76200</xdr:rowOff>
    </xdr:to>
    <xdr:grpSp>
      <xdr:nvGrpSpPr>
        <xdr:cNvPr id="36" name="27 Grupo"/>
        <xdr:cNvGrpSpPr>
          <a:grpSpLocks/>
        </xdr:cNvGrpSpPr>
      </xdr:nvGrpSpPr>
      <xdr:grpSpPr bwMode="auto">
        <a:xfrm>
          <a:off x="457507" y="6144547"/>
          <a:ext cx="1159899" cy="983226"/>
          <a:chOff x="18856" y="27117"/>
          <a:chExt cx="13188" cy="13457"/>
        </a:xfrm>
      </xdr:grpSpPr>
      <xdr:pic>
        <xdr:nvPicPr>
          <xdr:cNvPr id="37" name="Picture 65" descr="logo de la universidad del quindio"/>
          <xdr:cNvPicPr>
            <a:picLocks noChangeAspect="1" noChangeArrowheads="1"/>
          </xdr:cNvPicPr>
        </xdr:nvPicPr>
        <xdr:blipFill rotWithShape="1">
          <a:blip xmlns:r="http://schemas.openxmlformats.org/officeDocument/2006/relationships" r:embed="rId6"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5104" y="30479"/>
            <a:ext cx="1534" cy="13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8" name="Picture 66" descr="logo de la universidad del quindio"/>
          <xdr:cNvPicPr>
            <a:picLocks noChangeAspect="1" noChangeArrowheads="1"/>
          </xdr:cNvPicPr>
        </xdr:nvPicPr>
        <xdr:blipFill rotWithShape="1">
          <a:blip xmlns:r="http://schemas.openxmlformats.org/officeDocument/2006/relationships" r:embed="rId18" cstate="print">
            <a:duotone>
              <a:schemeClr val="accent6">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18856" y="27280"/>
            <a:ext cx="2754" cy="23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9" name="Picture 67" descr="logo de la universidad del quindio"/>
          <xdr:cNvPicPr>
            <a:picLocks noChangeAspect="1" noChangeArrowheads="1"/>
          </xdr:cNvPicPr>
        </xdr:nvPicPr>
        <xdr:blipFill rotWithShape="1">
          <a:blip xmlns:r="http://schemas.openxmlformats.org/officeDocument/2006/relationships" r:embed="rId7" cstate="print">
            <a:duotone>
              <a:schemeClr val="accent1">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19098" y="33431"/>
            <a:ext cx="1402" cy="12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40" name="Picture 69" descr="logo de la universidad del quindio"/>
          <xdr:cNvPicPr>
            <a:picLocks noChangeAspect="1" noChangeArrowheads="1"/>
          </xdr:cNvPicPr>
        </xdr:nvPicPr>
        <xdr:blipFill rotWithShape="1">
          <a:blip xmlns:r="http://schemas.openxmlformats.org/officeDocument/2006/relationships" r:embed="rId7" cstate="print">
            <a:duotone>
              <a:schemeClr val="accent3">
                <a:shade val="45000"/>
                <a:satMod val="135000"/>
              </a:schemeClr>
              <a:prstClr val="white"/>
            </a:duotone>
            <a:extLst>
              <a:ext uri="{28A0092B-C50C-407E-A947-70E740481C1C}">
                <a14:useLocalDpi xmlns:a14="http://schemas.microsoft.com/office/drawing/2010/main" val="0"/>
              </a:ext>
            </a:extLst>
          </a:blip>
          <a:srcRect b="22568"/>
          <a:stretch/>
        </xdr:blipFill>
        <xdr:spPr bwMode="auto">
          <a:xfrm flipV="1">
            <a:off x="30664" y="27117"/>
            <a:ext cx="1380" cy="119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41" name="Picture 70"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5444" y="27317"/>
            <a:ext cx="833"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42" name="Picture 72"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1721" y="39854"/>
            <a:ext cx="832"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1</xdr:col>
      <xdr:colOff>95250</xdr:colOff>
      <xdr:row>30</xdr:row>
      <xdr:rowOff>66675</xdr:rowOff>
    </xdr:from>
    <xdr:to>
      <xdr:col>2</xdr:col>
      <xdr:colOff>123825</xdr:colOff>
      <xdr:row>34</xdr:row>
      <xdr:rowOff>0</xdr:rowOff>
    </xdr:to>
    <xdr:grpSp>
      <xdr:nvGrpSpPr>
        <xdr:cNvPr id="43" name="27 Grupo"/>
        <xdr:cNvGrpSpPr>
          <a:grpSpLocks/>
        </xdr:cNvGrpSpPr>
      </xdr:nvGrpSpPr>
      <xdr:grpSpPr bwMode="auto">
        <a:xfrm>
          <a:off x="371782" y="7686675"/>
          <a:ext cx="950349" cy="1208446"/>
          <a:chOff x="18360" y="27320"/>
          <a:chExt cx="10511" cy="13254"/>
        </a:xfrm>
      </xdr:grpSpPr>
      <xdr:pic>
        <xdr:nvPicPr>
          <xdr:cNvPr id="44" name="Picture 66" descr="logo de la universidad del quindio"/>
          <xdr:cNvPicPr>
            <a:picLocks noChangeAspect="1" noChangeArrowheads="1"/>
          </xdr:cNvPicPr>
        </xdr:nvPicPr>
        <xdr:blipFill rotWithShape="1">
          <a:blip xmlns:r="http://schemas.openxmlformats.org/officeDocument/2006/relationships" r:embed="rId18" cstate="print">
            <a:duotone>
              <a:prstClr val="black"/>
              <a:schemeClr val="accent1">
                <a:tint val="45000"/>
                <a:satMod val="400000"/>
              </a:schemeClr>
            </a:duotone>
            <a:extLst>
              <a:ext uri="{28A0092B-C50C-407E-A947-70E740481C1C}">
                <a14:useLocalDpi xmlns:a14="http://schemas.microsoft.com/office/drawing/2010/main" val="0"/>
              </a:ext>
            </a:extLst>
          </a:blip>
          <a:srcRect b="22568"/>
          <a:stretch/>
        </xdr:blipFill>
        <xdr:spPr bwMode="auto">
          <a:xfrm>
            <a:off x="18360" y="38012"/>
            <a:ext cx="2754" cy="23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45" name="Picture 67" descr="logo de la universidad del quindio"/>
          <xdr:cNvPicPr>
            <a:picLocks noChangeAspect="1" noChangeArrowheads="1"/>
          </xdr:cNvPicPr>
        </xdr:nvPicPr>
        <xdr:blipFill rotWithShape="1">
          <a:blip xmlns:r="http://schemas.openxmlformats.org/officeDocument/2006/relationships" r:embed="rId7" cstate="print">
            <a:duotone>
              <a:schemeClr val="accent1">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0338" y="27354"/>
            <a:ext cx="1402" cy="12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46" name="Picture 69" descr="logo de la universidad del quindio"/>
          <xdr:cNvPicPr>
            <a:picLocks noChangeAspect="1" noChangeArrowheads="1"/>
          </xdr:cNvPicPr>
        </xdr:nvPicPr>
        <xdr:blipFill rotWithShape="1">
          <a:blip xmlns:r="http://schemas.openxmlformats.org/officeDocument/2006/relationships" r:embed="rId7" cstate="print">
            <a:duotone>
              <a:schemeClr val="accent3">
                <a:shade val="45000"/>
                <a:satMod val="135000"/>
              </a:schemeClr>
              <a:prstClr val="white"/>
            </a:duotone>
            <a:extLst>
              <a:ext uri="{28A0092B-C50C-407E-A947-70E740481C1C}">
                <a14:useLocalDpi xmlns:a14="http://schemas.microsoft.com/office/drawing/2010/main" val="0"/>
              </a:ext>
            </a:extLst>
          </a:blip>
          <a:srcRect b="22568"/>
          <a:stretch/>
        </xdr:blipFill>
        <xdr:spPr bwMode="auto">
          <a:xfrm flipV="1">
            <a:off x="22106" y="31125"/>
            <a:ext cx="1380" cy="119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47" name="Picture 70"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5444" y="39471"/>
            <a:ext cx="833"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48" name="Picture 71" descr="logo de la universidad del quindio"/>
          <xdr:cNvPicPr>
            <a:picLocks noChangeAspect="1" noChangeArrowheads="1"/>
          </xdr:cNvPicPr>
        </xdr:nvPicPr>
        <xdr:blipFill rotWithShape="1">
          <a:blip xmlns:r="http://schemas.openxmlformats.org/officeDocument/2006/relationships" r:embed="rId7" cstate="print">
            <a:duotone>
              <a:schemeClr val="accent6">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7470" y="27320"/>
            <a:ext cx="1401" cy="121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49" name="Picture 72"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1721" y="39854"/>
            <a:ext cx="832"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1</xdr:col>
      <xdr:colOff>153630</xdr:colOff>
      <xdr:row>51</xdr:row>
      <xdr:rowOff>168992</xdr:rowOff>
    </xdr:from>
    <xdr:to>
      <xdr:col>11</xdr:col>
      <xdr:colOff>706694</xdr:colOff>
      <xdr:row>52</xdr:row>
      <xdr:rowOff>4194073</xdr:rowOff>
    </xdr:to>
    <xdr:graphicFrame macro="">
      <xdr:nvGraphicFramePr>
        <xdr:cNvPr id="50" name="Gráfico 49"/>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9"/>
        </a:graphicData>
      </a:graphic>
    </xdr:graphicFrame>
    <xdr:clientData/>
  </xdr:twoCellAnchor>
</xdr:wsDr>
</file>

<file path=xl/drawings/drawing9.xml><?xml version="1.0" encoding="utf-8"?>
<xdr:wsDr xmlns:xdr="http://schemas.openxmlformats.org/drawingml/2006/spreadsheetDrawing" xmlns:a="http://schemas.openxmlformats.org/drawingml/2006/main">
  <xdr:twoCellAnchor editAs="oneCell">
    <xdr:from>
      <xdr:col>2</xdr:col>
      <xdr:colOff>19050</xdr:colOff>
      <xdr:row>1</xdr:row>
      <xdr:rowOff>9525</xdr:rowOff>
    </xdr:from>
    <xdr:to>
      <xdr:col>11</xdr:col>
      <xdr:colOff>600075</xdr:colOff>
      <xdr:row>5</xdr:row>
      <xdr:rowOff>142874</xdr:rowOff>
    </xdr:to>
    <xdr:pic>
      <xdr:nvPicPr>
        <xdr:cNvPr id="2" name="26 Imagen"/>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21581" y="128588"/>
          <a:ext cx="9117807" cy="9429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123825</xdr:colOff>
      <xdr:row>1</xdr:row>
      <xdr:rowOff>133350</xdr:rowOff>
    </xdr:from>
    <xdr:to>
      <xdr:col>2</xdr:col>
      <xdr:colOff>733425</xdr:colOff>
      <xdr:row>5</xdr:row>
      <xdr:rowOff>9525</xdr:rowOff>
    </xdr:to>
    <xdr:pic>
      <xdr:nvPicPr>
        <xdr:cNvPr id="3" name="Picture 1" descr="logo de la universidad del quindio"/>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323975" y="257175"/>
          <a:ext cx="609600" cy="676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504825</xdr:colOff>
      <xdr:row>1</xdr:row>
      <xdr:rowOff>38100</xdr:rowOff>
    </xdr:from>
    <xdr:to>
      <xdr:col>11</xdr:col>
      <xdr:colOff>600075</xdr:colOff>
      <xdr:row>4</xdr:row>
      <xdr:rowOff>66675</xdr:rowOff>
    </xdr:to>
    <xdr:pic>
      <xdr:nvPicPr>
        <xdr:cNvPr id="4" name="93 CuadroTexto"/>
        <xdr:cNvPicPr>
          <a:picLocks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4562475" y="161925"/>
          <a:ext cx="466725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662941</xdr:colOff>
      <xdr:row>4</xdr:row>
      <xdr:rowOff>95250</xdr:rowOff>
    </xdr:from>
    <xdr:to>
      <xdr:col>8</xdr:col>
      <xdr:colOff>308597</xdr:colOff>
      <xdr:row>5</xdr:row>
      <xdr:rowOff>152400</xdr:rowOff>
    </xdr:to>
    <xdr:sp macro="" textlink="">
      <xdr:nvSpPr>
        <xdr:cNvPr id="5" name="5 CuadroTexto"/>
        <xdr:cNvSpPr txBox="1"/>
      </xdr:nvSpPr>
      <xdr:spPr>
        <a:xfrm>
          <a:off x="3701416" y="819150"/>
          <a:ext cx="3865231" cy="2571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100" b="1">
              <a:solidFill>
                <a:srgbClr val="006600"/>
              </a:solidFill>
            </a:rPr>
            <a:t>FICHA</a:t>
          </a:r>
          <a:r>
            <a:rPr lang="es-CO" sz="1100" b="1" baseline="0">
              <a:solidFill>
                <a:srgbClr val="006600"/>
              </a:solidFill>
            </a:rPr>
            <a:t> TÉCNICA INDICADORES DE GESTIÓN</a:t>
          </a:r>
          <a:endParaRPr lang="es-CO" sz="1100" b="1">
            <a:solidFill>
              <a:srgbClr val="006600"/>
            </a:solidFill>
          </a:endParaRPr>
        </a:p>
      </xdr:txBody>
    </xdr:sp>
    <xdr:clientData/>
  </xdr:twoCellAnchor>
  <xdr:twoCellAnchor>
    <xdr:from>
      <xdr:col>1</xdr:col>
      <xdr:colOff>66675</xdr:colOff>
      <xdr:row>8</xdr:row>
      <xdr:rowOff>47625</xdr:rowOff>
    </xdr:from>
    <xdr:to>
      <xdr:col>2</xdr:col>
      <xdr:colOff>476250</xdr:colOff>
      <xdr:row>12</xdr:row>
      <xdr:rowOff>161925</xdr:rowOff>
    </xdr:to>
    <xdr:grpSp>
      <xdr:nvGrpSpPr>
        <xdr:cNvPr id="6" name="27 Grupo"/>
        <xdr:cNvGrpSpPr>
          <a:grpSpLocks/>
        </xdr:cNvGrpSpPr>
      </xdr:nvGrpSpPr>
      <xdr:grpSpPr bwMode="auto">
        <a:xfrm>
          <a:off x="340519" y="1476375"/>
          <a:ext cx="1338262" cy="1316831"/>
          <a:chOff x="19910" y="27050"/>
          <a:chExt cx="15009" cy="17815"/>
        </a:xfrm>
      </xdr:grpSpPr>
      <xdr:pic>
        <xdr:nvPicPr>
          <xdr:cNvPr id="7" name="Picture 62" descr="logo de la universidad del quindio"/>
          <xdr:cNvPicPr>
            <a:picLocks noChangeAspect="1" noChangeArrowheads="1"/>
          </xdr:cNvPicPr>
        </xdr:nvPicPr>
        <xdr:blipFill rotWithShape="1">
          <a:blip xmlns:r="http://schemas.openxmlformats.org/officeDocument/2006/relationships" r:embed="rId4" cstate="print">
            <a:duotone>
              <a:schemeClr val="accent3">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19910" y="27050"/>
            <a:ext cx="4076" cy="35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8" name="Picture 64" descr="logo de la universidad del quindio"/>
          <xdr:cNvPicPr>
            <a:picLocks noChangeAspect="1" noChangeArrowheads="1"/>
          </xdr:cNvPicPr>
        </xdr:nvPicPr>
        <xdr:blipFill rotWithShape="1">
          <a:blip xmlns:r="http://schemas.openxmlformats.org/officeDocument/2006/relationships" r:embed="rId5" cstate="print">
            <a:duotone>
              <a:schemeClr val="accent1">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1331" y="35499"/>
            <a:ext cx="1930" cy="166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9" name="Picture 65" descr="logo de la universidad del quindio"/>
          <xdr:cNvPicPr>
            <a:picLocks noChangeAspect="1" noChangeArrowheads="1"/>
          </xdr:cNvPicPr>
        </xdr:nvPicPr>
        <xdr:blipFill rotWithShape="1">
          <a:blip xmlns:r="http://schemas.openxmlformats.org/officeDocument/2006/relationships" r:embed="rId6"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3133" y="43539"/>
            <a:ext cx="1534" cy="13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0" name="Picture 67" descr="logo de la universidad del quindio"/>
          <xdr:cNvPicPr>
            <a:picLocks noChangeAspect="1" noChangeArrowheads="1"/>
          </xdr:cNvPicPr>
        </xdr:nvPicPr>
        <xdr:blipFill rotWithShape="1">
          <a:blip xmlns:r="http://schemas.openxmlformats.org/officeDocument/2006/relationships" r:embed="rId7" cstate="print">
            <a:duotone>
              <a:schemeClr val="accent1">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9889" y="27224"/>
            <a:ext cx="1402" cy="12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1" name="Picture 68" descr="logo de la universidad del quindio"/>
          <xdr:cNvPicPr>
            <a:picLocks noChangeAspect="1" noChangeArrowheads="1"/>
          </xdr:cNvPicPr>
        </xdr:nvPicPr>
        <xdr:blipFill rotWithShape="1">
          <a:blip xmlns:r="http://schemas.openxmlformats.org/officeDocument/2006/relationships" r:embed="rId8" cstate="print">
            <a:duotone>
              <a:schemeClr val="bg2">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3021" y="32647"/>
            <a:ext cx="1800" cy="155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2" name="Picture 69" descr="logo de la universidad del quindio"/>
          <xdr:cNvPicPr>
            <a:picLocks noChangeAspect="1" noChangeArrowheads="1"/>
          </xdr:cNvPicPr>
        </xdr:nvPicPr>
        <xdr:blipFill rotWithShape="1">
          <a:blip xmlns:r="http://schemas.openxmlformats.org/officeDocument/2006/relationships" r:embed="rId7" cstate="print">
            <a:duotone>
              <a:schemeClr val="accent3">
                <a:shade val="45000"/>
                <a:satMod val="135000"/>
              </a:schemeClr>
              <a:prstClr val="white"/>
            </a:duotone>
            <a:extLst>
              <a:ext uri="{28A0092B-C50C-407E-A947-70E740481C1C}">
                <a14:useLocalDpi xmlns:a14="http://schemas.microsoft.com/office/drawing/2010/main" val="0"/>
              </a:ext>
            </a:extLst>
          </a:blip>
          <a:srcRect b="22568"/>
          <a:stretch/>
        </xdr:blipFill>
        <xdr:spPr bwMode="auto">
          <a:xfrm flipV="1">
            <a:off x="23221" y="38883"/>
            <a:ext cx="1380" cy="119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3" name="Picture 70"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5444" y="27317"/>
            <a:ext cx="833"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4" name="Picture 71" descr="logo de la universidad del quindio"/>
          <xdr:cNvPicPr>
            <a:picLocks noChangeAspect="1" noChangeArrowheads="1"/>
          </xdr:cNvPicPr>
        </xdr:nvPicPr>
        <xdr:blipFill rotWithShape="1">
          <a:blip xmlns:r="http://schemas.openxmlformats.org/officeDocument/2006/relationships" r:embed="rId7" cstate="print">
            <a:duotone>
              <a:schemeClr val="accent6">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7718" y="27837"/>
            <a:ext cx="1401" cy="121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5" name="Picture 73" descr="logo de la universidad del quindio"/>
          <xdr:cNvPicPr>
            <a:picLocks noChangeAspect="1" noChangeArrowheads="1"/>
          </xdr:cNvPicPr>
        </xdr:nvPicPr>
        <xdr:blipFill>
          <a:blip xmlns:r="http://schemas.openxmlformats.org/officeDocument/2006/relationships" r:embed="rId9">
            <a:extLst>
              <a:ext uri="{28A0092B-C50C-407E-A947-70E740481C1C}">
                <a14:useLocalDpi xmlns:a14="http://schemas.microsoft.com/office/drawing/2010/main" val="0"/>
              </a:ext>
            </a:extLst>
          </a:blip>
          <a:srcRect b="22568"/>
          <a:stretch>
            <a:fillRect/>
          </a:stretch>
        </xdr:blipFill>
        <xdr:spPr bwMode="auto">
          <a:xfrm>
            <a:off x="34086" y="28769"/>
            <a:ext cx="833"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6" name="Picture 72"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2447" y="40500"/>
            <a:ext cx="832"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3</xdr:col>
      <xdr:colOff>209550</xdr:colOff>
      <xdr:row>2</xdr:row>
      <xdr:rowOff>0</xdr:rowOff>
    </xdr:from>
    <xdr:to>
      <xdr:col>4</xdr:col>
      <xdr:colOff>352425</xdr:colOff>
      <xdr:row>4</xdr:row>
      <xdr:rowOff>142875</xdr:rowOff>
    </xdr:to>
    <xdr:grpSp>
      <xdr:nvGrpSpPr>
        <xdr:cNvPr id="17" name="30 Grupo"/>
        <xdr:cNvGrpSpPr>
          <a:grpSpLocks/>
        </xdr:cNvGrpSpPr>
      </xdr:nvGrpSpPr>
      <xdr:grpSpPr bwMode="auto">
        <a:xfrm>
          <a:off x="2185988" y="321469"/>
          <a:ext cx="1214437" cy="547687"/>
          <a:chOff x="33046" y="44588"/>
          <a:chExt cx="16994" cy="6735"/>
        </a:xfrm>
      </xdr:grpSpPr>
      <xdr:pic>
        <xdr:nvPicPr>
          <xdr:cNvPr id="18" name="Picture 52" descr="logo de la universidad del quindio"/>
          <xdr:cNvPicPr>
            <a:picLocks noChangeAspect="1" noChangeArrowheads="1"/>
          </xdr:cNvPicPr>
        </xdr:nvPicPr>
        <xdr:blipFill>
          <a:blip xmlns:r="http://schemas.openxmlformats.org/officeDocument/2006/relationships" r:embed="rId10" cstate="print">
            <a:extLst>
              <a:ext uri="{28A0092B-C50C-407E-A947-70E740481C1C}">
                <a14:useLocalDpi xmlns:a14="http://schemas.microsoft.com/office/drawing/2010/main" val="0"/>
              </a:ext>
            </a:extLst>
          </a:blip>
          <a:srcRect b="22568"/>
          <a:stretch>
            <a:fillRect/>
          </a:stretch>
        </xdr:blipFill>
        <xdr:spPr bwMode="auto">
          <a:xfrm>
            <a:off x="40960" y="48393"/>
            <a:ext cx="1753" cy="15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9" name="Picture 53" descr="logo de la universidad del quindio"/>
          <xdr:cNvPicPr>
            <a:picLocks noChangeAspect="1" noChangeArrowheads="1"/>
          </xdr:cNvPicPr>
        </xdr:nvPicPr>
        <xdr:blipFill rotWithShape="1">
          <a:blip xmlns:r="http://schemas.openxmlformats.org/officeDocument/2006/relationships" r:embed="rId11" cstate="print">
            <a:duotone>
              <a:schemeClr val="accent3">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42839" y="50112"/>
            <a:ext cx="1402" cy="121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0" name="Picture 54" descr="logo de la universidad del quindio"/>
          <xdr:cNvPicPr>
            <a:picLocks noChangeAspect="1" noChangeArrowheads="1"/>
          </xdr:cNvPicPr>
        </xdr:nvPicPr>
        <xdr:blipFill rotWithShape="1">
          <a:blip xmlns:r="http://schemas.openxmlformats.org/officeDocument/2006/relationships" r:embed="rId12"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35305" y="48940"/>
            <a:ext cx="1866" cy="161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1" name="Picture 55" descr="logo de la universidad del quindio"/>
          <xdr:cNvPicPr>
            <a:picLocks noChangeAspect="1" noChangeArrowheads="1"/>
          </xdr:cNvPicPr>
        </xdr:nvPicPr>
        <xdr:blipFill rotWithShape="1">
          <a:blip xmlns:r="http://schemas.openxmlformats.org/officeDocument/2006/relationships" r:embed="rId13" cstate="print">
            <a:duotone>
              <a:schemeClr val="accent6">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37018" y="47234"/>
            <a:ext cx="2753" cy="23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2" name="Picture 56" descr="logo de la universidad del quindio"/>
          <xdr:cNvPicPr>
            <a:picLocks noChangeAspect="1" noChangeArrowheads="1"/>
          </xdr:cNvPicPr>
        </xdr:nvPicPr>
        <xdr:blipFill rotWithShape="1">
          <a:blip xmlns:r="http://schemas.openxmlformats.org/officeDocument/2006/relationships" r:embed="rId14" cstate="print">
            <a:duotone>
              <a:prstClr val="black"/>
              <a:schemeClr val="accent1">
                <a:tint val="45000"/>
                <a:satMod val="400000"/>
              </a:schemeClr>
            </a:duotone>
            <a:extLst>
              <a:ext uri="{28A0092B-C50C-407E-A947-70E740481C1C}">
                <a14:useLocalDpi xmlns:a14="http://schemas.microsoft.com/office/drawing/2010/main" val="0"/>
              </a:ext>
            </a:extLst>
          </a:blip>
          <a:srcRect b="22568"/>
          <a:stretch/>
        </xdr:blipFill>
        <xdr:spPr bwMode="auto">
          <a:xfrm>
            <a:off x="47047" y="49495"/>
            <a:ext cx="833"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3" name="Picture 57" descr="logo de la universidad del quindio"/>
          <xdr:cNvPicPr>
            <a:picLocks noChangeAspect="1" noChangeArrowheads="1"/>
          </xdr:cNvPicPr>
        </xdr:nvPicPr>
        <xdr:blipFill rotWithShape="1">
          <a:blip xmlns:r="http://schemas.openxmlformats.org/officeDocument/2006/relationships" r:embed="rId14"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45607" y="50131"/>
            <a:ext cx="833"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4" name="Picture 58" descr="logo de la universidad del quindio"/>
          <xdr:cNvPicPr>
            <a:picLocks noChangeAspect="1" noChangeArrowheads="1"/>
          </xdr:cNvPicPr>
        </xdr:nvPicPr>
        <xdr:blipFill rotWithShape="1">
          <a:blip xmlns:r="http://schemas.openxmlformats.org/officeDocument/2006/relationships" r:embed="rId14" cstate="print">
            <a:duotone>
              <a:schemeClr val="accent2">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44279" y="48691"/>
            <a:ext cx="833"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5" name="Picture 59" descr="logo de la universidad del quindio"/>
          <xdr:cNvPicPr>
            <a:picLocks noChangeAspect="1" noChangeArrowheads="1"/>
          </xdr:cNvPicPr>
        </xdr:nvPicPr>
        <xdr:blipFill rotWithShape="1">
          <a:blip xmlns:r="http://schemas.openxmlformats.org/officeDocument/2006/relationships" r:embed="rId14"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49208" y="50131"/>
            <a:ext cx="832"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6" name="Picture 60" descr="logo de la universidad del quindio"/>
          <xdr:cNvPicPr>
            <a:picLocks noChangeAspect="1" noChangeArrowheads="1"/>
          </xdr:cNvPicPr>
        </xdr:nvPicPr>
        <xdr:blipFill rotWithShape="1">
          <a:blip xmlns:r="http://schemas.openxmlformats.org/officeDocument/2006/relationships" r:embed="rId15" cstate="print">
            <a:duotone>
              <a:prstClr val="black"/>
              <a:schemeClr val="accent5">
                <a:tint val="45000"/>
                <a:satMod val="400000"/>
              </a:schemeClr>
            </a:duotone>
            <a:extLst>
              <a:ext uri="{28A0092B-C50C-407E-A947-70E740481C1C}">
                <a14:useLocalDpi xmlns:a14="http://schemas.microsoft.com/office/drawing/2010/main" val="0"/>
              </a:ext>
            </a:extLst>
          </a:blip>
          <a:srcRect b="22568"/>
          <a:stretch/>
        </xdr:blipFill>
        <xdr:spPr bwMode="auto">
          <a:xfrm>
            <a:off x="38598" y="46530"/>
            <a:ext cx="1534" cy="132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7" name="Picture 61" descr="logo de la universidad del quindio"/>
          <xdr:cNvPicPr>
            <a:picLocks noChangeAspect="1" noChangeArrowheads="1"/>
          </xdr:cNvPicPr>
        </xdr:nvPicPr>
        <xdr:blipFill rotWithShape="1">
          <a:blip xmlns:r="http://schemas.openxmlformats.org/officeDocument/2006/relationships" r:embed="rId16" cstate="print">
            <a:duotone>
              <a:schemeClr val="accent3">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33046" y="44588"/>
            <a:ext cx="4075" cy="35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1</xdr:col>
      <xdr:colOff>257175</xdr:colOff>
      <xdr:row>16</xdr:row>
      <xdr:rowOff>19050</xdr:rowOff>
    </xdr:from>
    <xdr:to>
      <xdr:col>1</xdr:col>
      <xdr:colOff>723900</xdr:colOff>
      <xdr:row>19</xdr:row>
      <xdr:rowOff>0</xdr:rowOff>
    </xdr:to>
    <xdr:grpSp>
      <xdr:nvGrpSpPr>
        <xdr:cNvPr id="28" name="27 Grupo"/>
        <xdr:cNvGrpSpPr>
          <a:grpSpLocks/>
        </xdr:cNvGrpSpPr>
      </xdr:nvGrpSpPr>
      <xdr:grpSpPr bwMode="auto">
        <a:xfrm>
          <a:off x="531019" y="3960019"/>
          <a:ext cx="466725" cy="1516856"/>
          <a:chOff x="23067" y="27837"/>
          <a:chExt cx="6052" cy="18449"/>
        </a:xfrm>
      </xdr:grpSpPr>
      <xdr:pic>
        <xdr:nvPicPr>
          <xdr:cNvPr id="29" name="Picture 63" descr="logo de la universidad del quindio"/>
          <xdr:cNvPicPr>
            <a:picLocks noChangeAspect="1" noChangeArrowheads="1"/>
          </xdr:cNvPicPr>
        </xdr:nvPicPr>
        <xdr:blipFill rotWithShape="1">
          <a:blip xmlns:r="http://schemas.openxmlformats.org/officeDocument/2006/relationships" r:embed="rId17" cstate="print">
            <a:duotone>
              <a:schemeClr val="bg2">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4839" y="28990"/>
            <a:ext cx="2754" cy="23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0" name="Picture 65" descr="logo de la universidad del quindio"/>
          <xdr:cNvPicPr>
            <a:picLocks noChangeAspect="1" noChangeArrowheads="1"/>
          </xdr:cNvPicPr>
        </xdr:nvPicPr>
        <xdr:blipFill rotWithShape="1">
          <a:blip xmlns:r="http://schemas.openxmlformats.org/officeDocument/2006/relationships" r:embed="rId6"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3491" y="44960"/>
            <a:ext cx="1534" cy="13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1" name="Picture 67" descr="logo de la universidad del quindio"/>
          <xdr:cNvPicPr>
            <a:picLocks noChangeAspect="1" noChangeArrowheads="1"/>
          </xdr:cNvPicPr>
        </xdr:nvPicPr>
        <xdr:blipFill rotWithShape="1">
          <a:blip xmlns:r="http://schemas.openxmlformats.org/officeDocument/2006/relationships" r:embed="rId7" cstate="print">
            <a:duotone>
              <a:schemeClr val="accent1">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3067" y="30974"/>
            <a:ext cx="1402" cy="12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2" name="Picture 69" descr="logo de la universidad del quindio"/>
          <xdr:cNvPicPr>
            <a:picLocks noChangeAspect="1" noChangeArrowheads="1"/>
          </xdr:cNvPicPr>
        </xdr:nvPicPr>
        <xdr:blipFill rotWithShape="1">
          <a:blip xmlns:r="http://schemas.openxmlformats.org/officeDocument/2006/relationships" r:embed="rId7" cstate="print">
            <a:duotone>
              <a:schemeClr val="accent3">
                <a:shade val="45000"/>
                <a:satMod val="135000"/>
              </a:schemeClr>
              <a:prstClr val="white"/>
            </a:duotone>
            <a:extLst>
              <a:ext uri="{28A0092B-C50C-407E-A947-70E740481C1C}">
                <a14:useLocalDpi xmlns:a14="http://schemas.microsoft.com/office/drawing/2010/main" val="0"/>
              </a:ext>
            </a:extLst>
          </a:blip>
          <a:srcRect b="22568"/>
          <a:stretch/>
        </xdr:blipFill>
        <xdr:spPr bwMode="auto">
          <a:xfrm flipV="1">
            <a:off x="23221" y="38883"/>
            <a:ext cx="1380" cy="119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3" name="Picture 71" descr="logo de la universidad del quindio"/>
          <xdr:cNvPicPr>
            <a:picLocks noChangeAspect="1" noChangeArrowheads="1"/>
          </xdr:cNvPicPr>
        </xdr:nvPicPr>
        <xdr:blipFill rotWithShape="1">
          <a:blip xmlns:r="http://schemas.openxmlformats.org/officeDocument/2006/relationships" r:embed="rId7" cstate="print">
            <a:duotone>
              <a:schemeClr val="accent6">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7718" y="27837"/>
            <a:ext cx="1401" cy="121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4" name="Picture 72"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4872" y="36811"/>
            <a:ext cx="832"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5" name="Picture 73" descr="logo de la universidad del quindio"/>
          <xdr:cNvPicPr>
            <a:picLocks noChangeAspect="1" noChangeArrowheads="1"/>
          </xdr:cNvPicPr>
        </xdr:nvPicPr>
        <xdr:blipFill>
          <a:blip xmlns:r="http://schemas.openxmlformats.org/officeDocument/2006/relationships" r:embed="rId9">
            <a:extLst>
              <a:ext uri="{28A0092B-C50C-407E-A947-70E740481C1C}">
                <a14:useLocalDpi xmlns:a14="http://schemas.microsoft.com/office/drawing/2010/main" val="0"/>
              </a:ext>
            </a:extLst>
          </a:blip>
          <a:srcRect b="22568"/>
          <a:stretch>
            <a:fillRect/>
          </a:stretch>
        </xdr:blipFill>
        <xdr:spPr bwMode="auto">
          <a:xfrm>
            <a:off x="23418" y="28769"/>
            <a:ext cx="833"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1</xdr:col>
      <xdr:colOff>180975</xdr:colOff>
      <xdr:row>21</xdr:row>
      <xdr:rowOff>76200</xdr:rowOff>
    </xdr:from>
    <xdr:to>
      <xdr:col>2</xdr:col>
      <xdr:colOff>419100</xdr:colOff>
      <xdr:row>27</xdr:row>
      <xdr:rowOff>76200</xdr:rowOff>
    </xdr:to>
    <xdr:grpSp>
      <xdr:nvGrpSpPr>
        <xdr:cNvPr id="36" name="27 Grupo"/>
        <xdr:cNvGrpSpPr>
          <a:grpSpLocks/>
        </xdr:cNvGrpSpPr>
      </xdr:nvGrpSpPr>
      <xdr:grpSpPr bwMode="auto">
        <a:xfrm>
          <a:off x="454819" y="6184106"/>
          <a:ext cx="1166812" cy="1000125"/>
          <a:chOff x="18856" y="27117"/>
          <a:chExt cx="13188" cy="13457"/>
        </a:xfrm>
      </xdr:grpSpPr>
      <xdr:pic>
        <xdr:nvPicPr>
          <xdr:cNvPr id="37" name="Picture 65" descr="logo de la universidad del quindio"/>
          <xdr:cNvPicPr>
            <a:picLocks noChangeAspect="1" noChangeArrowheads="1"/>
          </xdr:cNvPicPr>
        </xdr:nvPicPr>
        <xdr:blipFill rotWithShape="1">
          <a:blip xmlns:r="http://schemas.openxmlformats.org/officeDocument/2006/relationships" r:embed="rId6"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5104" y="30479"/>
            <a:ext cx="1534" cy="13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8" name="Picture 66" descr="logo de la universidad del quindio"/>
          <xdr:cNvPicPr>
            <a:picLocks noChangeAspect="1" noChangeArrowheads="1"/>
          </xdr:cNvPicPr>
        </xdr:nvPicPr>
        <xdr:blipFill rotWithShape="1">
          <a:blip xmlns:r="http://schemas.openxmlformats.org/officeDocument/2006/relationships" r:embed="rId18" cstate="print">
            <a:duotone>
              <a:schemeClr val="accent6">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18856" y="27280"/>
            <a:ext cx="2754" cy="23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9" name="Picture 67" descr="logo de la universidad del quindio"/>
          <xdr:cNvPicPr>
            <a:picLocks noChangeAspect="1" noChangeArrowheads="1"/>
          </xdr:cNvPicPr>
        </xdr:nvPicPr>
        <xdr:blipFill rotWithShape="1">
          <a:blip xmlns:r="http://schemas.openxmlformats.org/officeDocument/2006/relationships" r:embed="rId7" cstate="print">
            <a:duotone>
              <a:schemeClr val="accent1">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19098" y="33431"/>
            <a:ext cx="1402" cy="12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40" name="Picture 69" descr="logo de la universidad del quindio"/>
          <xdr:cNvPicPr>
            <a:picLocks noChangeAspect="1" noChangeArrowheads="1"/>
          </xdr:cNvPicPr>
        </xdr:nvPicPr>
        <xdr:blipFill rotWithShape="1">
          <a:blip xmlns:r="http://schemas.openxmlformats.org/officeDocument/2006/relationships" r:embed="rId7" cstate="print">
            <a:duotone>
              <a:schemeClr val="accent3">
                <a:shade val="45000"/>
                <a:satMod val="135000"/>
              </a:schemeClr>
              <a:prstClr val="white"/>
            </a:duotone>
            <a:extLst>
              <a:ext uri="{28A0092B-C50C-407E-A947-70E740481C1C}">
                <a14:useLocalDpi xmlns:a14="http://schemas.microsoft.com/office/drawing/2010/main" val="0"/>
              </a:ext>
            </a:extLst>
          </a:blip>
          <a:srcRect b="22568"/>
          <a:stretch/>
        </xdr:blipFill>
        <xdr:spPr bwMode="auto">
          <a:xfrm flipV="1">
            <a:off x="30664" y="27117"/>
            <a:ext cx="1380" cy="119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41" name="Picture 70"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5444" y="27317"/>
            <a:ext cx="833"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42" name="Picture 72"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1721" y="39854"/>
            <a:ext cx="832"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1</xdr:col>
      <xdr:colOff>95250</xdr:colOff>
      <xdr:row>30</xdr:row>
      <xdr:rowOff>66675</xdr:rowOff>
    </xdr:from>
    <xdr:to>
      <xdr:col>2</xdr:col>
      <xdr:colOff>123825</xdr:colOff>
      <xdr:row>34</xdr:row>
      <xdr:rowOff>0</xdr:rowOff>
    </xdr:to>
    <xdr:grpSp>
      <xdr:nvGrpSpPr>
        <xdr:cNvPr id="43" name="27 Grupo"/>
        <xdr:cNvGrpSpPr>
          <a:grpSpLocks/>
        </xdr:cNvGrpSpPr>
      </xdr:nvGrpSpPr>
      <xdr:grpSpPr bwMode="auto">
        <a:xfrm>
          <a:off x="369094" y="7734300"/>
          <a:ext cx="957262" cy="1207294"/>
          <a:chOff x="18360" y="27320"/>
          <a:chExt cx="10511" cy="13254"/>
        </a:xfrm>
      </xdr:grpSpPr>
      <xdr:pic>
        <xdr:nvPicPr>
          <xdr:cNvPr id="44" name="Picture 66" descr="logo de la universidad del quindio"/>
          <xdr:cNvPicPr>
            <a:picLocks noChangeAspect="1" noChangeArrowheads="1"/>
          </xdr:cNvPicPr>
        </xdr:nvPicPr>
        <xdr:blipFill rotWithShape="1">
          <a:blip xmlns:r="http://schemas.openxmlformats.org/officeDocument/2006/relationships" r:embed="rId18" cstate="print">
            <a:duotone>
              <a:prstClr val="black"/>
              <a:schemeClr val="accent1">
                <a:tint val="45000"/>
                <a:satMod val="400000"/>
              </a:schemeClr>
            </a:duotone>
            <a:extLst>
              <a:ext uri="{28A0092B-C50C-407E-A947-70E740481C1C}">
                <a14:useLocalDpi xmlns:a14="http://schemas.microsoft.com/office/drawing/2010/main" val="0"/>
              </a:ext>
            </a:extLst>
          </a:blip>
          <a:srcRect b="22568"/>
          <a:stretch/>
        </xdr:blipFill>
        <xdr:spPr bwMode="auto">
          <a:xfrm>
            <a:off x="18360" y="38012"/>
            <a:ext cx="2754" cy="23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45" name="Picture 67" descr="logo de la universidad del quindio"/>
          <xdr:cNvPicPr>
            <a:picLocks noChangeAspect="1" noChangeArrowheads="1"/>
          </xdr:cNvPicPr>
        </xdr:nvPicPr>
        <xdr:blipFill rotWithShape="1">
          <a:blip xmlns:r="http://schemas.openxmlformats.org/officeDocument/2006/relationships" r:embed="rId7" cstate="print">
            <a:duotone>
              <a:schemeClr val="accent1">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0338" y="27354"/>
            <a:ext cx="1402" cy="12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46" name="Picture 69" descr="logo de la universidad del quindio"/>
          <xdr:cNvPicPr>
            <a:picLocks noChangeAspect="1" noChangeArrowheads="1"/>
          </xdr:cNvPicPr>
        </xdr:nvPicPr>
        <xdr:blipFill rotWithShape="1">
          <a:blip xmlns:r="http://schemas.openxmlformats.org/officeDocument/2006/relationships" r:embed="rId7" cstate="print">
            <a:duotone>
              <a:schemeClr val="accent3">
                <a:shade val="45000"/>
                <a:satMod val="135000"/>
              </a:schemeClr>
              <a:prstClr val="white"/>
            </a:duotone>
            <a:extLst>
              <a:ext uri="{28A0092B-C50C-407E-A947-70E740481C1C}">
                <a14:useLocalDpi xmlns:a14="http://schemas.microsoft.com/office/drawing/2010/main" val="0"/>
              </a:ext>
            </a:extLst>
          </a:blip>
          <a:srcRect b="22568"/>
          <a:stretch/>
        </xdr:blipFill>
        <xdr:spPr bwMode="auto">
          <a:xfrm flipV="1">
            <a:off x="22106" y="31125"/>
            <a:ext cx="1380" cy="119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47" name="Picture 70"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5444" y="39471"/>
            <a:ext cx="833"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48" name="Picture 71" descr="logo de la universidad del quindio"/>
          <xdr:cNvPicPr>
            <a:picLocks noChangeAspect="1" noChangeArrowheads="1"/>
          </xdr:cNvPicPr>
        </xdr:nvPicPr>
        <xdr:blipFill rotWithShape="1">
          <a:blip xmlns:r="http://schemas.openxmlformats.org/officeDocument/2006/relationships" r:embed="rId7" cstate="print">
            <a:duotone>
              <a:schemeClr val="accent6">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7470" y="27320"/>
            <a:ext cx="1401" cy="121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49" name="Picture 72"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1721" y="39854"/>
            <a:ext cx="832"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1</xdr:col>
      <xdr:colOff>119063</xdr:colOff>
      <xdr:row>52</xdr:row>
      <xdr:rowOff>71437</xdr:rowOff>
    </xdr:from>
    <xdr:to>
      <xdr:col>11</xdr:col>
      <xdr:colOff>654844</xdr:colOff>
      <xdr:row>52</xdr:row>
      <xdr:rowOff>2690812</xdr:rowOff>
    </xdr:to>
    <xdr:graphicFrame macro="">
      <xdr:nvGraphicFramePr>
        <xdr:cNvPr id="50" name="Gráfico 49"/>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9"/>
        </a:graphicData>
      </a:graphic>
    </xdr:graphicFrame>
    <xdr:clientData/>
  </xdr:twoCellAnchor>
</xdr:wsDr>
</file>

<file path=xl/drawings/drawing10.xml><?xml version="1.0" encoding="utf-8"?>
<xdr:wsDr xmlns:xdr="http://schemas.openxmlformats.org/drawingml/2006/spreadsheetDrawing" xmlns:a="http://schemas.openxmlformats.org/drawingml/2006/main">
  <xdr:twoCellAnchor editAs="oneCell">
    <xdr:from>
      <xdr:col>2</xdr:col>
      <xdr:colOff>19050</xdr:colOff>
      <xdr:row>1</xdr:row>
      <xdr:rowOff>9526</xdr:rowOff>
    </xdr:from>
    <xdr:to>
      <xdr:col>11</xdr:col>
      <xdr:colOff>600075</xdr:colOff>
      <xdr:row>5</xdr:row>
      <xdr:rowOff>180976</xdr:rowOff>
    </xdr:to>
    <xdr:pic>
      <xdr:nvPicPr>
        <xdr:cNvPr id="2" name="26 Imagen"/>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19200" y="133351"/>
          <a:ext cx="9220200" cy="971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123825</xdr:colOff>
      <xdr:row>1</xdr:row>
      <xdr:rowOff>133350</xdr:rowOff>
    </xdr:from>
    <xdr:to>
      <xdr:col>2</xdr:col>
      <xdr:colOff>733425</xdr:colOff>
      <xdr:row>5</xdr:row>
      <xdr:rowOff>9525</xdr:rowOff>
    </xdr:to>
    <xdr:pic>
      <xdr:nvPicPr>
        <xdr:cNvPr id="3" name="Picture 1" descr="logo de la universidad del quindio"/>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323975" y="257175"/>
          <a:ext cx="609600" cy="676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504825</xdr:colOff>
      <xdr:row>1</xdr:row>
      <xdr:rowOff>38100</xdr:rowOff>
    </xdr:from>
    <xdr:to>
      <xdr:col>11</xdr:col>
      <xdr:colOff>600075</xdr:colOff>
      <xdr:row>4</xdr:row>
      <xdr:rowOff>66675</xdr:rowOff>
    </xdr:to>
    <xdr:pic>
      <xdr:nvPicPr>
        <xdr:cNvPr id="4" name="93 CuadroTexto"/>
        <xdr:cNvPicPr>
          <a:picLocks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4562475" y="161925"/>
          <a:ext cx="466725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662941</xdr:colOff>
      <xdr:row>4</xdr:row>
      <xdr:rowOff>95250</xdr:rowOff>
    </xdr:from>
    <xdr:to>
      <xdr:col>8</xdr:col>
      <xdr:colOff>308597</xdr:colOff>
      <xdr:row>5</xdr:row>
      <xdr:rowOff>152400</xdr:rowOff>
    </xdr:to>
    <xdr:sp macro="" textlink="">
      <xdr:nvSpPr>
        <xdr:cNvPr id="5" name="5 CuadroTexto"/>
        <xdr:cNvSpPr txBox="1"/>
      </xdr:nvSpPr>
      <xdr:spPr>
        <a:xfrm>
          <a:off x="3701416" y="819150"/>
          <a:ext cx="3989056" cy="2571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100" b="1">
              <a:solidFill>
                <a:srgbClr val="006600"/>
              </a:solidFill>
            </a:rPr>
            <a:t>FICHA</a:t>
          </a:r>
          <a:r>
            <a:rPr lang="es-CO" sz="1100" b="1" baseline="0">
              <a:solidFill>
                <a:srgbClr val="006600"/>
              </a:solidFill>
            </a:rPr>
            <a:t> TÉCNICA INDICADORES DE GESTIÓN</a:t>
          </a:r>
          <a:endParaRPr lang="es-CO" sz="1100" b="1">
            <a:solidFill>
              <a:srgbClr val="006600"/>
            </a:solidFill>
          </a:endParaRPr>
        </a:p>
      </xdr:txBody>
    </xdr:sp>
    <xdr:clientData/>
  </xdr:twoCellAnchor>
  <xdr:twoCellAnchor>
    <xdr:from>
      <xdr:col>1</xdr:col>
      <xdr:colOff>66675</xdr:colOff>
      <xdr:row>8</xdr:row>
      <xdr:rowOff>47625</xdr:rowOff>
    </xdr:from>
    <xdr:to>
      <xdr:col>2</xdr:col>
      <xdr:colOff>476250</xdr:colOff>
      <xdr:row>12</xdr:row>
      <xdr:rowOff>161925</xdr:rowOff>
    </xdr:to>
    <xdr:grpSp>
      <xdr:nvGrpSpPr>
        <xdr:cNvPr id="6" name="27 Grupo"/>
        <xdr:cNvGrpSpPr>
          <a:grpSpLocks/>
        </xdr:cNvGrpSpPr>
      </xdr:nvGrpSpPr>
      <xdr:grpSpPr bwMode="auto">
        <a:xfrm>
          <a:off x="342900" y="1476375"/>
          <a:ext cx="1333500" cy="1314450"/>
          <a:chOff x="19910" y="27050"/>
          <a:chExt cx="15009" cy="17815"/>
        </a:xfrm>
      </xdr:grpSpPr>
      <xdr:pic>
        <xdr:nvPicPr>
          <xdr:cNvPr id="7" name="Picture 62" descr="logo de la universidad del quindio"/>
          <xdr:cNvPicPr>
            <a:picLocks noChangeAspect="1" noChangeArrowheads="1"/>
          </xdr:cNvPicPr>
        </xdr:nvPicPr>
        <xdr:blipFill rotWithShape="1">
          <a:blip xmlns:r="http://schemas.openxmlformats.org/officeDocument/2006/relationships" r:embed="rId4" cstate="print">
            <a:duotone>
              <a:schemeClr val="accent3">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19910" y="27050"/>
            <a:ext cx="4076" cy="35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8" name="Picture 64" descr="logo de la universidad del quindio"/>
          <xdr:cNvPicPr>
            <a:picLocks noChangeAspect="1" noChangeArrowheads="1"/>
          </xdr:cNvPicPr>
        </xdr:nvPicPr>
        <xdr:blipFill rotWithShape="1">
          <a:blip xmlns:r="http://schemas.openxmlformats.org/officeDocument/2006/relationships" r:embed="rId5" cstate="print">
            <a:duotone>
              <a:schemeClr val="accent1">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1331" y="35499"/>
            <a:ext cx="1930" cy="166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9" name="Picture 65" descr="logo de la universidad del quindio"/>
          <xdr:cNvPicPr>
            <a:picLocks noChangeAspect="1" noChangeArrowheads="1"/>
          </xdr:cNvPicPr>
        </xdr:nvPicPr>
        <xdr:blipFill rotWithShape="1">
          <a:blip xmlns:r="http://schemas.openxmlformats.org/officeDocument/2006/relationships" r:embed="rId6"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3133" y="43539"/>
            <a:ext cx="1534" cy="13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0" name="Picture 67" descr="logo de la universidad del quindio"/>
          <xdr:cNvPicPr>
            <a:picLocks noChangeAspect="1" noChangeArrowheads="1"/>
          </xdr:cNvPicPr>
        </xdr:nvPicPr>
        <xdr:blipFill rotWithShape="1">
          <a:blip xmlns:r="http://schemas.openxmlformats.org/officeDocument/2006/relationships" r:embed="rId7" cstate="print">
            <a:duotone>
              <a:schemeClr val="accent1">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9889" y="27224"/>
            <a:ext cx="1402" cy="12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1" name="Picture 68" descr="logo de la universidad del quindio"/>
          <xdr:cNvPicPr>
            <a:picLocks noChangeAspect="1" noChangeArrowheads="1"/>
          </xdr:cNvPicPr>
        </xdr:nvPicPr>
        <xdr:blipFill rotWithShape="1">
          <a:blip xmlns:r="http://schemas.openxmlformats.org/officeDocument/2006/relationships" r:embed="rId8" cstate="print">
            <a:duotone>
              <a:schemeClr val="bg2">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3021" y="32647"/>
            <a:ext cx="1800" cy="155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2" name="Picture 69" descr="logo de la universidad del quindio"/>
          <xdr:cNvPicPr>
            <a:picLocks noChangeAspect="1" noChangeArrowheads="1"/>
          </xdr:cNvPicPr>
        </xdr:nvPicPr>
        <xdr:blipFill rotWithShape="1">
          <a:blip xmlns:r="http://schemas.openxmlformats.org/officeDocument/2006/relationships" r:embed="rId7" cstate="print">
            <a:duotone>
              <a:schemeClr val="accent3">
                <a:shade val="45000"/>
                <a:satMod val="135000"/>
              </a:schemeClr>
              <a:prstClr val="white"/>
            </a:duotone>
            <a:extLst>
              <a:ext uri="{28A0092B-C50C-407E-A947-70E740481C1C}">
                <a14:useLocalDpi xmlns:a14="http://schemas.microsoft.com/office/drawing/2010/main" val="0"/>
              </a:ext>
            </a:extLst>
          </a:blip>
          <a:srcRect b="22568"/>
          <a:stretch/>
        </xdr:blipFill>
        <xdr:spPr bwMode="auto">
          <a:xfrm flipV="1">
            <a:off x="23221" y="38883"/>
            <a:ext cx="1380" cy="119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3" name="Picture 70"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5444" y="27317"/>
            <a:ext cx="833"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4" name="Picture 71" descr="logo de la universidad del quindio"/>
          <xdr:cNvPicPr>
            <a:picLocks noChangeAspect="1" noChangeArrowheads="1"/>
          </xdr:cNvPicPr>
        </xdr:nvPicPr>
        <xdr:blipFill rotWithShape="1">
          <a:blip xmlns:r="http://schemas.openxmlformats.org/officeDocument/2006/relationships" r:embed="rId7" cstate="print">
            <a:duotone>
              <a:schemeClr val="accent6">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7718" y="27837"/>
            <a:ext cx="1401" cy="121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5" name="Picture 73" descr="logo de la universidad del quindio"/>
          <xdr:cNvPicPr>
            <a:picLocks noChangeAspect="1" noChangeArrowheads="1"/>
          </xdr:cNvPicPr>
        </xdr:nvPicPr>
        <xdr:blipFill>
          <a:blip xmlns:r="http://schemas.openxmlformats.org/officeDocument/2006/relationships" r:embed="rId9">
            <a:extLst>
              <a:ext uri="{28A0092B-C50C-407E-A947-70E740481C1C}">
                <a14:useLocalDpi xmlns:a14="http://schemas.microsoft.com/office/drawing/2010/main" val="0"/>
              </a:ext>
            </a:extLst>
          </a:blip>
          <a:srcRect b="22568"/>
          <a:stretch>
            <a:fillRect/>
          </a:stretch>
        </xdr:blipFill>
        <xdr:spPr bwMode="auto">
          <a:xfrm>
            <a:off x="34086" y="28769"/>
            <a:ext cx="833"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6" name="Picture 72"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2447" y="40500"/>
            <a:ext cx="832"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3</xdr:col>
      <xdr:colOff>209550</xdr:colOff>
      <xdr:row>2</xdr:row>
      <xdr:rowOff>0</xdr:rowOff>
    </xdr:from>
    <xdr:to>
      <xdr:col>4</xdr:col>
      <xdr:colOff>352425</xdr:colOff>
      <xdr:row>4</xdr:row>
      <xdr:rowOff>142875</xdr:rowOff>
    </xdr:to>
    <xdr:grpSp>
      <xdr:nvGrpSpPr>
        <xdr:cNvPr id="17" name="30 Grupo"/>
        <xdr:cNvGrpSpPr>
          <a:grpSpLocks/>
        </xdr:cNvGrpSpPr>
      </xdr:nvGrpSpPr>
      <xdr:grpSpPr bwMode="auto">
        <a:xfrm>
          <a:off x="2181225" y="323850"/>
          <a:ext cx="1209675" cy="542925"/>
          <a:chOff x="33046" y="44588"/>
          <a:chExt cx="16994" cy="6735"/>
        </a:xfrm>
      </xdr:grpSpPr>
      <xdr:pic>
        <xdr:nvPicPr>
          <xdr:cNvPr id="18" name="Picture 52" descr="logo de la universidad del quindio"/>
          <xdr:cNvPicPr>
            <a:picLocks noChangeAspect="1" noChangeArrowheads="1"/>
          </xdr:cNvPicPr>
        </xdr:nvPicPr>
        <xdr:blipFill>
          <a:blip xmlns:r="http://schemas.openxmlformats.org/officeDocument/2006/relationships" r:embed="rId10" cstate="print">
            <a:extLst>
              <a:ext uri="{28A0092B-C50C-407E-A947-70E740481C1C}">
                <a14:useLocalDpi xmlns:a14="http://schemas.microsoft.com/office/drawing/2010/main" val="0"/>
              </a:ext>
            </a:extLst>
          </a:blip>
          <a:srcRect b="22568"/>
          <a:stretch>
            <a:fillRect/>
          </a:stretch>
        </xdr:blipFill>
        <xdr:spPr bwMode="auto">
          <a:xfrm>
            <a:off x="40960" y="48393"/>
            <a:ext cx="1753" cy="15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9" name="Picture 53" descr="logo de la universidad del quindio"/>
          <xdr:cNvPicPr>
            <a:picLocks noChangeAspect="1" noChangeArrowheads="1"/>
          </xdr:cNvPicPr>
        </xdr:nvPicPr>
        <xdr:blipFill rotWithShape="1">
          <a:blip xmlns:r="http://schemas.openxmlformats.org/officeDocument/2006/relationships" r:embed="rId11" cstate="print">
            <a:duotone>
              <a:schemeClr val="accent3">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42839" y="50112"/>
            <a:ext cx="1402" cy="121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0" name="Picture 54" descr="logo de la universidad del quindio"/>
          <xdr:cNvPicPr>
            <a:picLocks noChangeAspect="1" noChangeArrowheads="1"/>
          </xdr:cNvPicPr>
        </xdr:nvPicPr>
        <xdr:blipFill rotWithShape="1">
          <a:blip xmlns:r="http://schemas.openxmlformats.org/officeDocument/2006/relationships" r:embed="rId12"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35305" y="48940"/>
            <a:ext cx="1866" cy="161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1" name="Picture 55" descr="logo de la universidad del quindio"/>
          <xdr:cNvPicPr>
            <a:picLocks noChangeAspect="1" noChangeArrowheads="1"/>
          </xdr:cNvPicPr>
        </xdr:nvPicPr>
        <xdr:blipFill rotWithShape="1">
          <a:blip xmlns:r="http://schemas.openxmlformats.org/officeDocument/2006/relationships" r:embed="rId13" cstate="print">
            <a:duotone>
              <a:schemeClr val="accent6">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37018" y="47234"/>
            <a:ext cx="2753" cy="23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2" name="Picture 56" descr="logo de la universidad del quindio"/>
          <xdr:cNvPicPr>
            <a:picLocks noChangeAspect="1" noChangeArrowheads="1"/>
          </xdr:cNvPicPr>
        </xdr:nvPicPr>
        <xdr:blipFill rotWithShape="1">
          <a:blip xmlns:r="http://schemas.openxmlformats.org/officeDocument/2006/relationships" r:embed="rId14" cstate="print">
            <a:duotone>
              <a:prstClr val="black"/>
              <a:schemeClr val="accent1">
                <a:tint val="45000"/>
                <a:satMod val="400000"/>
              </a:schemeClr>
            </a:duotone>
            <a:extLst>
              <a:ext uri="{28A0092B-C50C-407E-A947-70E740481C1C}">
                <a14:useLocalDpi xmlns:a14="http://schemas.microsoft.com/office/drawing/2010/main" val="0"/>
              </a:ext>
            </a:extLst>
          </a:blip>
          <a:srcRect b="22568"/>
          <a:stretch/>
        </xdr:blipFill>
        <xdr:spPr bwMode="auto">
          <a:xfrm>
            <a:off x="47047" y="49495"/>
            <a:ext cx="833"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3" name="Picture 57" descr="logo de la universidad del quindio"/>
          <xdr:cNvPicPr>
            <a:picLocks noChangeAspect="1" noChangeArrowheads="1"/>
          </xdr:cNvPicPr>
        </xdr:nvPicPr>
        <xdr:blipFill rotWithShape="1">
          <a:blip xmlns:r="http://schemas.openxmlformats.org/officeDocument/2006/relationships" r:embed="rId14"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45607" y="50131"/>
            <a:ext cx="833"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4" name="Picture 58" descr="logo de la universidad del quindio"/>
          <xdr:cNvPicPr>
            <a:picLocks noChangeAspect="1" noChangeArrowheads="1"/>
          </xdr:cNvPicPr>
        </xdr:nvPicPr>
        <xdr:blipFill rotWithShape="1">
          <a:blip xmlns:r="http://schemas.openxmlformats.org/officeDocument/2006/relationships" r:embed="rId14" cstate="print">
            <a:duotone>
              <a:schemeClr val="accent2">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44279" y="48691"/>
            <a:ext cx="833"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5" name="Picture 59" descr="logo de la universidad del quindio"/>
          <xdr:cNvPicPr>
            <a:picLocks noChangeAspect="1" noChangeArrowheads="1"/>
          </xdr:cNvPicPr>
        </xdr:nvPicPr>
        <xdr:blipFill rotWithShape="1">
          <a:blip xmlns:r="http://schemas.openxmlformats.org/officeDocument/2006/relationships" r:embed="rId14"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49208" y="50131"/>
            <a:ext cx="832"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6" name="Picture 60" descr="logo de la universidad del quindio"/>
          <xdr:cNvPicPr>
            <a:picLocks noChangeAspect="1" noChangeArrowheads="1"/>
          </xdr:cNvPicPr>
        </xdr:nvPicPr>
        <xdr:blipFill rotWithShape="1">
          <a:blip xmlns:r="http://schemas.openxmlformats.org/officeDocument/2006/relationships" r:embed="rId15" cstate="print">
            <a:duotone>
              <a:prstClr val="black"/>
              <a:schemeClr val="accent5">
                <a:tint val="45000"/>
                <a:satMod val="400000"/>
              </a:schemeClr>
            </a:duotone>
            <a:extLst>
              <a:ext uri="{28A0092B-C50C-407E-A947-70E740481C1C}">
                <a14:useLocalDpi xmlns:a14="http://schemas.microsoft.com/office/drawing/2010/main" val="0"/>
              </a:ext>
            </a:extLst>
          </a:blip>
          <a:srcRect b="22568"/>
          <a:stretch/>
        </xdr:blipFill>
        <xdr:spPr bwMode="auto">
          <a:xfrm>
            <a:off x="38598" y="46530"/>
            <a:ext cx="1534" cy="132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7" name="Picture 61" descr="logo de la universidad del quindio"/>
          <xdr:cNvPicPr>
            <a:picLocks noChangeAspect="1" noChangeArrowheads="1"/>
          </xdr:cNvPicPr>
        </xdr:nvPicPr>
        <xdr:blipFill rotWithShape="1">
          <a:blip xmlns:r="http://schemas.openxmlformats.org/officeDocument/2006/relationships" r:embed="rId16" cstate="print">
            <a:duotone>
              <a:schemeClr val="accent3">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33046" y="44588"/>
            <a:ext cx="4075" cy="35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1</xdr:col>
      <xdr:colOff>257175</xdr:colOff>
      <xdr:row>16</xdr:row>
      <xdr:rowOff>19050</xdr:rowOff>
    </xdr:from>
    <xdr:to>
      <xdr:col>1</xdr:col>
      <xdr:colOff>723900</xdr:colOff>
      <xdr:row>19</xdr:row>
      <xdr:rowOff>0</xdr:rowOff>
    </xdr:to>
    <xdr:grpSp>
      <xdr:nvGrpSpPr>
        <xdr:cNvPr id="28" name="27 Grupo"/>
        <xdr:cNvGrpSpPr>
          <a:grpSpLocks/>
        </xdr:cNvGrpSpPr>
      </xdr:nvGrpSpPr>
      <xdr:grpSpPr bwMode="auto">
        <a:xfrm>
          <a:off x="533400" y="3962400"/>
          <a:ext cx="466725" cy="1514475"/>
          <a:chOff x="23067" y="27837"/>
          <a:chExt cx="6052" cy="18449"/>
        </a:xfrm>
      </xdr:grpSpPr>
      <xdr:pic>
        <xdr:nvPicPr>
          <xdr:cNvPr id="29" name="Picture 63" descr="logo de la universidad del quindio"/>
          <xdr:cNvPicPr>
            <a:picLocks noChangeAspect="1" noChangeArrowheads="1"/>
          </xdr:cNvPicPr>
        </xdr:nvPicPr>
        <xdr:blipFill rotWithShape="1">
          <a:blip xmlns:r="http://schemas.openxmlformats.org/officeDocument/2006/relationships" r:embed="rId17" cstate="print">
            <a:duotone>
              <a:schemeClr val="bg2">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4839" y="28990"/>
            <a:ext cx="2754" cy="23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0" name="Picture 65" descr="logo de la universidad del quindio"/>
          <xdr:cNvPicPr>
            <a:picLocks noChangeAspect="1" noChangeArrowheads="1"/>
          </xdr:cNvPicPr>
        </xdr:nvPicPr>
        <xdr:blipFill rotWithShape="1">
          <a:blip xmlns:r="http://schemas.openxmlformats.org/officeDocument/2006/relationships" r:embed="rId6"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3491" y="44960"/>
            <a:ext cx="1534" cy="13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1" name="Picture 67" descr="logo de la universidad del quindio"/>
          <xdr:cNvPicPr>
            <a:picLocks noChangeAspect="1" noChangeArrowheads="1"/>
          </xdr:cNvPicPr>
        </xdr:nvPicPr>
        <xdr:blipFill rotWithShape="1">
          <a:blip xmlns:r="http://schemas.openxmlformats.org/officeDocument/2006/relationships" r:embed="rId7" cstate="print">
            <a:duotone>
              <a:schemeClr val="accent1">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3067" y="30974"/>
            <a:ext cx="1402" cy="12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2" name="Picture 69" descr="logo de la universidad del quindio"/>
          <xdr:cNvPicPr>
            <a:picLocks noChangeAspect="1" noChangeArrowheads="1"/>
          </xdr:cNvPicPr>
        </xdr:nvPicPr>
        <xdr:blipFill rotWithShape="1">
          <a:blip xmlns:r="http://schemas.openxmlformats.org/officeDocument/2006/relationships" r:embed="rId7" cstate="print">
            <a:duotone>
              <a:schemeClr val="accent3">
                <a:shade val="45000"/>
                <a:satMod val="135000"/>
              </a:schemeClr>
              <a:prstClr val="white"/>
            </a:duotone>
            <a:extLst>
              <a:ext uri="{28A0092B-C50C-407E-A947-70E740481C1C}">
                <a14:useLocalDpi xmlns:a14="http://schemas.microsoft.com/office/drawing/2010/main" val="0"/>
              </a:ext>
            </a:extLst>
          </a:blip>
          <a:srcRect b="22568"/>
          <a:stretch/>
        </xdr:blipFill>
        <xdr:spPr bwMode="auto">
          <a:xfrm flipV="1">
            <a:off x="23221" y="38883"/>
            <a:ext cx="1380" cy="119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3" name="Picture 71" descr="logo de la universidad del quindio"/>
          <xdr:cNvPicPr>
            <a:picLocks noChangeAspect="1" noChangeArrowheads="1"/>
          </xdr:cNvPicPr>
        </xdr:nvPicPr>
        <xdr:blipFill rotWithShape="1">
          <a:blip xmlns:r="http://schemas.openxmlformats.org/officeDocument/2006/relationships" r:embed="rId7" cstate="print">
            <a:duotone>
              <a:schemeClr val="accent6">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7718" y="27837"/>
            <a:ext cx="1401" cy="121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4" name="Picture 72"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4872" y="36811"/>
            <a:ext cx="832"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5" name="Picture 73" descr="logo de la universidad del quindio"/>
          <xdr:cNvPicPr>
            <a:picLocks noChangeAspect="1" noChangeArrowheads="1"/>
          </xdr:cNvPicPr>
        </xdr:nvPicPr>
        <xdr:blipFill>
          <a:blip xmlns:r="http://schemas.openxmlformats.org/officeDocument/2006/relationships" r:embed="rId9">
            <a:extLst>
              <a:ext uri="{28A0092B-C50C-407E-A947-70E740481C1C}">
                <a14:useLocalDpi xmlns:a14="http://schemas.microsoft.com/office/drawing/2010/main" val="0"/>
              </a:ext>
            </a:extLst>
          </a:blip>
          <a:srcRect b="22568"/>
          <a:stretch>
            <a:fillRect/>
          </a:stretch>
        </xdr:blipFill>
        <xdr:spPr bwMode="auto">
          <a:xfrm>
            <a:off x="23418" y="28769"/>
            <a:ext cx="833"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1</xdr:col>
      <xdr:colOff>180975</xdr:colOff>
      <xdr:row>21</xdr:row>
      <xdr:rowOff>76200</xdr:rowOff>
    </xdr:from>
    <xdr:to>
      <xdr:col>2</xdr:col>
      <xdr:colOff>419100</xdr:colOff>
      <xdr:row>27</xdr:row>
      <xdr:rowOff>76200</xdr:rowOff>
    </xdr:to>
    <xdr:grpSp>
      <xdr:nvGrpSpPr>
        <xdr:cNvPr id="36" name="27 Grupo"/>
        <xdr:cNvGrpSpPr>
          <a:grpSpLocks/>
        </xdr:cNvGrpSpPr>
      </xdr:nvGrpSpPr>
      <xdr:grpSpPr bwMode="auto">
        <a:xfrm>
          <a:off x="457200" y="6181725"/>
          <a:ext cx="1162050" cy="990600"/>
          <a:chOff x="18856" y="27117"/>
          <a:chExt cx="13188" cy="13457"/>
        </a:xfrm>
      </xdr:grpSpPr>
      <xdr:pic>
        <xdr:nvPicPr>
          <xdr:cNvPr id="37" name="Picture 65" descr="logo de la universidad del quindio"/>
          <xdr:cNvPicPr>
            <a:picLocks noChangeAspect="1" noChangeArrowheads="1"/>
          </xdr:cNvPicPr>
        </xdr:nvPicPr>
        <xdr:blipFill rotWithShape="1">
          <a:blip xmlns:r="http://schemas.openxmlformats.org/officeDocument/2006/relationships" r:embed="rId6"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5104" y="30479"/>
            <a:ext cx="1534" cy="13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8" name="Picture 66" descr="logo de la universidad del quindio"/>
          <xdr:cNvPicPr>
            <a:picLocks noChangeAspect="1" noChangeArrowheads="1"/>
          </xdr:cNvPicPr>
        </xdr:nvPicPr>
        <xdr:blipFill rotWithShape="1">
          <a:blip xmlns:r="http://schemas.openxmlformats.org/officeDocument/2006/relationships" r:embed="rId18" cstate="print">
            <a:duotone>
              <a:schemeClr val="accent6">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18856" y="27280"/>
            <a:ext cx="2754" cy="23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9" name="Picture 67" descr="logo de la universidad del quindio"/>
          <xdr:cNvPicPr>
            <a:picLocks noChangeAspect="1" noChangeArrowheads="1"/>
          </xdr:cNvPicPr>
        </xdr:nvPicPr>
        <xdr:blipFill rotWithShape="1">
          <a:blip xmlns:r="http://schemas.openxmlformats.org/officeDocument/2006/relationships" r:embed="rId7" cstate="print">
            <a:duotone>
              <a:schemeClr val="accent1">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19098" y="33431"/>
            <a:ext cx="1402" cy="12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40" name="Picture 69" descr="logo de la universidad del quindio"/>
          <xdr:cNvPicPr>
            <a:picLocks noChangeAspect="1" noChangeArrowheads="1"/>
          </xdr:cNvPicPr>
        </xdr:nvPicPr>
        <xdr:blipFill rotWithShape="1">
          <a:blip xmlns:r="http://schemas.openxmlformats.org/officeDocument/2006/relationships" r:embed="rId7" cstate="print">
            <a:duotone>
              <a:schemeClr val="accent3">
                <a:shade val="45000"/>
                <a:satMod val="135000"/>
              </a:schemeClr>
              <a:prstClr val="white"/>
            </a:duotone>
            <a:extLst>
              <a:ext uri="{28A0092B-C50C-407E-A947-70E740481C1C}">
                <a14:useLocalDpi xmlns:a14="http://schemas.microsoft.com/office/drawing/2010/main" val="0"/>
              </a:ext>
            </a:extLst>
          </a:blip>
          <a:srcRect b="22568"/>
          <a:stretch/>
        </xdr:blipFill>
        <xdr:spPr bwMode="auto">
          <a:xfrm flipV="1">
            <a:off x="30664" y="27117"/>
            <a:ext cx="1380" cy="119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41" name="Picture 70"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5444" y="27317"/>
            <a:ext cx="833"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42" name="Picture 72"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1721" y="39854"/>
            <a:ext cx="832"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1</xdr:col>
      <xdr:colOff>95250</xdr:colOff>
      <xdr:row>30</xdr:row>
      <xdr:rowOff>66675</xdr:rowOff>
    </xdr:from>
    <xdr:to>
      <xdr:col>2</xdr:col>
      <xdr:colOff>123825</xdr:colOff>
      <xdr:row>34</xdr:row>
      <xdr:rowOff>0</xdr:rowOff>
    </xdr:to>
    <xdr:grpSp>
      <xdr:nvGrpSpPr>
        <xdr:cNvPr id="43" name="27 Grupo"/>
        <xdr:cNvGrpSpPr>
          <a:grpSpLocks/>
        </xdr:cNvGrpSpPr>
      </xdr:nvGrpSpPr>
      <xdr:grpSpPr bwMode="auto">
        <a:xfrm>
          <a:off x="371475" y="7724775"/>
          <a:ext cx="952500" cy="1209675"/>
          <a:chOff x="18360" y="27320"/>
          <a:chExt cx="10511" cy="13254"/>
        </a:xfrm>
      </xdr:grpSpPr>
      <xdr:pic>
        <xdr:nvPicPr>
          <xdr:cNvPr id="44" name="Picture 66" descr="logo de la universidad del quindio"/>
          <xdr:cNvPicPr>
            <a:picLocks noChangeAspect="1" noChangeArrowheads="1"/>
          </xdr:cNvPicPr>
        </xdr:nvPicPr>
        <xdr:blipFill rotWithShape="1">
          <a:blip xmlns:r="http://schemas.openxmlformats.org/officeDocument/2006/relationships" r:embed="rId18" cstate="print">
            <a:duotone>
              <a:prstClr val="black"/>
              <a:schemeClr val="accent1">
                <a:tint val="45000"/>
                <a:satMod val="400000"/>
              </a:schemeClr>
            </a:duotone>
            <a:extLst>
              <a:ext uri="{28A0092B-C50C-407E-A947-70E740481C1C}">
                <a14:useLocalDpi xmlns:a14="http://schemas.microsoft.com/office/drawing/2010/main" val="0"/>
              </a:ext>
            </a:extLst>
          </a:blip>
          <a:srcRect b="22568"/>
          <a:stretch/>
        </xdr:blipFill>
        <xdr:spPr bwMode="auto">
          <a:xfrm>
            <a:off x="18360" y="38012"/>
            <a:ext cx="2754" cy="23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45" name="Picture 67" descr="logo de la universidad del quindio"/>
          <xdr:cNvPicPr>
            <a:picLocks noChangeAspect="1" noChangeArrowheads="1"/>
          </xdr:cNvPicPr>
        </xdr:nvPicPr>
        <xdr:blipFill rotWithShape="1">
          <a:blip xmlns:r="http://schemas.openxmlformats.org/officeDocument/2006/relationships" r:embed="rId7" cstate="print">
            <a:duotone>
              <a:schemeClr val="accent1">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0338" y="27354"/>
            <a:ext cx="1402" cy="12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46" name="Picture 69" descr="logo de la universidad del quindio"/>
          <xdr:cNvPicPr>
            <a:picLocks noChangeAspect="1" noChangeArrowheads="1"/>
          </xdr:cNvPicPr>
        </xdr:nvPicPr>
        <xdr:blipFill rotWithShape="1">
          <a:blip xmlns:r="http://schemas.openxmlformats.org/officeDocument/2006/relationships" r:embed="rId7" cstate="print">
            <a:duotone>
              <a:schemeClr val="accent3">
                <a:shade val="45000"/>
                <a:satMod val="135000"/>
              </a:schemeClr>
              <a:prstClr val="white"/>
            </a:duotone>
            <a:extLst>
              <a:ext uri="{28A0092B-C50C-407E-A947-70E740481C1C}">
                <a14:useLocalDpi xmlns:a14="http://schemas.microsoft.com/office/drawing/2010/main" val="0"/>
              </a:ext>
            </a:extLst>
          </a:blip>
          <a:srcRect b="22568"/>
          <a:stretch/>
        </xdr:blipFill>
        <xdr:spPr bwMode="auto">
          <a:xfrm flipV="1">
            <a:off x="22106" y="31125"/>
            <a:ext cx="1380" cy="119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47" name="Picture 70"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5444" y="39471"/>
            <a:ext cx="833"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48" name="Picture 71" descr="logo de la universidad del quindio"/>
          <xdr:cNvPicPr>
            <a:picLocks noChangeAspect="1" noChangeArrowheads="1"/>
          </xdr:cNvPicPr>
        </xdr:nvPicPr>
        <xdr:blipFill rotWithShape="1">
          <a:blip xmlns:r="http://schemas.openxmlformats.org/officeDocument/2006/relationships" r:embed="rId7" cstate="print">
            <a:duotone>
              <a:schemeClr val="accent6">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7470" y="27320"/>
            <a:ext cx="1401" cy="121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49" name="Picture 72"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1721" y="39854"/>
            <a:ext cx="832"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1</xdr:col>
      <xdr:colOff>76200</xdr:colOff>
      <xdr:row>51</xdr:row>
      <xdr:rowOff>185737</xdr:rowOff>
    </xdr:from>
    <xdr:to>
      <xdr:col>11</xdr:col>
      <xdr:colOff>600075</xdr:colOff>
      <xdr:row>52</xdr:row>
      <xdr:rowOff>2905125</xdr:rowOff>
    </xdr:to>
    <xdr:graphicFrame macro="">
      <xdr:nvGraphicFramePr>
        <xdr:cNvPr id="52" name="Gráfico 5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9"/>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Admin\AppData\Local\Temp\indicadores_gfinanciera_2015.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JCLOND~1\AppData\Local\Temp\IN.07.GF.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Users\JCLOND~1\AppData\Local\Temp\IN.09.GF.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01.GF"/>
      <sheetName val="IN.02.GF"/>
      <sheetName val="IN.03.GF"/>
      <sheetName val="IN.04.GF"/>
      <sheetName val="IN.05.GF"/>
      <sheetName val=" Anexo 1. IN.05.GF"/>
      <sheetName val="IN.06.GF"/>
      <sheetName val="IN.07.GF"/>
      <sheetName val="IN.08.GF"/>
      <sheetName val="IN.09.GF"/>
      <sheetName val="IN.10.GF"/>
    </sheetNames>
    <sheetDataSet>
      <sheetData sheetId="0">
        <row r="54">
          <cell r="C54" t="str">
            <v>META DEL PERIODO
(Si aplica)</v>
          </cell>
          <cell r="G54" t="str">
            <v>RESULTADO</v>
          </cell>
        </row>
        <row r="55">
          <cell r="C55">
            <v>0.83</v>
          </cell>
          <cell r="G55">
            <v>0.86937463471653997</v>
          </cell>
        </row>
        <row r="56">
          <cell r="C56">
            <v>0.87</v>
          </cell>
          <cell r="G56">
            <v>0.75570000000000004</v>
          </cell>
        </row>
        <row r="58">
          <cell r="C58">
            <v>0.8</v>
          </cell>
          <cell r="G58">
            <v>0.78378378378378377</v>
          </cell>
        </row>
      </sheetData>
      <sheetData sheetId="1">
        <row r="54">
          <cell r="C54" t="str">
            <v>META DEL PERIODO
(Si aplica)</v>
          </cell>
          <cell r="G54" t="str">
            <v>RESULTADO</v>
          </cell>
        </row>
        <row r="55">
          <cell r="G55">
            <v>0.98850000000000005</v>
          </cell>
        </row>
        <row r="56">
          <cell r="C56">
            <v>0.98</v>
          </cell>
          <cell r="G56">
            <v>1.01</v>
          </cell>
        </row>
        <row r="57">
          <cell r="C57">
            <v>0.98</v>
          </cell>
          <cell r="G57">
            <v>0.98723806972213191</v>
          </cell>
        </row>
        <row r="58">
          <cell r="C58">
            <v>0.99524602324071054</v>
          </cell>
          <cell r="G58">
            <v>0.96821589908232486</v>
          </cell>
        </row>
        <row r="59">
          <cell r="C59">
            <v>0.98850000000000005</v>
          </cell>
          <cell r="G59">
            <v>0.94699155950588598</v>
          </cell>
        </row>
        <row r="60">
          <cell r="C60">
            <v>0.98018910566206841</v>
          </cell>
          <cell r="G60">
            <v>0.98755342493658482</v>
          </cell>
        </row>
      </sheetData>
      <sheetData sheetId="2">
        <row r="54">
          <cell r="C54" t="str">
            <v>META DEL PERIODO
(Si aplica)</v>
          </cell>
          <cell r="G54" t="str">
            <v>RESULTADO</v>
          </cell>
        </row>
        <row r="55">
          <cell r="G55">
            <v>0.33189999999999997</v>
          </cell>
        </row>
        <row r="56">
          <cell r="C56">
            <v>0.35</v>
          </cell>
          <cell r="G56">
            <v>0.36430000000000001</v>
          </cell>
        </row>
        <row r="57">
          <cell r="C57">
            <v>0.35</v>
          </cell>
          <cell r="G57">
            <v>0.34706130640957489</v>
          </cell>
        </row>
        <row r="58">
          <cell r="C58">
            <v>0.34775376880319159</v>
          </cell>
          <cell r="G58">
            <v>0.33691328389998082</v>
          </cell>
        </row>
        <row r="59">
          <cell r="C59">
            <v>0.34504364757738892</v>
          </cell>
          <cell r="G59">
            <v>0.32350664976699001</v>
          </cell>
        </row>
        <row r="60">
          <cell r="C60">
            <v>0.34073624801530916</v>
          </cell>
          <cell r="G60">
            <v>0.30968838580523761</v>
          </cell>
        </row>
      </sheetData>
      <sheetData sheetId="3">
        <row r="54">
          <cell r="C54" t="str">
            <v>META DEL PERIODO
(Si aplica)</v>
          </cell>
          <cell r="G54" t="str">
            <v>RESULTADO</v>
          </cell>
        </row>
        <row r="55">
          <cell r="G55">
            <v>0.89600000000000002</v>
          </cell>
        </row>
        <row r="56">
          <cell r="C56">
            <v>0.95</v>
          </cell>
          <cell r="G56">
            <v>0.90890000000000004</v>
          </cell>
        </row>
        <row r="57">
          <cell r="C57">
            <v>0.95</v>
          </cell>
          <cell r="G57">
            <v>0.87866149009710071</v>
          </cell>
        </row>
        <row r="58">
          <cell r="C58">
            <v>0.89452049669903355</v>
          </cell>
          <cell r="G58">
            <v>0.8621897256966512</v>
          </cell>
        </row>
        <row r="59">
          <cell r="C59">
            <v>0.88643780394843796</v>
          </cell>
          <cell r="G59">
            <v>0.8205483838096741</v>
          </cell>
        </row>
        <row r="60">
          <cell r="C60">
            <v>0.87325991992068519</v>
          </cell>
          <cell r="G60">
            <v>0.81228310871616249</v>
          </cell>
        </row>
      </sheetData>
      <sheetData sheetId="4">
        <row r="54">
          <cell r="C54" t="str">
            <v>META DEL PERIODO
(Si aplica)</v>
          </cell>
          <cell r="G54" t="str">
            <v>RESULTADO</v>
          </cell>
        </row>
        <row r="55">
          <cell r="G55">
            <v>0.33269913088384656</v>
          </cell>
        </row>
        <row r="56">
          <cell r="C56">
            <v>0.5</v>
          </cell>
          <cell r="G56">
            <v>0.52448951661115784</v>
          </cell>
        </row>
        <row r="57">
          <cell r="C57">
            <v>0.53</v>
          </cell>
          <cell r="G57">
            <v>0.52813922153414328</v>
          </cell>
        </row>
        <row r="58">
          <cell r="C58">
            <v>0.46177595634304919</v>
          </cell>
          <cell r="G58">
            <v>0.56485542421559443</v>
          </cell>
        </row>
        <row r="59">
          <cell r="C59">
            <v>0.57499999999999996</v>
          </cell>
          <cell r="G59">
            <v>0.65846636457041785</v>
          </cell>
        </row>
        <row r="60">
          <cell r="C60">
            <v>0.61166089439300619</v>
          </cell>
        </row>
      </sheetData>
      <sheetData sheetId="5" refreshError="1"/>
      <sheetData sheetId="6">
        <row r="54">
          <cell r="C54" t="str">
            <v>META DEL PERIODO
(Si aplica)</v>
          </cell>
          <cell r="G54" t="str">
            <v>RESULTADO</v>
          </cell>
        </row>
        <row r="55">
          <cell r="G55">
            <v>0.19291579764371641</v>
          </cell>
        </row>
        <row r="56">
          <cell r="C56">
            <v>0.3</v>
          </cell>
          <cell r="G56">
            <v>0.20984295147034682</v>
          </cell>
        </row>
        <row r="57">
          <cell r="C57">
            <v>0.3</v>
          </cell>
          <cell r="G57">
            <v>0.21285371097589056</v>
          </cell>
        </row>
        <row r="58">
          <cell r="C58">
            <v>0.3</v>
          </cell>
          <cell r="G58">
            <v>0.12484487712525191</v>
          </cell>
        </row>
        <row r="59">
          <cell r="C59">
            <v>0.4</v>
          </cell>
          <cell r="G59">
            <v>7.5120702937665679E-2</v>
          </cell>
        </row>
        <row r="60">
          <cell r="C60">
            <v>0.4</v>
          </cell>
        </row>
      </sheetData>
      <sheetData sheetId="7">
        <row r="54">
          <cell r="C54" t="str">
            <v>META DEL PERIODO
(Si aplica)</v>
          </cell>
          <cell r="G54" t="str">
            <v>RESULTADO</v>
          </cell>
        </row>
        <row r="55">
          <cell r="G55">
            <v>0.93459643937938675</v>
          </cell>
        </row>
        <row r="56">
          <cell r="C56">
            <v>0.95</v>
          </cell>
          <cell r="G56">
            <v>0.92838769052086356</v>
          </cell>
        </row>
        <row r="57">
          <cell r="C57">
            <v>0.95</v>
          </cell>
          <cell r="G57">
            <v>0.89606974010412621</v>
          </cell>
        </row>
        <row r="58">
          <cell r="C58">
            <v>0.91968462333479228</v>
          </cell>
          <cell r="G58">
            <v>0.91198647005695077</v>
          </cell>
        </row>
        <row r="59">
          <cell r="C59">
            <v>0.90500000000000003</v>
          </cell>
          <cell r="G59">
            <v>0.8616580789942353</v>
          </cell>
        </row>
        <row r="60">
          <cell r="C60">
            <v>0.9</v>
          </cell>
          <cell r="G60">
            <v>0.80259320557726144</v>
          </cell>
        </row>
      </sheetData>
      <sheetData sheetId="8">
        <row r="54">
          <cell r="C54" t="str">
            <v>META DEL PERIODO
(Si aplica)</v>
          </cell>
          <cell r="G54" t="str">
            <v>RESULTADO</v>
          </cell>
        </row>
        <row r="55">
          <cell r="G55">
            <v>0.60059380899538906</v>
          </cell>
        </row>
        <row r="56">
          <cell r="C56">
            <v>0.85</v>
          </cell>
          <cell r="G56">
            <v>0.72476973969174663</v>
          </cell>
        </row>
        <row r="57">
          <cell r="C57">
            <v>0.85</v>
          </cell>
          <cell r="G57">
            <v>0.75465551480759585</v>
          </cell>
        </row>
        <row r="58">
          <cell r="C58">
            <v>0.73971262724967124</v>
          </cell>
          <cell r="G58">
            <v>0.7363240991979646</v>
          </cell>
        </row>
        <row r="59">
          <cell r="C59">
            <v>0.75</v>
          </cell>
          <cell r="G59">
            <v>0.84549324816263116</v>
          </cell>
        </row>
        <row r="60">
          <cell r="C60">
            <v>0.79090867368029794</v>
          </cell>
          <cell r="G60">
            <v>0.85238146205399601</v>
          </cell>
        </row>
      </sheetData>
      <sheetData sheetId="9">
        <row r="54">
          <cell r="C54" t="str">
            <v>META DEL PERIODO
(Si aplica)</v>
          </cell>
          <cell r="G54" t="str">
            <v>RESULTADO</v>
          </cell>
        </row>
        <row r="55">
          <cell r="C55">
            <v>0.12</v>
          </cell>
          <cell r="G55">
            <v>0.11431316042267051</v>
          </cell>
        </row>
        <row r="56">
          <cell r="C56">
            <v>0.12</v>
          </cell>
          <cell r="G56">
            <v>8.2691859108933993E-2</v>
          </cell>
        </row>
        <row r="57">
          <cell r="C57">
            <v>9.8502509765802243E-2</v>
          </cell>
          <cell r="G57">
            <v>7.2996016493116225E-2</v>
          </cell>
        </row>
        <row r="58">
          <cell r="C58">
            <v>0</v>
          </cell>
          <cell r="G58">
            <v>5.8356829060389479E-3</v>
          </cell>
        </row>
      </sheetData>
      <sheetData sheetId="10">
        <row r="54">
          <cell r="C54" t="str">
            <v>META DEL PERIODO
(Si aplica)</v>
          </cell>
          <cell r="G54" t="str">
            <v>RESULTADO</v>
          </cell>
        </row>
        <row r="55">
          <cell r="C55">
            <v>0.9</v>
          </cell>
          <cell r="G55">
            <v>0.99903578687082972</v>
          </cell>
        </row>
        <row r="56">
          <cell r="C56">
            <v>0.9</v>
          </cell>
          <cell r="G56">
            <v>0.94688144076269631</v>
          </cell>
        </row>
        <row r="57">
          <cell r="C57">
            <v>0.9</v>
          </cell>
          <cell r="G57">
            <v>7.1363080651153599E-2</v>
          </cell>
        </row>
        <row r="58">
          <cell r="C58">
            <v>0.97</v>
          </cell>
          <cell r="G58">
            <v>0.95736840475952811</v>
          </cell>
        </row>
        <row r="59">
          <cell r="C59">
            <v>0.97</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ASTOS"/>
      <sheetName val="Hoja3"/>
    </sheetNames>
    <sheetDataSet>
      <sheetData sheetId="0" refreshError="1">
        <row r="6">
          <cell r="D6">
            <v>66914536120.989998</v>
          </cell>
        </row>
        <row r="7">
          <cell r="D7">
            <v>61025151592.479996</v>
          </cell>
        </row>
      </sheetData>
      <sheetData sheetId="1"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INANCIACIONES II-2011"/>
      <sheetName val="FINANCIACIONES I-2011"/>
      <sheetName val="PROMEDIO"/>
    </sheetNames>
    <sheetDataSet>
      <sheetData sheetId="0" refreshError="1"/>
      <sheetData sheetId="1" refreshError="1"/>
      <sheetData sheetId="2" refreshError="1">
        <row r="13">
          <cell r="E13">
            <v>1044.5</v>
          </cell>
        </row>
        <row r="14">
          <cell r="E14">
            <v>14309</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1.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2.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drawing" Target="../drawings/drawing5.xml"/></Relationships>
</file>

<file path=xl/worksheets/_rels/sheet7.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drawing" Target="../drawings/drawing6.xml"/></Relationships>
</file>

<file path=xl/worksheets/_rels/sheet8.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drawing" Target="../drawings/drawing7.xml"/></Relationships>
</file>

<file path=xl/worksheets/_rels/sheet9.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8.vml"/><Relationship Id="rId1" Type="http://schemas.openxmlformats.org/officeDocument/2006/relationships/drawing" Target="../drawings/drawing8.xml"/></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9.xml"/><Relationship Id="rId1" Type="http://schemas.openxmlformats.org/officeDocument/2006/relationships/printerSettings" Target="../printerSettings/printerSettings3.bin"/><Relationship Id="rId4" Type="http://schemas.openxmlformats.org/officeDocument/2006/relationships/comments" Target="../comments9.xml"/></Relationships>
</file>

<file path=xl/worksheets/_rels/sheet11.xml.rels><?xml version="1.0" encoding="UTF-8" standalone="yes"?>
<Relationships xmlns="http://schemas.openxmlformats.org/package/2006/relationships"><Relationship Id="rId3" Type="http://schemas.openxmlformats.org/officeDocument/2006/relationships/comments" Target="../comments10.xml"/><Relationship Id="rId2" Type="http://schemas.openxmlformats.org/officeDocument/2006/relationships/vmlDrawing" Target="../drawings/vmlDrawing10.vml"/><Relationship Id="rId1" Type="http://schemas.openxmlformats.org/officeDocument/2006/relationships/drawing" Target="../drawings/drawing10.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0000"/>
  </sheetPr>
  <dimension ref="A1:WWF88"/>
  <sheetViews>
    <sheetView topLeftCell="A62" zoomScale="75" zoomScaleNormal="75" workbookViewId="0">
      <selection activeCell="IY14" sqref="IY14"/>
    </sheetView>
  </sheetViews>
  <sheetFormatPr baseColWidth="10" defaultColWidth="0" defaultRowHeight="15" customHeight="1" zeroHeight="1" x14ac:dyDescent="0.25"/>
  <cols>
    <col min="1" max="1" width="4.140625" style="1" customWidth="1"/>
    <col min="2" max="2" width="13.85546875" customWidth="1"/>
    <col min="3" max="3" width="11.5703125" customWidth="1"/>
    <col min="4" max="4" width="40.85546875" customWidth="1"/>
    <col min="5" max="5" width="15.28515625" customWidth="1"/>
    <col min="6" max="6" width="15" customWidth="1"/>
    <col min="7" max="7" width="16" customWidth="1"/>
    <col min="8" max="8" width="18.7109375" customWidth="1"/>
    <col min="9" max="9" width="38.5703125" customWidth="1"/>
    <col min="10" max="10" width="10.5703125" customWidth="1"/>
    <col min="11" max="11" width="9.5703125" customWidth="1"/>
    <col min="12" max="12" width="11.28515625" customWidth="1"/>
    <col min="13" max="13" width="7.42578125" style="2" customWidth="1"/>
    <col min="14" max="14" width="13.85546875" hidden="1" customWidth="1"/>
    <col min="15" max="15" width="17.28515625" hidden="1" customWidth="1"/>
    <col min="16" max="16" width="17.140625" hidden="1" customWidth="1"/>
    <col min="17" max="17" width="20.140625" hidden="1" customWidth="1"/>
    <col min="18" max="18" width="3.140625" style="1" hidden="1" customWidth="1"/>
    <col min="19" max="23" width="11.42578125" hidden="1" customWidth="1"/>
    <col min="24" max="24" width="3.7109375" style="1" customWidth="1"/>
    <col min="25" max="256" width="11.42578125" hidden="1"/>
    <col min="257" max="257" width="4.140625" customWidth="1"/>
    <col min="258" max="258" width="13.85546875" customWidth="1"/>
    <col min="259" max="259" width="11.5703125" customWidth="1"/>
    <col min="260" max="260" width="40.85546875" customWidth="1"/>
    <col min="261" max="261" width="15.28515625" customWidth="1"/>
    <col min="262" max="262" width="15" customWidth="1"/>
    <col min="263" max="263" width="16" customWidth="1"/>
    <col min="264" max="264" width="18.7109375" customWidth="1"/>
    <col min="265" max="265" width="38.5703125" customWidth="1"/>
    <col min="266" max="266" width="10.5703125" customWidth="1"/>
    <col min="267" max="267" width="9.5703125" customWidth="1"/>
    <col min="268" max="268" width="11.28515625" customWidth="1"/>
    <col min="269" max="269" width="7.42578125" customWidth="1"/>
    <col min="270" max="279" width="11.42578125" hidden="1" customWidth="1"/>
    <col min="280" max="280" width="3.7109375" customWidth="1"/>
    <col min="281" max="512" width="11.42578125" hidden="1"/>
    <col min="513" max="513" width="4.140625" customWidth="1"/>
    <col min="514" max="514" width="13.85546875" customWidth="1"/>
    <col min="515" max="515" width="11.5703125" customWidth="1"/>
    <col min="516" max="516" width="40.85546875" customWidth="1"/>
    <col min="517" max="517" width="15.28515625" customWidth="1"/>
    <col min="518" max="518" width="15" customWidth="1"/>
    <col min="519" max="519" width="16" customWidth="1"/>
    <col min="520" max="520" width="18.7109375" customWidth="1"/>
    <col min="521" max="521" width="38.5703125" customWidth="1"/>
    <col min="522" max="522" width="10.5703125" customWidth="1"/>
    <col min="523" max="523" width="9.5703125" customWidth="1"/>
    <col min="524" max="524" width="11.28515625" customWidth="1"/>
    <col min="525" max="525" width="7.42578125" customWidth="1"/>
    <col min="526" max="535" width="11.42578125" hidden="1" customWidth="1"/>
    <col min="536" max="536" width="3.7109375" customWidth="1"/>
    <col min="537" max="768" width="11.42578125" hidden="1"/>
    <col min="769" max="769" width="4.140625" customWidth="1"/>
    <col min="770" max="770" width="13.85546875" customWidth="1"/>
    <col min="771" max="771" width="11.5703125" customWidth="1"/>
    <col min="772" max="772" width="40.85546875" customWidth="1"/>
    <col min="773" max="773" width="15.28515625" customWidth="1"/>
    <col min="774" max="774" width="15" customWidth="1"/>
    <col min="775" max="775" width="16" customWidth="1"/>
    <col min="776" max="776" width="18.7109375" customWidth="1"/>
    <col min="777" max="777" width="38.5703125" customWidth="1"/>
    <col min="778" max="778" width="10.5703125" customWidth="1"/>
    <col min="779" max="779" width="9.5703125" customWidth="1"/>
    <col min="780" max="780" width="11.28515625" customWidth="1"/>
    <col min="781" max="781" width="7.42578125" customWidth="1"/>
    <col min="782" max="791" width="11.42578125" hidden="1" customWidth="1"/>
    <col min="792" max="792" width="3.7109375" customWidth="1"/>
    <col min="793" max="1024" width="11.42578125" hidden="1"/>
    <col min="1025" max="1025" width="4.140625" customWidth="1"/>
    <col min="1026" max="1026" width="13.85546875" customWidth="1"/>
    <col min="1027" max="1027" width="11.5703125" customWidth="1"/>
    <col min="1028" max="1028" width="40.85546875" customWidth="1"/>
    <col min="1029" max="1029" width="15.28515625" customWidth="1"/>
    <col min="1030" max="1030" width="15" customWidth="1"/>
    <col min="1031" max="1031" width="16" customWidth="1"/>
    <col min="1032" max="1032" width="18.7109375" customWidth="1"/>
    <col min="1033" max="1033" width="38.5703125" customWidth="1"/>
    <col min="1034" max="1034" width="10.5703125" customWidth="1"/>
    <col min="1035" max="1035" width="9.5703125" customWidth="1"/>
    <col min="1036" max="1036" width="11.28515625" customWidth="1"/>
    <col min="1037" max="1037" width="7.42578125" customWidth="1"/>
    <col min="1038" max="1047" width="11.42578125" hidden="1" customWidth="1"/>
    <col min="1048" max="1048" width="3.7109375" customWidth="1"/>
    <col min="1049" max="1280" width="11.42578125" hidden="1"/>
    <col min="1281" max="1281" width="4.140625" customWidth="1"/>
    <col min="1282" max="1282" width="13.85546875" customWidth="1"/>
    <col min="1283" max="1283" width="11.5703125" customWidth="1"/>
    <col min="1284" max="1284" width="40.85546875" customWidth="1"/>
    <col min="1285" max="1285" width="15.28515625" customWidth="1"/>
    <col min="1286" max="1286" width="15" customWidth="1"/>
    <col min="1287" max="1287" width="16" customWidth="1"/>
    <col min="1288" max="1288" width="18.7109375" customWidth="1"/>
    <col min="1289" max="1289" width="38.5703125" customWidth="1"/>
    <col min="1290" max="1290" width="10.5703125" customWidth="1"/>
    <col min="1291" max="1291" width="9.5703125" customWidth="1"/>
    <col min="1292" max="1292" width="11.28515625" customWidth="1"/>
    <col min="1293" max="1293" width="7.42578125" customWidth="1"/>
    <col min="1294" max="1303" width="11.42578125" hidden="1" customWidth="1"/>
    <col min="1304" max="1304" width="3.7109375" customWidth="1"/>
    <col min="1305" max="1536" width="11.42578125" hidden="1"/>
    <col min="1537" max="1537" width="4.140625" customWidth="1"/>
    <col min="1538" max="1538" width="13.85546875" customWidth="1"/>
    <col min="1539" max="1539" width="11.5703125" customWidth="1"/>
    <col min="1540" max="1540" width="40.85546875" customWidth="1"/>
    <col min="1541" max="1541" width="15.28515625" customWidth="1"/>
    <col min="1542" max="1542" width="15" customWidth="1"/>
    <col min="1543" max="1543" width="16" customWidth="1"/>
    <col min="1544" max="1544" width="18.7109375" customWidth="1"/>
    <col min="1545" max="1545" width="38.5703125" customWidth="1"/>
    <col min="1546" max="1546" width="10.5703125" customWidth="1"/>
    <col min="1547" max="1547" width="9.5703125" customWidth="1"/>
    <col min="1548" max="1548" width="11.28515625" customWidth="1"/>
    <col min="1549" max="1549" width="7.42578125" customWidth="1"/>
    <col min="1550" max="1559" width="11.42578125" hidden="1" customWidth="1"/>
    <col min="1560" max="1560" width="3.7109375" customWidth="1"/>
    <col min="1561" max="1792" width="11.42578125" hidden="1"/>
    <col min="1793" max="1793" width="4.140625" customWidth="1"/>
    <col min="1794" max="1794" width="13.85546875" customWidth="1"/>
    <col min="1795" max="1795" width="11.5703125" customWidth="1"/>
    <col min="1796" max="1796" width="40.85546875" customWidth="1"/>
    <col min="1797" max="1797" width="15.28515625" customWidth="1"/>
    <col min="1798" max="1798" width="15" customWidth="1"/>
    <col min="1799" max="1799" width="16" customWidth="1"/>
    <col min="1800" max="1800" width="18.7109375" customWidth="1"/>
    <col min="1801" max="1801" width="38.5703125" customWidth="1"/>
    <col min="1802" max="1802" width="10.5703125" customWidth="1"/>
    <col min="1803" max="1803" width="9.5703125" customWidth="1"/>
    <col min="1804" max="1804" width="11.28515625" customWidth="1"/>
    <col min="1805" max="1805" width="7.42578125" customWidth="1"/>
    <col min="1806" max="1815" width="11.42578125" hidden="1" customWidth="1"/>
    <col min="1816" max="1816" width="3.7109375" customWidth="1"/>
    <col min="1817" max="2048" width="11.42578125" hidden="1"/>
    <col min="2049" max="2049" width="4.140625" customWidth="1"/>
    <col min="2050" max="2050" width="13.85546875" customWidth="1"/>
    <col min="2051" max="2051" width="11.5703125" customWidth="1"/>
    <col min="2052" max="2052" width="40.85546875" customWidth="1"/>
    <col min="2053" max="2053" width="15.28515625" customWidth="1"/>
    <col min="2054" max="2054" width="15" customWidth="1"/>
    <col min="2055" max="2055" width="16" customWidth="1"/>
    <col min="2056" max="2056" width="18.7109375" customWidth="1"/>
    <col min="2057" max="2057" width="38.5703125" customWidth="1"/>
    <col min="2058" max="2058" width="10.5703125" customWidth="1"/>
    <col min="2059" max="2059" width="9.5703125" customWidth="1"/>
    <col min="2060" max="2060" width="11.28515625" customWidth="1"/>
    <col min="2061" max="2061" width="7.42578125" customWidth="1"/>
    <col min="2062" max="2071" width="11.42578125" hidden="1" customWidth="1"/>
    <col min="2072" max="2072" width="3.7109375" customWidth="1"/>
    <col min="2073" max="2304" width="11.42578125" hidden="1"/>
    <col min="2305" max="2305" width="4.140625" customWidth="1"/>
    <col min="2306" max="2306" width="13.85546875" customWidth="1"/>
    <col min="2307" max="2307" width="11.5703125" customWidth="1"/>
    <col min="2308" max="2308" width="40.85546875" customWidth="1"/>
    <col min="2309" max="2309" width="15.28515625" customWidth="1"/>
    <col min="2310" max="2310" width="15" customWidth="1"/>
    <col min="2311" max="2311" width="16" customWidth="1"/>
    <col min="2312" max="2312" width="18.7109375" customWidth="1"/>
    <col min="2313" max="2313" width="38.5703125" customWidth="1"/>
    <col min="2314" max="2314" width="10.5703125" customWidth="1"/>
    <col min="2315" max="2315" width="9.5703125" customWidth="1"/>
    <col min="2316" max="2316" width="11.28515625" customWidth="1"/>
    <col min="2317" max="2317" width="7.42578125" customWidth="1"/>
    <col min="2318" max="2327" width="11.42578125" hidden="1" customWidth="1"/>
    <col min="2328" max="2328" width="3.7109375" customWidth="1"/>
    <col min="2329" max="2560" width="11.42578125" hidden="1"/>
    <col min="2561" max="2561" width="4.140625" customWidth="1"/>
    <col min="2562" max="2562" width="13.85546875" customWidth="1"/>
    <col min="2563" max="2563" width="11.5703125" customWidth="1"/>
    <col min="2564" max="2564" width="40.85546875" customWidth="1"/>
    <col min="2565" max="2565" width="15.28515625" customWidth="1"/>
    <col min="2566" max="2566" width="15" customWidth="1"/>
    <col min="2567" max="2567" width="16" customWidth="1"/>
    <col min="2568" max="2568" width="18.7109375" customWidth="1"/>
    <col min="2569" max="2569" width="38.5703125" customWidth="1"/>
    <col min="2570" max="2570" width="10.5703125" customWidth="1"/>
    <col min="2571" max="2571" width="9.5703125" customWidth="1"/>
    <col min="2572" max="2572" width="11.28515625" customWidth="1"/>
    <col min="2573" max="2573" width="7.42578125" customWidth="1"/>
    <col min="2574" max="2583" width="11.42578125" hidden="1" customWidth="1"/>
    <col min="2584" max="2584" width="3.7109375" customWidth="1"/>
    <col min="2585" max="2816" width="11.42578125" hidden="1"/>
    <col min="2817" max="2817" width="4.140625" customWidth="1"/>
    <col min="2818" max="2818" width="13.85546875" customWidth="1"/>
    <col min="2819" max="2819" width="11.5703125" customWidth="1"/>
    <col min="2820" max="2820" width="40.85546875" customWidth="1"/>
    <col min="2821" max="2821" width="15.28515625" customWidth="1"/>
    <col min="2822" max="2822" width="15" customWidth="1"/>
    <col min="2823" max="2823" width="16" customWidth="1"/>
    <col min="2824" max="2824" width="18.7109375" customWidth="1"/>
    <col min="2825" max="2825" width="38.5703125" customWidth="1"/>
    <col min="2826" max="2826" width="10.5703125" customWidth="1"/>
    <col min="2827" max="2827" width="9.5703125" customWidth="1"/>
    <col min="2828" max="2828" width="11.28515625" customWidth="1"/>
    <col min="2829" max="2829" width="7.42578125" customWidth="1"/>
    <col min="2830" max="2839" width="11.42578125" hidden="1" customWidth="1"/>
    <col min="2840" max="2840" width="3.7109375" customWidth="1"/>
    <col min="2841" max="3072" width="11.42578125" hidden="1"/>
    <col min="3073" max="3073" width="4.140625" customWidth="1"/>
    <col min="3074" max="3074" width="13.85546875" customWidth="1"/>
    <col min="3075" max="3075" width="11.5703125" customWidth="1"/>
    <col min="3076" max="3076" width="40.85546875" customWidth="1"/>
    <col min="3077" max="3077" width="15.28515625" customWidth="1"/>
    <col min="3078" max="3078" width="15" customWidth="1"/>
    <col min="3079" max="3079" width="16" customWidth="1"/>
    <col min="3080" max="3080" width="18.7109375" customWidth="1"/>
    <col min="3081" max="3081" width="38.5703125" customWidth="1"/>
    <col min="3082" max="3082" width="10.5703125" customWidth="1"/>
    <col min="3083" max="3083" width="9.5703125" customWidth="1"/>
    <col min="3084" max="3084" width="11.28515625" customWidth="1"/>
    <col min="3085" max="3085" width="7.42578125" customWidth="1"/>
    <col min="3086" max="3095" width="11.42578125" hidden="1" customWidth="1"/>
    <col min="3096" max="3096" width="3.7109375" customWidth="1"/>
    <col min="3097" max="3328" width="11.42578125" hidden="1"/>
    <col min="3329" max="3329" width="4.140625" customWidth="1"/>
    <col min="3330" max="3330" width="13.85546875" customWidth="1"/>
    <col min="3331" max="3331" width="11.5703125" customWidth="1"/>
    <col min="3332" max="3332" width="40.85546875" customWidth="1"/>
    <col min="3333" max="3333" width="15.28515625" customWidth="1"/>
    <col min="3334" max="3334" width="15" customWidth="1"/>
    <col min="3335" max="3335" width="16" customWidth="1"/>
    <col min="3336" max="3336" width="18.7109375" customWidth="1"/>
    <col min="3337" max="3337" width="38.5703125" customWidth="1"/>
    <col min="3338" max="3338" width="10.5703125" customWidth="1"/>
    <col min="3339" max="3339" width="9.5703125" customWidth="1"/>
    <col min="3340" max="3340" width="11.28515625" customWidth="1"/>
    <col min="3341" max="3341" width="7.42578125" customWidth="1"/>
    <col min="3342" max="3351" width="11.42578125" hidden="1" customWidth="1"/>
    <col min="3352" max="3352" width="3.7109375" customWidth="1"/>
    <col min="3353" max="3584" width="11.42578125" hidden="1"/>
    <col min="3585" max="3585" width="4.140625" customWidth="1"/>
    <col min="3586" max="3586" width="13.85546875" customWidth="1"/>
    <col min="3587" max="3587" width="11.5703125" customWidth="1"/>
    <col min="3588" max="3588" width="40.85546875" customWidth="1"/>
    <col min="3589" max="3589" width="15.28515625" customWidth="1"/>
    <col min="3590" max="3590" width="15" customWidth="1"/>
    <col min="3591" max="3591" width="16" customWidth="1"/>
    <col min="3592" max="3592" width="18.7109375" customWidth="1"/>
    <col min="3593" max="3593" width="38.5703125" customWidth="1"/>
    <col min="3594" max="3594" width="10.5703125" customWidth="1"/>
    <col min="3595" max="3595" width="9.5703125" customWidth="1"/>
    <col min="3596" max="3596" width="11.28515625" customWidth="1"/>
    <col min="3597" max="3597" width="7.42578125" customWidth="1"/>
    <col min="3598" max="3607" width="11.42578125" hidden="1" customWidth="1"/>
    <col min="3608" max="3608" width="3.7109375" customWidth="1"/>
    <col min="3609" max="3840" width="11.42578125" hidden="1"/>
    <col min="3841" max="3841" width="4.140625" customWidth="1"/>
    <col min="3842" max="3842" width="13.85546875" customWidth="1"/>
    <col min="3843" max="3843" width="11.5703125" customWidth="1"/>
    <col min="3844" max="3844" width="40.85546875" customWidth="1"/>
    <col min="3845" max="3845" width="15.28515625" customWidth="1"/>
    <col min="3846" max="3846" width="15" customWidth="1"/>
    <col min="3847" max="3847" width="16" customWidth="1"/>
    <col min="3848" max="3848" width="18.7109375" customWidth="1"/>
    <col min="3849" max="3849" width="38.5703125" customWidth="1"/>
    <col min="3850" max="3850" width="10.5703125" customWidth="1"/>
    <col min="3851" max="3851" width="9.5703125" customWidth="1"/>
    <col min="3852" max="3852" width="11.28515625" customWidth="1"/>
    <col min="3853" max="3853" width="7.42578125" customWidth="1"/>
    <col min="3854" max="3863" width="11.42578125" hidden="1" customWidth="1"/>
    <col min="3864" max="3864" width="3.7109375" customWidth="1"/>
    <col min="3865" max="4096" width="11.42578125" hidden="1"/>
    <col min="4097" max="4097" width="4.140625" customWidth="1"/>
    <col min="4098" max="4098" width="13.85546875" customWidth="1"/>
    <col min="4099" max="4099" width="11.5703125" customWidth="1"/>
    <col min="4100" max="4100" width="40.85546875" customWidth="1"/>
    <col min="4101" max="4101" width="15.28515625" customWidth="1"/>
    <col min="4102" max="4102" width="15" customWidth="1"/>
    <col min="4103" max="4103" width="16" customWidth="1"/>
    <col min="4104" max="4104" width="18.7109375" customWidth="1"/>
    <col min="4105" max="4105" width="38.5703125" customWidth="1"/>
    <col min="4106" max="4106" width="10.5703125" customWidth="1"/>
    <col min="4107" max="4107" width="9.5703125" customWidth="1"/>
    <col min="4108" max="4108" width="11.28515625" customWidth="1"/>
    <col min="4109" max="4109" width="7.42578125" customWidth="1"/>
    <col min="4110" max="4119" width="11.42578125" hidden="1" customWidth="1"/>
    <col min="4120" max="4120" width="3.7109375" customWidth="1"/>
    <col min="4121" max="4352" width="11.42578125" hidden="1"/>
    <col min="4353" max="4353" width="4.140625" customWidth="1"/>
    <col min="4354" max="4354" width="13.85546875" customWidth="1"/>
    <col min="4355" max="4355" width="11.5703125" customWidth="1"/>
    <col min="4356" max="4356" width="40.85546875" customWidth="1"/>
    <col min="4357" max="4357" width="15.28515625" customWidth="1"/>
    <col min="4358" max="4358" width="15" customWidth="1"/>
    <col min="4359" max="4359" width="16" customWidth="1"/>
    <col min="4360" max="4360" width="18.7109375" customWidth="1"/>
    <col min="4361" max="4361" width="38.5703125" customWidth="1"/>
    <col min="4362" max="4362" width="10.5703125" customWidth="1"/>
    <col min="4363" max="4363" width="9.5703125" customWidth="1"/>
    <col min="4364" max="4364" width="11.28515625" customWidth="1"/>
    <col min="4365" max="4365" width="7.42578125" customWidth="1"/>
    <col min="4366" max="4375" width="11.42578125" hidden="1" customWidth="1"/>
    <col min="4376" max="4376" width="3.7109375" customWidth="1"/>
    <col min="4377" max="4608" width="11.42578125" hidden="1"/>
    <col min="4609" max="4609" width="4.140625" customWidth="1"/>
    <col min="4610" max="4610" width="13.85546875" customWidth="1"/>
    <col min="4611" max="4611" width="11.5703125" customWidth="1"/>
    <col min="4612" max="4612" width="40.85546875" customWidth="1"/>
    <col min="4613" max="4613" width="15.28515625" customWidth="1"/>
    <col min="4614" max="4614" width="15" customWidth="1"/>
    <col min="4615" max="4615" width="16" customWidth="1"/>
    <col min="4616" max="4616" width="18.7109375" customWidth="1"/>
    <col min="4617" max="4617" width="38.5703125" customWidth="1"/>
    <col min="4618" max="4618" width="10.5703125" customWidth="1"/>
    <col min="4619" max="4619" width="9.5703125" customWidth="1"/>
    <col min="4620" max="4620" width="11.28515625" customWidth="1"/>
    <col min="4621" max="4621" width="7.42578125" customWidth="1"/>
    <col min="4622" max="4631" width="11.42578125" hidden="1" customWidth="1"/>
    <col min="4632" max="4632" width="3.7109375" customWidth="1"/>
    <col min="4633" max="4864" width="11.42578125" hidden="1"/>
    <col min="4865" max="4865" width="4.140625" customWidth="1"/>
    <col min="4866" max="4866" width="13.85546875" customWidth="1"/>
    <col min="4867" max="4867" width="11.5703125" customWidth="1"/>
    <col min="4868" max="4868" width="40.85546875" customWidth="1"/>
    <col min="4869" max="4869" width="15.28515625" customWidth="1"/>
    <col min="4870" max="4870" width="15" customWidth="1"/>
    <col min="4871" max="4871" width="16" customWidth="1"/>
    <col min="4872" max="4872" width="18.7109375" customWidth="1"/>
    <col min="4873" max="4873" width="38.5703125" customWidth="1"/>
    <col min="4874" max="4874" width="10.5703125" customWidth="1"/>
    <col min="4875" max="4875" width="9.5703125" customWidth="1"/>
    <col min="4876" max="4876" width="11.28515625" customWidth="1"/>
    <col min="4877" max="4877" width="7.42578125" customWidth="1"/>
    <col min="4878" max="4887" width="11.42578125" hidden="1" customWidth="1"/>
    <col min="4888" max="4888" width="3.7109375" customWidth="1"/>
    <col min="4889" max="5120" width="11.42578125" hidden="1"/>
    <col min="5121" max="5121" width="4.140625" customWidth="1"/>
    <col min="5122" max="5122" width="13.85546875" customWidth="1"/>
    <col min="5123" max="5123" width="11.5703125" customWidth="1"/>
    <col min="5124" max="5124" width="40.85546875" customWidth="1"/>
    <col min="5125" max="5125" width="15.28515625" customWidth="1"/>
    <col min="5126" max="5126" width="15" customWidth="1"/>
    <col min="5127" max="5127" width="16" customWidth="1"/>
    <col min="5128" max="5128" width="18.7109375" customWidth="1"/>
    <col min="5129" max="5129" width="38.5703125" customWidth="1"/>
    <col min="5130" max="5130" width="10.5703125" customWidth="1"/>
    <col min="5131" max="5131" width="9.5703125" customWidth="1"/>
    <col min="5132" max="5132" width="11.28515625" customWidth="1"/>
    <col min="5133" max="5133" width="7.42578125" customWidth="1"/>
    <col min="5134" max="5143" width="11.42578125" hidden="1" customWidth="1"/>
    <col min="5144" max="5144" width="3.7109375" customWidth="1"/>
    <col min="5145" max="5376" width="11.42578125" hidden="1"/>
    <col min="5377" max="5377" width="4.140625" customWidth="1"/>
    <col min="5378" max="5378" width="13.85546875" customWidth="1"/>
    <col min="5379" max="5379" width="11.5703125" customWidth="1"/>
    <col min="5380" max="5380" width="40.85546875" customWidth="1"/>
    <col min="5381" max="5381" width="15.28515625" customWidth="1"/>
    <col min="5382" max="5382" width="15" customWidth="1"/>
    <col min="5383" max="5383" width="16" customWidth="1"/>
    <col min="5384" max="5384" width="18.7109375" customWidth="1"/>
    <col min="5385" max="5385" width="38.5703125" customWidth="1"/>
    <col min="5386" max="5386" width="10.5703125" customWidth="1"/>
    <col min="5387" max="5387" width="9.5703125" customWidth="1"/>
    <col min="5388" max="5388" width="11.28515625" customWidth="1"/>
    <col min="5389" max="5389" width="7.42578125" customWidth="1"/>
    <col min="5390" max="5399" width="11.42578125" hidden="1" customWidth="1"/>
    <col min="5400" max="5400" width="3.7109375" customWidth="1"/>
    <col min="5401" max="5632" width="11.42578125" hidden="1"/>
    <col min="5633" max="5633" width="4.140625" customWidth="1"/>
    <col min="5634" max="5634" width="13.85546875" customWidth="1"/>
    <col min="5635" max="5635" width="11.5703125" customWidth="1"/>
    <col min="5636" max="5636" width="40.85546875" customWidth="1"/>
    <col min="5637" max="5637" width="15.28515625" customWidth="1"/>
    <col min="5638" max="5638" width="15" customWidth="1"/>
    <col min="5639" max="5639" width="16" customWidth="1"/>
    <col min="5640" max="5640" width="18.7109375" customWidth="1"/>
    <col min="5641" max="5641" width="38.5703125" customWidth="1"/>
    <col min="5642" max="5642" width="10.5703125" customWidth="1"/>
    <col min="5643" max="5643" width="9.5703125" customWidth="1"/>
    <col min="5644" max="5644" width="11.28515625" customWidth="1"/>
    <col min="5645" max="5645" width="7.42578125" customWidth="1"/>
    <col min="5646" max="5655" width="11.42578125" hidden="1" customWidth="1"/>
    <col min="5656" max="5656" width="3.7109375" customWidth="1"/>
    <col min="5657" max="5888" width="11.42578125" hidden="1"/>
    <col min="5889" max="5889" width="4.140625" customWidth="1"/>
    <col min="5890" max="5890" width="13.85546875" customWidth="1"/>
    <col min="5891" max="5891" width="11.5703125" customWidth="1"/>
    <col min="5892" max="5892" width="40.85546875" customWidth="1"/>
    <col min="5893" max="5893" width="15.28515625" customWidth="1"/>
    <col min="5894" max="5894" width="15" customWidth="1"/>
    <col min="5895" max="5895" width="16" customWidth="1"/>
    <col min="5896" max="5896" width="18.7109375" customWidth="1"/>
    <col min="5897" max="5897" width="38.5703125" customWidth="1"/>
    <col min="5898" max="5898" width="10.5703125" customWidth="1"/>
    <col min="5899" max="5899" width="9.5703125" customWidth="1"/>
    <col min="5900" max="5900" width="11.28515625" customWidth="1"/>
    <col min="5901" max="5901" width="7.42578125" customWidth="1"/>
    <col min="5902" max="5911" width="11.42578125" hidden="1" customWidth="1"/>
    <col min="5912" max="5912" width="3.7109375" customWidth="1"/>
    <col min="5913" max="6144" width="11.42578125" hidden="1"/>
    <col min="6145" max="6145" width="4.140625" customWidth="1"/>
    <col min="6146" max="6146" width="13.85546875" customWidth="1"/>
    <col min="6147" max="6147" width="11.5703125" customWidth="1"/>
    <col min="6148" max="6148" width="40.85546875" customWidth="1"/>
    <col min="6149" max="6149" width="15.28515625" customWidth="1"/>
    <col min="6150" max="6150" width="15" customWidth="1"/>
    <col min="6151" max="6151" width="16" customWidth="1"/>
    <col min="6152" max="6152" width="18.7109375" customWidth="1"/>
    <col min="6153" max="6153" width="38.5703125" customWidth="1"/>
    <col min="6154" max="6154" width="10.5703125" customWidth="1"/>
    <col min="6155" max="6155" width="9.5703125" customWidth="1"/>
    <col min="6156" max="6156" width="11.28515625" customWidth="1"/>
    <col min="6157" max="6157" width="7.42578125" customWidth="1"/>
    <col min="6158" max="6167" width="11.42578125" hidden="1" customWidth="1"/>
    <col min="6168" max="6168" width="3.7109375" customWidth="1"/>
    <col min="6169" max="6400" width="11.42578125" hidden="1"/>
    <col min="6401" max="6401" width="4.140625" customWidth="1"/>
    <col min="6402" max="6402" width="13.85546875" customWidth="1"/>
    <col min="6403" max="6403" width="11.5703125" customWidth="1"/>
    <col min="6404" max="6404" width="40.85546875" customWidth="1"/>
    <col min="6405" max="6405" width="15.28515625" customWidth="1"/>
    <col min="6406" max="6406" width="15" customWidth="1"/>
    <col min="6407" max="6407" width="16" customWidth="1"/>
    <col min="6408" max="6408" width="18.7109375" customWidth="1"/>
    <col min="6409" max="6409" width="38.5703125" customWidth="1"/>
    <col min="6410" max="6410" width="10.5703125" customWidth="1"/>
    <col min="6411" max="6411" width="9.5703125" customWidth="1"/>
    <col min="6412" max="6412" width="11.28515625" customWidth="1"/>
    <col min="6413" max="6413" width="7.42578125" customWidth="1"/>
    <col min="6414" max="6423" width="11.42578125" hidden="1" customWidth="1"/>
    <col min="6424" max="6424" width="3.7109375" customWidth="1"/>
    <col min="6425" max="6656" width="11.42578125" hidden="1"/>
    <col min="6657" max="6657" width="4.140625" customWidth="1"/>
    <col min="6658" max="6658" width="13.85546875" customWidth="1"/>
    <col min="6659" max="6659" width="11.5703125" customWidth="1"/>
    <col min="6660" max="6660" width="40.85546875" customWidth="1"/>
    <col min="6661" max="6661" width="15.28515625" customWidth="1"/>
    <col min="6662" max="6662" width="15" customWidth="1"/>
    <col min="6663" max="6663" width="16" customWidth="1"/>
    <col min="6664" max="6664" width="18.7109375" customWidth="1"/>
    <col min="6665" max="6665" width="38.5703125" customWidth="1"/>
    <col min="6666" max="6666" width="10.5703125" customWidth="1"/>
    <col min="6667" max="6667" width="9.5703125" customWidth="1"/>
    <col min="6668" max="6668" width="11.28515625" customWidth="1"/>
    <col min="6669" max="6669" width="7.42578125" customWidth="1"/>
    <col min="6670" max="6679" width="11.42578125" hidden="1" customWidth="1"/>
    <col min="6680" max="6680" width="3.7109375" customWidth="1"/>
    <col min="6681" max="6912" width="11.42578125" hidden="1"/>
    <col min="6913" max="6913" width="4.140625" customWidth="1"/>
    <col min="6914" max="6914" width="13.85546875" customWidth="1"/>
    <col min="6915" max="6915" width="11.5703125" customWidth="1"/>
    <col min="6916" max="6916" width="40.85546875" customWidth="1"/>
    <col min="6917" max="6917" width="15.28515625" customWidth="1"/>
    <col min="6918" max="6918" width="15" customWidth="1"/>
    <col min="6919" max="6919" width="16" customWidth="1"/>
    <col min="6920" max="6920" width="18.7109375" customWidth="1"/>
    <col min="6921" max="6921" width="38.5703125" customWidth="1"/>
    <col min="6922" max="6922" width="10.5703125" customWidth="1"/>
    <col min="6923" max="6923" width="9.5703125" customWidth="1"/>
    <col min="6924" max="6924" width="11.28515625" customWidth="1"/>
    <col min="6925" max="6925" width="7.42578125" customWidth="1"/>
    <col min="6926" max="6935" width="11.42578125" hidden="1" customWidth="1"/>
    <col min="6936" max="6936" width="3.7109375" customWidth="1"/>
    <col min="6937" max="7168" width="11.42578125" hidden="1"/>
    <col min="7169" max="7169" width="4.140625" customWidth="1"/>
    <col min="7170" max="7170" width="13.85546875" customWidth="1"/>
    <col min="7171" max="7171" width="11.5703125" customWidth="1"/>
    <col min="7172" max="7172" width="40.85546875" customWidth="1"/>
    <col min="7173" max="7173" width="15.28515625" customWidth="1"/>
    <col min="7174" max="7174" width="15" customWidth="1"/>
    <col min="7175" max="7175" width="16" customWidth="1"/>
    <col min="7176" max="7176" width="18.7109375" customWidth="1"/>
    <col min="7177" max="7177" width="38.5703125" customWidth="1"/>
    <col min="7178" max="7178" width="10.5703125" customWidth="1"/>
    <col min="7179" max="7179" width="9.5703125" customWidth="1"/>
    <col min="7180" max="7180" width="11.28515625" customWidth="1"/>
    <col min="7181" max="7181" width="7.42578125" customWidth="1"/>
    <col min="7182" max="7191" width="11.42578125" hidden="1" customWidth="1"/>
    <col min="7192" max="7192" width="3.7109375" customWidth="1"/>
    <col min="7193" max="7424" width="11.42578125" hidden="1"/>
    <col min="7425" max="7425" width="4.140625" customWidth="1"/>
    <col min="7426" max="7426" width="13.85546875" customWidth="1"/>
    <col min="7427" max="7427" width="11.5703125" customWidth="1"/>
    <col min="7428" max="7428" width="40.85546875" customWidth="1"/>
    <col min="7429" max="7429" width="15.28515625" customWidth="1"/>
    <col min="7430" max="7430" width="15" customWidth="1"/>
    <col min="7431" max="7431" width="16" customWidth="1"/>
    <col min="7432" max="7432" width="18.7109375" customWidth="1"/>
    <col min="7433" max="7433" width="38.5703125" customWidth="1"/>
    <col min="7434" max="7434" width="10.5703125" customWidth="1"/>
    <col min="7435" max="7435" width="9.5703125" customWidth="1"/>
    <col min="7436" max="7436" width="11.28515625" customWidth="1"/>
    <col min="7437" max="7437" width="7.42578125" customWidth="1"/>
    <col min="7438" max="7447" width="11.42578125" hidden="1" customWidth="1"/>
    <col min="7448" max="7448" width="3.7109375" customWidth="1"/>
    <col min="7449" max="7680" width="11.42578125" hidden="1"/>
    <col min="7681" max="7681" width="4.140625" customWidth="1"/>
    <col min="7682" max="7682" width="13.85546875" customWidth="1"/>
    <col min="7683" max="7683" width="11.5703125" customWidth="1"/>
    <col min="7684" max="7684" width="40.85546875" customWidth="1"/>
    <col min="7685" max="7685" width="15.28515625" customWidth="1"/>
    <col min="7686" max="7686" width="15" customWidth="1"/>
    <col min="7687" max="7687" width="16" customWidth="1"/>
    <col min="7688" max="7688" width="18.7109375" customWidth="1"/>
    <col min="7689" max="7689" width="38.5703125" customWidth="1"/>
    <col min="7690" max="7690" width="10.5703125" customWidth="1"/>
    <col min="7691" max="7691" width="9.5703125" customWidth="1"/>
    <col min="7692" max="7692" width="11.28515625" customWidth="1"/>
    <col min="7693" max="7693" width="7.42578125" customWidth="1"/>
    <col min="7694" max="7703" width="11.42578125" hidden="1" customWidth="1"/>
    <col min="7704" max="7704" width="3.7109375" customWidth="1"/>
    <col min="7705" max="7936" width="11.42578125" hidden="1"/>
    <col min="7937" max="7937" width="4.140625" customWidth="1"/>
    <col min="7938" max="7938" width="13.85546875" customWidth="1"/>
    <col min="7939" max="7939" width="11.5703125" customWidth="1"/>
    <col min="7940" max="7940" width="40.85546875" customWidth="1"/>
    <col min="7941" max="7941" width="15.28515625" customWidth="1"/>
    <col min="7942" max="7942" width="15" customWidth="1"/>
    <col min="7943" max="7943" width="16" customWidth="1"/>
    <col min="7944" max="7944" width="18.7109375" customWidth="1"/>
    <col min="7945" max="7945" width="38.5703125" customWidth="1"/>
    <col min="7946" max="7946" width="10.5703125" customWidth="1"/>
    <col min="7947" max="7947" width="9.5703125" customWidth="1"/>
    <col min="7948" max="7948" width="11.28515625" customWidth="1"/>
    <col min="7949" max="7949" width="7.42578125" customWidth="1"/>
    <col min="7950" max="7959" width="11.42578125" hidden="1" customWidth="1"/>
    <col min="7960" max="7960" width="3.7109375" customWidth="1"/>
    <col min="7961" max="8192" width="11.42578125" hidden="1"/>
    <col min="8193" max="8193" width="4.140625" customWidth="1"/>
    <col min="8194" max="8194" width="13.85546875" customWidth="1"/>
    <col min="8195" max="8195" width="11.5703125" customWidth="1"/>
    <col min="8196" max="8196" width="40.85546875" customWidth="1"/>
    <col min="8197" max="8197" width="15.28515625" customWidth="1"/>
    <col min="8198" max="8198" width="15" customWidth="1"/>
    <col min="8199" max="8199" width="16" customWidth="1"/>
    <col min="8200" max="8200" width="18.7109375" customWidth="1"/>
    <col min="8201" max="8201" width="38.5703125" customWidth="1"/>
    <col min="8202" max="8202" width="10.5703125" customWidth="1"/>
    <col min="8203" max="8203" width="9.5703125" customWidth="1"/>
    <col min="8204" max="8204" width="11.28515625" customWidth="1"/>
    <col min="8205" max="8205" width="7.42578125" customWidth="1"/>
    <col min="8206" max="8215" width="11.42578125" hidden="1" customWidth="1"/>
    <col min="8216" max="8216" width="3.7109375" customWidth="1"/>
    <col min="8217" max="8448" width="11.42578125" hidden="1"/>
    <col min="8449" max="8449" width="4.140625" customWidth="1"/>
    <col min="8450" max="8450" width="13.85546875" customWidth="1"/>
    <col min="8451" max="8451" width="11.5703125" customWidth="1"/>
    <col min="8452" max="8452" width="40.85546875" customWidth="1"/>
    <col min="8453" max="8453" width="15.28515625" customWidth="1"/>
    <col min="8454" max="8454" width="15" customWidth="1"/>
    <col min="8455" max="8455" width="16" customWidth="1"/>
    <col min="8456" max="8456" width="18.7109375" customWidth="1"/>
    <col min="8457" max="8457" width="38.5703125" customWidth="1"/>
    <col min="8458" max="8458" width="10.5703125" customWidth="1"/>
    <col min="8459" max="8459" width="9.5703125" customWidth="1"/>
    <col min="8460" max="8460" width="11.28515625" customWidth="1"/>
    <col min="8461" max="8461" width="7.42578125" customWidth="1"/>
    <col min="8462" max="8471" width="11.42578125" hidden="1" customWidth="1"/>
    <col min="8472" max="8472" width="3.7109375" customWidth="1"/>
    <col min="8473" max="8704" width="11.42578125" hidden="1"/>
    <col min="8705" max="8705" width="4.140625" customWidth="1"/>
    <col min="8706" max="8706" width="13.85546875" customWidth="1"/>
    <col min="8707" max="8707" width="11.5703125" customWidth="1"/>
    <col min="8708" max="8708" width="40.85546875" customWidth="1"/>
    <col min="8709" max="8709" width="15.28515625" customWidth="1"/>
    <col min="8710" max="8710" width="15" customWidth="1"/>
    <col min="8711" max="8711" width="16" customWidth="1"/>
    <col min="8712" max="8712" width="18.7109375" customWidth="1"/>
    <col min="8713" max="8713" width="38.5703125" customWidth="1"/>
    <col min="8714" max="8714" width="10.5703125" customWidth="1"/>
    <col min="8715" max="8715" width="9.5703125" customWidth="1"/>
    <col min="8716" max="8716" width="11.28515625" customWidth="1"/>
    <col min="8717" max="8717" width="7.42578125" customWidth="1"/>
    <col min="8718" max="8727" width="11.42578125" hidden="1" customWidth="1"/>
    <col min="8728" max="8728" width="3.7109375" customWidth="1"/>
    <col min="8729" max="8960" width="11.42578125" hidden="1"/>
    <col min="8961" max="8961" width="4.140625" customWidth="1"/>
    <col min="8962" max="8962" width="13.85546875" customWidth="1"/>
    <col min="8963" max="8963" width="11.5703125" customWidth="1"/>
    <col min="8964" max="8964" width="40.85546875" customWidth="1"/>
    <col min="8965" max="8965" width="15.28515625" customWidth="1"/>
    <col min="8966" max="8966" width="15" customWidth="1"/>
    <col min="8967" max="8967" width="16" customWidth="1"/>
    <col min="8968" max="8968" width="18.7109375" customWidth="1"/>
    <col min="8969" max="8969" width="38.5703125" customWidth="1"/>
    <col min="8970" max="8970" width="10.5703125" customWidth="1"/>
    <col min="8971" max="8971" width="9.5703125" customWidth="1"/>
    <col min="8972" max="8972" width="11.28515625" customWidth="1"/>
    <col min="8973" max="8973" width="7.42578125" customWidth="1"/>
    <col min="8974" max="8983" width="11.42578125" hidden="1" customWidth="1"/>
    <col min="8984" max="8984" width="3.7109375" customWidth="1"/>
    <col min="8985" max="9216" width="11.42578125" hidden="1"/>
    <col min="9217" max="9217" width="4.140625" customWidth="1"/>
    <col min="9218" max="9218" width="13.85546875" customWidth="1"/>
    <col min="9219" max="9219" width="11.5703125" customWidth="1"/>
    <col min="9220" max="9220" width="40.85546875" customWidth="1"/>
    <col min="9221" max="9221" width="15.28515625" customWidth="1"/>
    <col min="9222" max="9222" width="15" customWidth="1"/>
    <col min="9223" max="9223" width="16" customWidth="1"/>
    <col min="9224" max="9224" width="18.7109375" customWidth="1"/>
    <col min="9225" max="9225" width="38.5703125" customWidth="1"/>
    <col min="9226" max="9226" width="10.5703125" customWidth="1"/>
    <col min="9227" max="9227" width="9.5703125" customWidth="1"/>
    <col min="9228" max="9228" width="11.28515625" customWidth="1"/>
    <col min="9229" max="9229" width="7.42578125" customWidth="1"/>
    <col min="9230" max="9239" width="11.42578125" hidden="1" customWidth="1"/>
    <col min="9240" max="9240" width="3.7109375" customWidth="1"/>
    <col min="9241" max="9472" width="11.42578125" hidden="1"/>
    <col min="9473" max="9473" width="4.140625" customWidth="1"/>
    <col min="9474" max="9474" width="13.85546875" customWidth="1"/>
    <col min="9475" max="9475" width="11.5703125" customWidth="1"/>
    <col min="9476" max="9476" width="40.85546875" customWidth="1"/>
    <col min="9477" max="9477" width="15.28515625" customWidth="1"/>
    <col min="9478" max="9478" width="15" customWidth="1"/>
    <col min="9479" max="9479" width="16" customWidth="1"/>
    <col min="9480" max="9480" width="18.7109375" customWidth="1"/>
    <col min="9481" max="9481" width="38.5703125" customWidth="1"/>
    <col min="9482" max="9482" width="10.5703125" customWidth="1"/>
    <col min="9483" max="9483" width="9.5703125" customWidth="1"/>
    <col min="9484" max="9484" width="11.28515625" customWidth="1"/>
    <col min="9485" max="9485" width="7.42578125" customWidth="1"/>
    <col min="9486" max="9495" width="11.42578125" hidden="1" customWidth="1"/>
    <col min="9496" max="9496" width="3.7109375" customWidth="1"/>
    <col min="9497" max="9728" width="11.42578125" hidden="1"/>
    <col min="9729" max="9729" width="4.140625" customWidth="1"/>
    <col min="9730" max="9730" width="13.85546875" customWidth="1"/>
    <col min="9731" max="9731" width="11.5703125" customWidth="1"/>
    <col min="9732" max="9732" width="40.85546875" customWidth="1"/>
    <col min="9733" max="9733" width="15.28515625" customWidth="1"/>
    <col min="9734" max="9734" width="15" customWidth="1"/>
    <col min="9735" max="9735" width="16" customWidth="1"/>
    <col min="9736" max="9736" width="18.7109375" customWidth="1"/>
    <col min="9737" max="9737" width="38.5703125" customWidth="1"/>
    <col min="9738" max="9738" width="10.5703125" customWidth="1"/>
    <col min="9739" max="9739" width="9.5703125" customWidth="1"/>
    <col min="9740" max="9740" width="11.28515625" customWidth="1"/>
    <col min="9741" max="9741" width="7.42578125" customWidth="1"/>
    <col min="9742" max="9751" width="11.42578125" hidden="1" customWidth="1"/>
    <col min="9752" max="9752" width="3.7109375" customWidth="1"/>
    <col min="9753" max="9984" width="11.42578125" hidden="1"/>
    <col min="9985" max="9985" width="4.140625" customWidth="1"/>
    <col min="9986" max="9986" width="13.85546875" customWidth="1"/>
    <col min="9987" max="9987" width="11.5703125" customWidth="1"/>
    <col min="9988" max="9988" width="40.85546875" customWidth="1"/>
    <col min="9989" max="9989" width="15.28515625" customWidth="1"/>
    <col min="9990" max="9990" width="15" customWidth="1"/>
    <col min="9991" max="9991" width="16" customWidth="1"/>
    <col min="9992" max="9992" width="18.7109375" customWidth="1"/>
    <col min="9993" max="9993" width="38.5703125" customWidth="1"/>
    <col min="9994" max="9994" width="10.5703125" customWidth="1"/>
    <col min="9995" max="9995" width="9.5703125" customWidth="1"/>
    <col min="9996" max="9996" width="11.28515625" customWidth="1"/>
    <col min="9997" max="9997" width="7.42578125" customWidth="1"/>
    <col min="9998" max="10007" width="11.42578125" hidden="1" customWidth="1"/>
    <col min="10008" max="10008" width="3.7109375" customWidth="1"/>
    <col min="10009" max="10240" width="11.42578125" hidden="1"/>
    <col min="10241" max="10241" width="4.140625" customWidth="1"/>
    <col min="10242" max="10242" width="13.85546875" customWidth="1"/>
    <col min="10243" max="10243" width="11.5703125" customWidth="1"/>
    <col min="10244" max="10244" width="40.85546875" customWidth="1"/>
    <col min="10245" max="10245" width="15.28515625" customWidth="1"/>
    <col min="10246" max="10246" width="15" customWidth="1"/>
    <col min="10247" max="10247" width="16" customWidth="1"/>
    <col min="10248" max="10248" width="18.7109375" customWidth="1"/>
    <col min="10249" max="10249" width="38.5703125" customWidth="1"/>
    <col min="10250" max="10250" width="10.5703125" customWidth="1"/>
    <col min="10251" max="10251" width="9.5703125" customWidth="1"/>
    <col min="10252" max="10252" width="11.28515625" customWidth="1"/>
    <col min="10253" max="10253" width="7.42578125" customWidth="1"/>
    <col min="10254" max="10263" width="11.42578125" hidden="1" customWidth="1"/>
    <col min="10264" max="10264" width="3.7109375" customWidth="1"/>
    <col min="10265" max="10496" width="11.42578125" hidden="1"/>
    <col min="10497" max="10497" width="4.140625" customWidth="1"/>
    <col min="10498" max="10498" width="13.85546875" customWidth="1"/>
    <col min="10499" max="10499" width="11.5703125" customWidth="1"/>
    <col min="10500" max="10500" width="40.85546875" customWidth="1"/>
    <col min="10501" max="10501" width="15.28515625" customWidth="1"/>
    <col min="10502" max="10502" width="15" customWidth="1"/>
    <col min="10503" max="10503" width="16" customWidth="1"/>
    <col min="10504" max="10504" width="18.7109375" customWidth="1"/>
    <col min="10505" max="10505" width="38.5703125" customWidth="1"/>
    <col min="10506" max="10506" width="10.5703125" customWidth="1"/>
    <col min="10507" max="10507" width="9.5703125" customWidth="1"/>
    <col min="10508" max="10508" width="11.28515625" customWidth="1"/>
    <col min="10509" max="10509" width="7.42578125" customWidth="1"/>
    <col min="10510" max="10519" width="11.42578125" hidden="1" customWidth="1"/>
    <col min="10520" max="10520" width="3.7109375" customWidth="1"/>
    <col min="10521" max="10752" width="11.42578125" hidden="1"/>
    <col min="10753" max="10753" width="4.140625" customWidth="1"/>
    <col min="10754" max="10754" width="13.85546875" customWidth="1"/>
    <col min="10755" max="10755" width="11.5703125" customWidth="1"/>
    <col min="10756" max="10756" width="40.85546875" customWidth="1"/>
    <col min="10757" max="10757" width="15.28515625" customWidth="1"/>
    <col min="10758" max="10758" width="15" customWidth="1"/>
    <col min="10759" max="10759" width="16" customWidth="1"/>
    <col min="10760" max="10760" width="18.7109375" customWidth="1"/>
    <col min="10761" max="10761" width="38.5703125" customWidth="1"/>
    <col min="10762" max="10762" width="10.5703125" customWidth="1"/>
    <col min="10763" max="10763" width="9.5703125" customWidth="1"/>
    <col min="10764" max="10764" width="11.28515625" customWidth="1"/>
    <col min="10765" max="10765" width="7.42578125" customWidth="1"/>
    <col min="10766" max="10775" width="11.42578125" hidden="1" customWidth="1"/>
    <col min="10776" max="10776" width="3.7109375" customWidth="1"/>
    <col min="10777" max="11008" width="11.42578125" hidden="1"/>
    <col min="11009" max="11009" width="4.140625" customWidth="1"/>
    <col min="11010" max="11010" width="13.85546875" customWidth="1"/>
    <col min="11011" max="11011" width="11.5703125" customWidth="1"/>
    <col min="11012" max="11012" width="40.85546875" customWidth="1"/>
    <col min="11013" max="11013" width="15.28515625" customWidth="1"/>
    <col min="11014" max="11014" width="15" customWidth="1"/>
    <col min="11015" max="11015" width="16" customWidth="1"/>
    <col min="11016" max="11016" width="18.7109375" customWidth="1"/>
    <col min="11017" max="11017" width="38.5703125" customWidth="1"/>
    <col min="11018" max="11018" width="10.5703125" customWidth="1"/>
    <col min="11019" max="11019" width="9.5703125" customWidth="1"/>
    <col min="11020" max="11020" width="11.28515625" customWidth="1"/>
    <col min="11021" max="11021" width="7.42578125" customWidth="1"/>
    <col min="11022" max="11031" width="11.42578125" hidden="1" customWidth="1"/>
    <col min="11032" max="11032" width="3.7109375" customWidth="1"/>
    <col min="11033" max="11264" width="11.42578125" hidden="1"/>
    <col min="11265" max="11265" width="4.140625" customWidth="1"/>
    <col min="11266" max="11266" width="13.85546875" customWidth="1"/>
    <col min="11267" max="11267" width="11.5703125" customWidth="1"/>
    <col min="11268" max="11268" width="40.85546875" customWidth="1"/>
    <col min="11269" max="11269" width="15.28515625" customWidth="1"/>
    <col min="11270" max="11270" width="15" customWidth="1"/>
    <col min="11271" max="11271" width="16" customWidth="1"/>
    <col min="11272" max="11272" width="18.7109375" customWidth="1"/>
    <col min="11273" max="11273" width="38.5703125" customWidth="1"/>
    <col min="11274" max="11274" width="10.5703125" customWidth="1"/>
    <col min="11275" max="11275" width="9.5703125" customWidth="1"/>
    <col min="11276" max="11276" width="11.28515625" customWidth="1"/>
    <col min="11277" max="11277" width="7.42578125" customWidth="1"/>
    <col min="11278" max="11287" width="11.42578125" hidden="1" customWidth="1"/>
    <col min="11288" max="11288" width="3.7109375" customWidth="1"/>
    <col min="11289" max="11520" width="11.42578125" hidden="1"/>
    <col min="11521" max="11521" width="4.140625" customWidth="1"/>
    <col min="11522" max="11522" width="13.85546875" customWidth="1"/>
    <col min="11523" max="11523" width="11.5703125" customWidth="1"/>
    <col min="11524" max="11524" width="40.85546875" customWidth="1"/>
    <col min="11525" max="11525" width="15.28515625" customWidth="1"/>
    <col min="11526" max="11526" width="15" customWidth="1"/>
    <col min="11527" max="11527" width="16" customWidth="1"/>
    <col min="11528" max="11528" width="18.7109375" customWidth="1"/>
    <col min="11529" max="11529" width="38.5703125" customWidth="1"/>
    <col min="11530" max="11530" width="10.5703125" customWidth="1"/>
    <col min="11531" max="11531" width="9.5703125" customWidth="1"/>
    <col min="11532" max="11532" width="11.28515625" customWidth="1"/>
    <col min="11533" max="11533" width="7.42578125" customWidth="1"/>
    <col min="11534" max="11543" width="11.42578125" hidden="1" customWidth="1"/>
    <col min="11544" max="11544" width="3.7109375" customWidth="1"/>
    <col min="11545" max="11776" width="11.42578125" hidden="1"/>
    <col min="11777" max="11777" width="4.140625" customWidth="1"/>
    <col min="11778" max="11778" width="13.85546875" customWidth="1"/>
    <col min="11779" max="11779" width="11.5703125" customWidth="1"/>
    <col min="11780" max="11780" width="40.85546875" customWidth="1"/>
    <col min="11781" max="11781" width="15.28515625" customWidth="1"/>
    <col min="11782" max="11782" width="15" customWidth="1"/>
    <col min="11783" max="11783" width="16" customWidth="1"/>
    <col min="11784" max="11784" width="18.7109375" customWidth="1"/>
    <col min="11785" max="11785" width="38.5703125" customWidth="1"/>
    <col min="11786" max="11786" width="10.5703125" customWidth="1"/>
    <col min="11787" max="11787" width="9.5703125" customWidth="1"/>
    <col min="11788" max="11788" width="11.28515625" customWidth="1"/>
    <col min="11789" max="11789" width="7.42578125" customWidth="1"/>
    <col min="11790" max="11799" width="11.42578125" hidden="1" customWidth="1"/>
    <col min="11800" max="11800" width="3.7109375" customWidth="1"/>
    <col min="11801" max="12032" width="11.42578125" hidden="1"/>
    <col min="12033" max="12033" width="4.140625" customWidth="1"/>
    <col min="12034" max="12034" width="13.85546875" customWidth="1"/>
    <col min="12035" max="12035" width="11.5703125" customWidth="1"/>
    <col min="12036" max="12036" width="40.85546875" customWidth="1"/>
    <col min="12037" max="12037" width="15.28515625" customWidth="1"/>
    <col min="12038" max="12038" width="15" customWidth="1"/>
    <col min="12039" max="12039" width="16" customWidth="1"/>
    <col min="12040" max="12040" width="18.7109375" customWidth="1"/>
    <col min="12041" max="12041" width="38.5703125" customWidth="1"/>
    <col min="12042" max="12042" width="10.5703125" customWidth="1"/>
    <col min="12043" max="12043" width="9.5703125" customWidth="1"/>
    <col min="12044" max="12044" width="11.28515625" customWidth="1"/>
    <col min="12045" max="12045" width="7.42578125" customWidth="1"/>
    <col min="12046" max="12055" width="11.42578125" hidden="1" customWidth="1"/>
    <col min="12056" max="12056" width="3.7109375" customWidth="1"/>
    <col min="12057" max="12288" width="11.42578125" hidden="1"/>
    <col min="12289" max="12289" width="4.140625" customWidth="1"/>
    <col min="12290" max="12290" width="13.85546875" customWidth="1"/>
    <col min="12291" max="12291" width="11.5703125" customWidth="1"/>
    <col min="12292" max="12292" width="40.85546875" customWidth="1"/>
    <col min="12293" max="12293" width="15.28515625" customWidth="1"/>
    <col min="12294" max="12294" width="15" customWidth="1"/>
    <col min="12295" max="12295" width="16" customWidth="1"/>
    <col min="12296" max="12296" width="18.7109375" customWidth="1"/>
    <col min="12297" max="12297" width="38.5703125" customWidth="1"/>
    <col min="12298" max="12298" width="10.5703125" customWidth="1"/>
    <col min="12299" max="12299" width="9.5703125" customWidth="1"/>
    <col min="12300" max="12300" width="11.28515625" customWidth="1"/>
    <col min="12301" max="12301" width="7.42578125" customWidth="1"/>
    <col min="12302" max="12311" width="11.42578125" hidden="1" customWidth="1"/>
    <col min="12312" max="12312" width="3.7109375" customWidth="1"/>
    <col min="12313" max="12544" width="11.42578125" hidden="1"/>
    <col min="12545" max="12545" width="4.140625" customWidth="1"/>
    <col min="12546" max="12546" width="13.85546875" customWidth="1"/>
    <col min="12547" max="12547" width="11.5703125" customWidth="1"/>
    <col min="12548" max="12548" width="40.85546875" customWidth="1"/>
    <col min="12549" max="12549" width="15.28515625" customWidth="1"/>
    <col min="12550" max="12550" width="15" customWidth="1"/>
    <col min="12551" max="12551" width="16" customWidth="1"/>
    <col min="12552" max="12552" width="18.7109375" customWidth="1"/>
    <col min="12553" max="12553" width="38.5703125" customWidth="1"/>
    <col min="12554" max="12554" width="10.5703125" customWidth="1"/>
    <col min="12555" max="12555" width="9.5703125" customWidth="1"/>
    <col min="12556" max="12556" width="11.28515625" customWidth="1"/>
    <col min="12557" max="12557" width="7.42578125" customWidth="1"/>
    <col min="12558" max="12567" width="11.42578125" hidden="1" customWidth="1"/>
    <col min="12568" max="12568" width="3.7109375" customWidth="1"/>
    <col min="12569" max="12800" width="11.42578125" hidden="1"/>
    <col min="12801" max="12801" width="4.140625" customWidth="1"/>
    <col min="12802" max="12802" width="13.85546875" customWidth="1"/>
    <col min="12803" max="12803" width="11.5703125" customWidth="1"/>
    <col min="12804" max="12804" width="40.85546875" customWidth="1"/>
    <col min="12805" max="12805" width="15.28515625" customWidth="1"/>
    <col min="12806" max="12806" width="15" customWidth="1"/>
    <col min="12807" max="12807" width="16" customWidth="1"/>
    <col min="12808" max="12808" width="18.7109375" customWidth="1"/>
    <col min="12809" max="12809" width="38.5703125" customWidth="1"/>
    <col min="12810" max="12810" width="10.5703125" customWidth="1"/>
    <col min="12811" max="12811" width="9.5703125" customWidth="1"/>
    <col min="12812" max="12812" width="11.28515625" customWidth="1"/>
    <col min="12813" max="12813" width="7.42578125" customWidth="1"/>
    <col min="12814" max="12823" width="11.42578125" hidden="1" customWidth="1"/>
    <col min="12824" max="12824" width="3.7109375" customWidth="1"/>
    <col min="12825" max="13056" width="11.42578125" hidden="1"/>
    <col min="13057" max="13057" width="4.140625" customWidth="1"/>
    <col min="13058" max="13058" width="13.85546875" customWidth="1"/>
    <col min="13059" max="13059" width="11.5703125" customWidth="1"/>
    <col min="13060" max="13060" width="40.85546875" customWidth="1"/>
    <col min="13061" max="13061" width="15.28515625" customWidth="1"/>
    <col min="13062" max="13062" width="15" customWidth="1"/>
    <col min="13063" max="13063" width="16" customWidth="1"/>
    <col min="13064" max="13064" width="18.7109375" customWidth="1"/>
    <col min="13065" max="13065" width="38.5703125" customWidth="1"/>
    <col min="13066" max="13066" width="10.5703125" customWidth="1"/>
    <col min="13067" max="13067" width="9.5703125" customWidth="1"/>
    <col min="13068" max="13068" width="11.28515625" customWidth="1"/>
    <col min="13069" max="13069" width="7.42578125" customWidth="1"/>
    <col min="13070" max="13079" width="11.42578125" hidden="1" customWidth="1"/>
    <col min="13080" max="13080" width="3.7109375" customWidth="1"/>
    <col min="13081" max="13312" width="11.42578125" hidden="1"/>
    <col min="13313" max="13313" width="4.140625" customWidth="1"/>
    <col min="13314" max="13314" width="13.85546875" customWidth="1"/>
    <col min="13315" max="13315" width="11.5703125" customWidth="1"/>
    <col min="13316" max="13316" width="40.85546875" customWidth="1"/>
    <col min="13317" max="13317" width="15.28515625" customWidth="1"/>
    <col min="13318" max="13318" width="15" customWidth="1"/>
    <col min="13319" max="13319" width="16" customWidth="1"/>
    <col min="13320" max="13320" width="18.7109375" customWidth="1"/>
    <col min="13321" max="13321" width="38.5703125" customWidth="1"/>
    <col min="13322" max="13322" width="10.5703125" customWidth="1"/>
    <col min="13323" max="13323" width="9.5703125" customWidth="1"/>
    <col min="13324" max="13324" width="11.28515625" customWidth="1"/>
    <col min="13325" max="13325" width="7.42578125" customWidth="1"/>
    <col min="13326" max="13335" width="11.42578125" hidden="1" customWidth="1"/>
    <col min="13336" max="13336" width="3.7109375" customWidth="1"/>
    <col min="13337" max="13568" width="11.42578125" hidden="1"/>
    <col min="13569" max="13569" width="4.140625" customWidth="1"/>
    <col min="13570" max="13570" width="13.85546875" customWidth="1"/>
    <col min="13571" max="13571" width="11.5703125" customWidth="1"/>
    <col min="13572" max="13572" width="40.85546875" customWidth="1"/>
    <col min="13573" max="13573" width="15.28515625" customWidth="1"/>
    <col min="13574" max="13574" width="15" customWidth="1"/>
    <col min="13575" max="13575" width="16" customWidth="1"/>
    <col min="13576" max="13576" width="18.7109375" customWidth="1"/>
    <col min="13577" max="13577" width="38.5703125" customWidth="1"/>
    <col min="13578" max="13578" width="10.5703125" customWidth="1"/>
    <col min="13579" max="13579" width="9.5703125" customWidth="1"/>
    <col min="13580" max="13580" width="11.28515625" customWidth="1"/>
    <col min="13581" max="13581" width="7.42578125" customWidth="1"/>
    <col min="13582" max="13591" width="11.42578125" hidden="1" customWidth="1"/>
    <col min="13592" max="13592" width="3.7109375" customWidth="1"/>
    <col min="13593" max="13824" width="11.42578125" hidden="1"/>
    <col min="13825" max="13825" width="4.140625" customWidth="1"/>
    <col min="13826" max="13826" width="13.85546875" customWidth="1"/>
    <col min="13827" max="13827" width="11.5703125" customWidth="1"/>
    <col min="13828" max="13828" width="40.85546875" customWidth="1"/>
    <col min="13829" max="13829" width="15.28515625" customWidth="1"/>
    <col min="13830" max="13830" width="15" customWidth="1"/>
    <col min="13831" max="13831" width="16" customWidth="1"/>
    <col min="13832" max="13832" width="18.7109375" customWidth="1"/>
    <col min="13833" max="13833" width="38.5703125" customWidth="1"/>
    <col min="13834" max="13834" width="10.5703125" customWidth="1"/>
    <col min="13835" max="13835" width="9.5703125" customWidth="1"/>
    <col min="13836" max="13836" width="11.28515625" customWidth="1"/>
    <col min="13837" max="13837" width="7.42578125" customWidth="1"/>
    <col min="13838" max="13847" width="11.42578125" hidden="1" customWidth="1"/>
    <col min="13848" max="13848" width="3.7109375" customWidth="1"/>
    <col min="13849" max="14080" width="11.42578125" hidden="1"/>
    <col min="14081" max="14081" width="4.140625" customWidth="1"/>
    <col min="14082" max="14082" width="13.85546875" customWidth="1"/>
    <col min="14083" max="14083" width="11.5703125" customWidth="1"/>
    <col min="14084" max="14084" width="40.85546875" customWidth="1"/>
    <col min="14085" max="14085" width="15.28515625" customWidth="1"/>
    <col min="14086" max="14086" width="15" customWidth="1"/>
    <col min="14087" max="14087" width="16" customWidth="1"/>
    <col min="14088" max="14088" width="18.7109375" customWidth="1"/>
    <col min="14089" max="14089" width="38.5703125" customWidth="1"/>
    <col min="14090" max="14090" width="10.5703125" customWidth="1"/>
    <col min="14091" max="14091" width="9.5703125" customWidth="1"/>
    <col min="14092" max="14092" width="11.28515625" customWidth="1"/>
    <col min="14093" max="14093" width="7.42578125" customWidth="1"/>
    <col min="14094" max="14103" width="11.42578125" hidden="1" customWidth="1"/>
    <col min="14104" max="14104" width="3.7109375" customWidth="1"/>
    <col min="14105" max="14336" width="11.42578125" hidden="1"/>
    <col min="14337" max="14337" width="4.140625" customWidth="1"/>
    <col min="14338" max="14338" width="13.85546875" customWidth="1"/>
    <col min="14339" max="14339" width="11.5703125" customWidth="1"/>
    <col min="14340" max="14340" width="40.85546875" customWidth="1"/>
    <col min="14341" max="14341" width="15.28515625" customWidth="1"/>
    <col min="14342" max="14342" width="15" customWidth="1"/>
    <col min="14343" max="14343" width="16" customWidth="1"/>
    <col min="14344" max="14344" width="18.7109375" customWidth="1"/>
    <col min="14345" max="14345" width="38.5703125" customWidth="1"/>
    <col min="14346" max="14346" width="10.5703125" customWidth="1"/>
    <col min="14347" max="14347" width="9.5703125" customWidth="1"/>
    <col min="14348" max="14348" width="11.28515625" customWidth="1"/>
    <col min="14349" max="14349" width="7.42578125" customWidth="1"/>
    <col min="14350" max="14359" width="11.42578125" hidden="1" customWidth="1"/>
    <col min="14360" max="14360" width="3.7109375" customWidth="1"/>
    <col min="14361" max="14592" width="11.42578125" hidden="1"/>
    <col min="14593" max="14593" width="4.140625" customWidth="1"/>
    <col min="14594" max="14594" width="13.85546875" customWidth="1"/>
    <col min="14595" max="14595" width="11.5703125" customWidth="1"/>
    <col min="14596" max="14596" width="40.85546875" customWidth="1"/>
    <col min="14597" max="14597" width="15.28515625" customWidth="1"/>
    <col min="14598" max="14598" width="15" customWidth="1"/>
    <col min="14599" max="14599" width="16" customWidth="1"/>
    <col min="14600" max="14600" width="18.7109375" customWidth="1"/>
    <col min="14601" max="14601" width="38.5703125" customWidth="1"/>
    <col min="14602" max="14602" width="10.5703125" customWidth="1"/>
    <col min="14603" max="14603" width="9.5703125" customWidth="1"/>
    <col min="14604" max="14604" width="11.28515625" customWidth="1"/>
    <col min="14605" max="14605" width="7.42578125" customWidth="1"/>
    <col min="14606" max="14615" width="11.42578125" hidden="1" customWidth="1"/>
    <col min="14616" max="14616" width="3.7109375" customWidth="1"/>
    <col min="14617" max="14848" width="11.42578125" hidden="1"/>
    <col min="14849" max="14849" width="4.140625" customWidth="1"/>
    <col min="14850" max="14850" width="13.85546875" customWidth="1"/>
    <col min="14851" max="14851" width="11.5703125" customWidth="1"/>
    <col min="14852" max="14852" width="40.85546875" customWidth="1"/>
    <col min="14853" max="14853" width="15.28515625" customWidth="1"/>
    <col min="14854" max="14854" width="15" customWidth="1"/>
    <col min="14855" max="14855" width="16" customWidth="1"/>
    <col min="14856" max="14856" width="18.7109375" customWidth="1"/>
    <col min="14857" max="14857" width="38.5703125" customWidth="1"/>
    <col min="14858" max="14858" width="10.5703125" customWidth="1"/>
    <col min="14859" max="14859" width="9.5703125" customWidth="1"/>
    <col min="14860" max="14860" width="11.28515625" customWidth="1"/>
    <col min="14861" max="14861" width="7.42578125" customWidth="1"/>
    <col min="14862" max="14871" width="11.42578125" hidden="1" customWidth="1"/>
    <col min="14872" max="14872" width="3.7109375" customWidth="1"/>
    <col min="14873" max="15104" width="11.42578125" hidden="1"/>
    <col min="15105" max="15105" width="4.140625" customWidth="1"/>
    <col min="15106" max="15106" width="13.85546875" customWidth="1"/>
    <col min="15107" max="15107" width="11.5703125" customWidth="1"/>
    <col min="15108" max="15108" width="40.85546875" customWidth="1"/>
    <col min="15109" max="15109" width="15.28515625" customWidth="1"/>
    <col min="15110" max="15110" width="15" customWidth="1"/>
    <col min="15111" max="15111" width="16" customWidth="1"/>
    <col min="15112" max="15112" width="18.7109375" customWidth="1"/>
    <col min="15113" max="15113" width="38.5703125" customWidth="1"/>
    <col min="15114" max="15114" width="10.5703125" customWidth="1"/>
    <col min="15115" max="15115" width="9.5703125" customWidth="1"/>
    <col min="15116" max="15116" width="11.28515625" customWidth="1"/>
    <col min="15117" max="15117" width="7.42578125" customWidth="1"/>
    <col min="15118" max="15127" width="11.42578125" hidden="1" customWidth="1"/>
    <col min="15128" max="15128" width="3.7109375" customWidth="1"/>
    <col min="15129" max="15360" width="11.42578125" hidden="1"/>
    <col min="15361" max="15361" width="4.140625" customWidth="1"/>
    <col min="15362" max="15362" width="13.85546875" customWidth="1"/>
    <col min="15363" max="15363" width="11.5703125" customWidth="1"/>
    <col min="15364" max="15364" width="40.85546875" customWidth="1"/>
    <col min="15365" max="15365" width="15.28515625" customWidth="1"/>
    <col min="15366" max="15366" width="15" customWidth="1"/>
    <col min="15367" max="15367" width="16" customWidth="1"/>
    <col min="15368" max="15368" width="18.7109375" customWidth="1"/>
    <col min="15369" max="15369" width="38.5703125" customWidth="1"/>
    <col min="15370" max="15370" width="10.5703125" customWidth="1"/>
    <col min="15371" max="15371" width="9.5703125" customWidth="1"/>
    <col min="15372" max="15372" width="11.28515625" customWidth="1"/>
    <col min="15373" max="15373" width="7.42578125" customWidth="1"/>
    <col min="15374" max="15383" width="11.42578125" hidden="1" customWidth="1"/>
    <col min="15384" max="15384" width="3.7109375" customWidth="1"/>
    <col min="15385" max="15616" width="11.42578125" hidden="1"/>
    <col min="15617" max="15617" width="4.140625" customWidth="1"/>
    <col min="15618" max="15618" width="13.85546875" customWidth="1"/>
    <col min="15619" max="15619" width="11.5703125" customWidth="1"/>
    <col min="15620" max="15620" width="40.85546875" customWidth="1"/>
    <col min="15621" max="15621" width="15.28515625" customWidth="1"/>
    <col min="15622" max="15622" width="15" customWidth="1"/>
    <col min="15623" max="15623" width="16" customWidth="1"/>
    <col min="15624" max="15624" width="18.7109375" customWidth="1"/>
    <col min="15625" max="15625" width="38.5703125" customWidth="1"/>
    <col min="15626" max="15626" width="10.5703125" customWidth="1"/>
    <col min="15627" max="15627" width="9.5703125" customWidth="1"/>
    <col min="15628" max="15628" width="11.28515625" customWidth="1"/>
    <col min="15629" max="15629" width="7.42578125" customWidth="1"/>
    <col min="15630" max="15639" width="11.42578125" hidden="1" customWidth="1"/>
    <col min="15640" max="15640" width="3.7109375" customWidth="1"/>
    <col min="15641" max="15872" width="11.42578125" hidden="1"/>
    <col min="15873" max="15873" width="4.140625" customWidth="1"/>
    <col min="15874" max="15874" width="13.85546875" customWidth="1"/>
    <col min="15875" max="15875" width="11.5703125" customWidth="1"/>
    <col min="15876" max="15876" width="40.85546875" customWidth="1"/>
    <col min="15877" max="15877" width="15.28515625" customWidth="1"/>
    <col min="15878" max="15878" width="15" customWidth="1"/>
    <col min="15879" max="15879" width="16" customWidth="1"/>
    <col min="15880" max="15880" width="18.7109375" customWidth="1"/>
    <col min="15881" max="15881" width="38.5703125" customWidth="1"/>
    <col min="15882" max="15882" width="10.5703125" customWidth="1"/>
    <col min="15883" max="15883" width="9.5703125" customWidth="1"/>
    <col min="15884" max="15884" width="11.28515625" customWidth="1"/>
    <col min="15885" max="15885" width="7.42578125" customWidth="1"/>
    <col min="15886" max="15895" width="11.42578125" hidden="1" customWidth="1"/>
    <col min="15896" max="15896" width="3.7109375" customWidth="1"/>
    <col min="15897" max="16128" width="11.42578125" hidden="1"/>
    <col min="16129" max="16129" width="4.140625" customWidth="1"/>
    <col min="16130" max="16130" width="13.85546875" customWidth="1"/>
    <col min="16131" max="16131" width="11.5703125" customWidth="1"/>
    <col min="16132" max="16132" width="40.85546875" customWidth="1"/>
    <col min="16133" max="16133" width="15.28515625" customWidth="1"/>
    <col min="16134" max="16134" width="15" customWidth="1"/>
    <col min="16135" max="16135" width="16" customWidth="1"/>
    <col min="16136" max="16136" width="18.7109375" customWidth="1"/>
    <col min="16137" max="16137" width="38.5703125" customWidth="1"/>
    <col min="16138" max="16138" width="10.5703125" customWidth="1"/>
    <col min="16139" max="16139" width="9.5703125" customWidth="1"/>
    <col min="16140" max="16140" width="11.28515625" customWidth="1"/>
    <col min="16141" max="16141" width="7.42578125" customWidth="1"/>
    <col min="16142" max="16151" width="11.42578125" hidden="1" customWidth="1"/>
    <col min="16152" max="16152" width="3.7109375" customWidth="1"/>
    <col min="16153" max="16384" width="11.42578125" hidden="1"/>
  </cols>
  <sheetData>
    <row r="1" spans="2:32" ht="9.75" customHeight="1" x14ac:dyDescent="0.25">
      <c r="P1" s="3" t="s">
        <v>0</v>
      </c>
    </row>
    <row r="2" spans="2:32" ht="15.75" customHeight="1" x14ac:dyDescent="0.25">
      <c r="B2" s="4"/>
      <c r="C2" s="4"/>
      <c r="D2" s="270"/>
      <c r="E2" s="272"/>
      <c r="F2" s="272"/>
      <c r="G2" s="272"/>
      <c r="H2" s="272"/>
      <c r="I2" s="272"/>
      <c r="J2" s="272"/>
      <c r="K2" s="273"/>
      <c r="L2" s="5"/>
      <c r="N2" s="6" t="s">
        <v>1</v>
      </c>
      <c r="O2" s="6" t="s">
        <v>2</v>
      </c>
      <c r="P2" s="3" t="s">
        <v>3</v>
      </c>
      <c r="Q2" s="3" t="s">
        <v>4</v>
      </c>
      <c r="R2" s="7"/>
      <c r="S2" s="8"/>
      <c r="T2" s="8"/>
      <c r="U2" s="8"/>
      <c r="V2" s="8"/>
      <c r="W2" s="8"/>
      <c r="X2" s="9"/>
      <c r="Y2" s="10"/>
      <c r="Z2" s="10"/>
      <c r="AA2" s="10"/>
      <c r="AB2" s="10"/>
      <c r="AC2" s="10"/>
      <c r="AD2" s="10"/>
      <c r="AE2" s="10"/>
      <c r="AF2" s="10"/>
    </row>
    <row r="3" spans="2:32" ht="15.75" customHeight="1" x14ac:dyDescent="0.25">
      <c r="B3" s="11"/>
      <c r="C3" s="11"/>
      <c r="D3" s="271"/>
      <c r="E3" s="274"/>
      <c r="F3" s="274"/>
      <c r="G3" s="274"/>
      <c r="H3" s="274"/>
      <c r="I3" s="274"/>
      <c r="J3" s="274"/>
      <c r="K3" s="275"/>
      <c r="L3" s="12"/>
      <c r="N3" s="6" t="s">
        <v>5</v>
      </c>
      <c r="O3" s="6" t="s">
        <v>6</v>
      </c>
      <c r="P3" s="3" t="s">
        <v>7</v>
      </c>
      <c r="Q3" s="8" t="s">
        <v>8</v>
      </c>
      <c r="R3" s="7"/>
      <c r="S3" s="8"/>
      <c r="T3" s="8"/>
      <c r="U3" s="8"/>
      <c r="V3" s="8"/>
      <c r="W3" s="8"/>
      <c r="X3" s="9"/>
      <c r="Y3" s="10"/>
      <c r="Z3" s="10"/>
      <c r="AA3" s="10"/>
      <c r="AB3" s="10"/>
      <c r="AC3" s="10"/>
      <c r="AD3" s="10"/>
      <c r="AE3" s="10"/>
      <c r="AF3" s="10"/>
    </row>
    <row r="4" spans="2:32" ht="15.75" customHeight="1" x14ac:dyDescent="0.25">
      <c r="B4" s="11"/>
      <c r="C4" s="11"/>
      <c r="D4" s="271"/>
      <c r="E4" s="276"/>
      <c r="F4" s="276"/>
      <c r="G4" s="276"/>
      <c r="H4" s="276"/>
      <c r="I4" s="277"/>
      <c r="J4" s="277"/>
      <c r="K4" s="278"/>
      <c r="L4" s="12"/>
      <c r="M4" s="13"/>
      <c r="N4" s="6" t="s">
        <v>9</v>
      </c>
      <c r="O4" s="6" t="s">
        <v>10</v>
      </c>
      <c r="P4" s="3" t="s">
        <v>11</v>
      </c>
      <c r="Q4" s="14" t="s">
        <v>12</v>
      </c>
      <c r="R4" s="7"/>
      <c r="S4" s="8"/>
      <c r="T4" s="8"/>
      <c r="U4" s="8"/>
      <c r="V4" s="8"/>
      <c r="W4" s="8"/>
      <c r="X4" s="9"/>
      <c r="Y4" s="10"/>
      <c r="Z4" s="10"/>
      <c r="AA4" s="10"/>
      <c r="AB4" s="10"/>
      <c r="AC4" s="10"/>
      <c r="AD4" s="10"/>
      <c r="AE4" s="10"/>
      <c r="AF4" s="10"/>
    </row>
    <row r="5" spans="2:32" ht="15.75" customHeight="1" x14ac:dyDescent="0.25">
      <c r="B5" s="11"/>
      <c r="C5" s="11"/>
      <c r="D5" s="271"/>
      <c r="E5" s="276"/>
      <c r="F5" s="276"/>
      <c r="G5" s="276"/>
      <c r="H5" s="276"/>
      <c r="I5" s="276"/>
      <c r="J5" s="276"/>
      <c r="K5" s="279"/>
      <c r="L5" s="12"/>
      <c r="M5" s="13"/>
      <c r="N5" s="15" t="s">
        <v>13</v>
      </c>
      <c r="O5" s="15"/>
      <c r="P5" s="3" t="s">
        <v>14</v>
      </c>
      <c r="Q5" s="8" t="s">
        <v>15</v>
      </c>
      <c r="R5" s="7"/>
      <c r="S5" s="8"/>
      <c r="T5" s="8"/>
      <c r="U5" s="8"/>
      <c r="V5" s="8"/>
      <c r="W5" s="8"/>
      <c r="X5" s="9"/>
      <c r="Y5" s="10"/>
      <c r="Z5" s="10"/>
      <c r="AA5" s="10"/>
      <c r="AB5" s="10"/>
      <c r="AC5" s="10"/>
      <c r="AD5" s="10"/>
      <c r="AE5" s="10"/>
      <c r="AF5" s="10"/>
    </row>
    <row r="6" spans="2:32" ht="15" customHeight="1" thickBot="1" x14ac:dyDescent="0.3">
      <c r="B6" s="11"/>
      <c r="C6" s="16"/>
      <c r="D6" s="17"/>
      <c r="E6" s="17"/>
      <c r="F6" s="17"/>
      <c r="G6" s="17"/>
      <c r="H6" s="17"/>
      <c r="I6" s="17"/>
      <c r="J6" s="17"/>
      <c r="K6" s="18"/>
      <c r="L6" s="12"/>
      <c r="M6" s="13"/>
      <c r="N6" s="15" t="s">
        <v>16</v>
      </c>
      <c r="O6" s="15"/>
      <c r="P6" s="3" t="s">
        <v>17</v>
      </c>
      <c r="Q6" s="3" t="s">
        <v>18</v>
      </c>
      <c r="R6" s="7"/>
      <c r="S6" s="8"/>
      <c r="T6" s="8"/>
      <c r="U6" s="8"/>
      <c r="V6" s="8"/>
      <c r="W6" s="8"/>
      <c r="X6" s="9"/>
      <c r="Y6" s="10"/>
      <c r="Z6" s="10"/>
      <c r="AA6" s="10"/>
      <c r="AB6" s="10"/>
      <c r="AC6" s="10"/>
      <c r="AD6" s="10"/>
      <c r="AE6" s="10"/>
      <c r="AF6" s="10"/>
    </row>
    <row r="7" spans="2:32" ht="15" customHeight="1" thickBot="1" x14ac:dyDescent="0.3">
      <c r="B7" s="11"/>
      <c r="C7" s="256" t="s">
        <v>19</v>
      </c>
      <c r="D7" s="257"/>
      <c r="E7" s="258" t="s">
        <v>20</v>
      </c>
      <c r="F7" s="259"/>
      <c r="G7" s="19" t="s">
        <v>21</v>
      </c>
      <c r="H7" s="20">
        <v>3</v>
      </c>
      <c r="I7" s="19" t="s">
        <v>22</v>
      </c>
      <c r="J7" s="260">
        <v>41337</v>
      </c>
      <c r="K7" s="261"/>
      <c r="L7" s="12"/>
      <c r="M7" s="13"/>
      <c r="N7" s="15" t="s">
        <v>23</v>
      </c>
      <c r="O7" s="15"/>
      <c r="P7" s="3" t="s">
        <v>24</v>
      </c>
      <c r="Q7" s="8" t="s">
        <v>25</v>
      </c>
      <c r="R7" s="7"/>
      <c r="S7" s="8"/>
      <c r="T7" s="8"/>
      <c r="U7" s="8"/>
      <c r="V7" s="8"/>
      <c r="W7" s="8"/>
      <c r="X7" s="9"/>
      <c r="Y7" s="10"/>
      <c r="Z7" s="10"/>
      <c r="AA7" s="10"/>
      <c r="AB7" s="10"/>
      <c r="AC7" s="10"/>
      <c r="AD7" s="10"/>
      <c r="AE7" s="10"/>
      <c r="AF7" s="10"/>
    </row>
    <row r="8" spans="2:32" ht="9.75" customHeight="1" x14ac:dyDescent="0.25">
      <c r="B8" s="16"/>
      <c r="C8" s="17"/>
      <c r="D8" s="17"/>
      <c r="E8" s="17"/>
      <c r="F8" s="17"/>
      <c r="G8" s="17"/>
      <c r="H8" s="17"/>
      <c r="I8" s="17"/>
      <c r="J8" s="17"/>
      <c r="K8" s="17"/>
      <c r="L8" s="18"/>
      <c r="M8" s="13"/>
      <c r="N8" s="6" t="s">
        <v>26</v>
      </c>
      <c r="O8" s="6"/>
      <c r="P8" s="3" t="s">
        <v>27</v>
      </c>
      <c r="Q8" s="8" t="s">
        <v>28</v>
      </c>
      <c r="R8" s="7"/>
      <c r="S8" s="8"/>
      <c r="T8" s="8"/>
      <c r="U8" s="8"/>
      <c r="V8" s="8"/>
      <c r="W8" s="8"/>
      <c r="X8" s="9"/>
      <c r="Y8" s="10"/>
      <c r="Z8" s="10"/>
      <c r="AA8" s="10"/>
      <c r="AB8" s="10"/>
      <c r="AC8" s="10"/>
      <c r="AD8" s="10"/>
      <c r="AE8" s="10"/>
      <c r="AF8" s="10"/>
    </row>
    <row r="9" spans="2:32" ht="19.5" customHeight="1" x14ac:dyDescent="0.25">
      <c r="B9" s="262" t="s">
        <v>29</v>
      </c>
      <c r="C9" s="263"/>
      <c r="D9" s="263"/>
      <c r="E9" s="263"/>
      <c r="F9" s="263"/>
      <c r="G9" s="263"/>
      <c r="H9" s="263"/>
      <c r="I9" s="263"/>
      <c r="J9" s="263"/>
      <c r="K9" s="263"/>
      <c r="L9" s="264"/>
      <c r="M9" s="13"/>
      <c r="N9" s="6" t="s">
        <v>30</v>
      </c>
      <c r="O9" s="6"/>
      <c r="P9" s="3" t="s">
        <v>31</v>
      </c>
      <c r="Q9" s="8" t="s">
        <v>32</v>
      </c>
      <c r="R9" s="7"/>
      <c r="S9" s="8"/>
      <c r="T9" s="8"/>
      <c r="U9" s="8"/>
      <c r="V9" s="8"/>
      <c r="W9" s="8"/>
      <c r="X9" s="9"/>
      <c r="Y9" s="10"/>
      <c r="Z9" s="10"/>
      <c r="AA9" s="10"/>
      <c r="AB9" s="10"/>
      <c r="AC9" s="10"/>
      <c r="AD9" s="10"/>
      <c r="AE9" s="10"/>
      <c r="AF9" s="10"/>
    </row>
    <row r="10" spans="2:32" ht="25.5" customHeight="1" x14ac:dyDescent="0.25">
      <c r="B10" s="265"/>
      <c r="C10" s="249" t="s">
        <v>33</v>
      </c>
      <c r="D10" s="249"/>
      <c r="E10" s="266" t="s">
        <v>34</v>
      </c>
      <c r="F10" s="266"/>
      <c r="G10" s="266"/>
      <c r="H10" s="266"/>
      <c r="I10" s="266"/>
      <c r="J10" s="21" t="s">
        <v>35</v>
      </c>
      <c r="K10" s="267" t="s">
        <v>36</v>
      </c>
      <c r="L10" s="267"/>
      <c r="M10" s="22"/>
      <c r="N10" s="6" t="s">
        <v>37</v>
      </c>
      <c r="O10" s="6"/>
      <c r="P10" s="8" t="s">
        <v>38</v>
      </c>
      <c r="Q10" s="23"/>
      <c r="R10" s="7"/>
      <c r="S10" s="8"/>
      <c r="T10" s="8"/>
      <c r="U10" s="8"/>
      <c r="V10" s="8"/>
      <c r="W10" s="8"/>
      <c r="X10" s="9"/>
      <c r="Y10" s="10"/>
      <c r="Z10" s="10"/>
      <c r="AA10" s="10"/>
      <c r="AB10" s="10"/>
      <c r="AC10" s="10"/>
      <c r="AD10" s="10"/>
      <c r="AE10" s="10"/>
      <c r="AF10" s="10"/>
    </row>
    <row r="11" spans="2:32" ht="22.5" customHeight="1" x14ac:dyDescent="0.25">
      <c r="B11" s="265"/>
      <c r="C11" s="232" t="s">
        <v>39</v>
      </c>
      <c r="D11" s="232"/>
      <c r="E11" s="268">
        <v>40716</v>
      </c>
      <c r="F11" s="269"/>
      <c r="G11" s="269"/>
      <c r="H11" s="269"/>
      <c r="I11" s="269"/>
      <c r="J11" s="269"/>
      <c r="K11" s="21" t="s">
        <v>40</v>
      </c>
      <c r="L11" s="24">
        <v>1</v>
      </c>
      <c r="M11" s="22"/>
      <c r="N11" s="6" t="s">
        <v>41</v>
      </c>
      <c r="O11" s="6"/>
      <c r="P11" s="8" t="s">
        <v>42</v>
      </c>
      <c r="Q11" s="25"/>
      <c r="R11" s="26"/>
      <c r="S11" s="8"/>
      <c r="T11" s="8"/>
      <c r="U11" s="8"/>
      <c r="V11" s="8"/>
      <c r="W11" s="8"/>
      <c r="X11" s="9"/>
      <c r="Y11" s="10"/>
      <c r="Z11" s="10"/>
      <c r="AA11" s="10"/>
      <c r="AB11" s="10"/>
      <c r="AC11" s="10"/>
      <c r="AD11" s="10"/>
      <c r="AE11" s="10"/>
      <c r="AF11" s="10"/>
    </row>
    <row r="12" spans="2:32" ht="27" customHeight="1" x14ac:dyDescent="0.25">
      <c r="B12" s="265"/>
      <c r="C12" s="223" t="s">
        <v>43</v>
      </c>
      <c r="D12" s="223"/>
      <c r="E12" s="223"/>
      <c r="F12" s="280" t="s">
        <v>41</v>
      </c>
      <c r="G12" s="281"/>
      <c r="H12" s="281"/>
      <c r="I12" s="281"/>
      <c r="J12" s="281"/>
      <c r="K12" s="281"/>
      <c r="L12" s="281"/>
      <c r="M12" s="22"/>
      <c r="N12" s="6" t="s">
        <v>44</v>
      </c>
      <c r="O12" s="6"/>
      <c r="P12" s="8" t="s">
        <v>45</v>
      </c>
      <c r="Q12" s="25"/>
      <c r="R12" s="26"/>
      <c r="S12" s="8"/>
      <c r="T12" s="8"/>
      <c r="U12" s="8"/>
      <c r="V12" s="8"/>
      <c r="W12" s="8"/>
      <c r="X12" s="9"/>
      <c r="Y12" s="10"/>
      <c r="Z12" s="10"/>
      <c r="AA12" s="10"/>
      <c r="AB12" s="10"/>
      <c r="AC12" s="10"/>
      <c r="AD12" s="10"/>
      <c r="AE12" s="10"/>
      <c r="AF12" s="10"/>
    </row>
    <row r="13" spans="2:32" ht="29.25" customHeight="1" x14ac:dyDescent="0.25">
      <c r="B13" s="265"/>
      <c r="C13" s="223" t="s">
        <v>46</v>
      </c>
      <c r="D13" s="223"/>
      <c r="E13" s="224"/>
      <c r="F13" s="224"/>
      <c r="G13" s="224"/>
      <c r="H13" s="224"/>
      <c r="I13" s="21" t="s">
        <v>47</v>
      </c>
      <c r="J13" s="266" t="s">
        <v>6</v>
      </c>
      <c r="K13" s="281"/>
      <c r="L13" s="281"/>
      <c r="M13" s="22"/>
      <c r="N13" s="6" t="s">
        <v>48</v>
      </c>
      <c r="O13" s="14"/>
      <c r="P13" s="14"/>
      <c r="Q13" s="14"/>
      <c r="R13" s="27"/>
      <c r="S13" s="8"/>
      <c r="T13" s="8"/>
      <c r="U13" s="8"/>
      <c r="V13" s="8"/>
      <c r="W13" s="8"/>
      <c r="X13" s="9"/>
      <c r="Y13" s="10"/>
      <c r="Z13" s="10"/>
      <c r="AA13" s="10"/>
      <c r="AB13" s="10"/>
      <c r="AC13" s="10"/>
      <c r="AD13" s="10"/>
      <c r="AE13" s="10"/>
      <c r="AF13" s="10"/>
    </row>
    <row r="14" spans="2:32" ht="48" customHeight="1" x14ac:dyDescent="0.25">
      <c r="B14" s="265"/>
      <c r="C14" s="252" t="s">
        <v>49</v>
      </c>
      <c r="D14" s="223"/>
      <c r="E14" s="253" t="s">
        <v>50</v>
      </c>
      <c r="F14" s="254"/>
      <c r="G14" s="254"/>
      <c r="H14" s="254"/>
      <c r="I14" s="254"/>
      <c r="J14" s="254"/>
      <c r="K14" s="254"/>
      <c r="L14" s="255"/>
      <c r="M14" s="22"/>
      <c r="N14" s="6" t="s">
        <v>51</v>
      </c>
      <c r="O14" s="14"/>
      <c r="P14" s="14"/>
      <c r="Q14" s="14"/>
      <c r="R14" s="27"/>
      <c r="S14" s="8"/>
      <c r="T14" s="8"/>
      <c r="U14" s="8"/>
      <c r="V14" s="8"/>
      <c r="W14" s="8"/>
      <c r="X14" s="9"/>
      <c r="Y14" s="10"/>
      <c r="Z14" s="10"/>
      <c r="AA14" s="10"/>
      <c r="AB14" s="10"/>
      <c r="AC14" s="10"/>
      <c r="AD14" s="10"/>
      <c r="AE14" s="10"/>
      <c r="AF14" s="10"/>
    </row>
    <row r="15" spans="2:32" ht="9" customHeight="1" x14ac:dyDescent="0.25">
      <c r="B15" s="222"/>
      <c r="C15" s="222"/>
      <c r="D15" s="222"/>
      <c r="E15" s="222"/>
      <c r="F15" s="222"/>
      <c r="G15" s="222"/>
      <c r="H15" s="222"/>
      <c r="I15" s="222"/>
      <c r="J15" s="222"/>
      <c r="K15" s="222"/>
      <c r="L15" s="222"/>
      <c r="M15" s="22"/>
      <c r="N15" s="6" t="s">
        <v>52</v>
      </c>
      <c r="O15" s="14"/>
      <c r="P15" s="14"/>
      <c r="Q15" s="14"/>
      <c r="R15" s="27"/>
      <c r="S15" s="28"/>
      <c r="T15" s="28"/>
      <c r="U15" s="8"/>
      <c r="V15" s="8"/>
      <c r="W15" s="8"/>
      <c r="X15" s="9"/>
      <c r="Y15" s="10"/>
      <c r="Z15" s="10"/>
      <c r="AA15" s="10"/>
      <c r="AB15" s="10"/>
      <c r="AC15" s="10"/>
      <c r="AD15" s="10"/>
      <c r="AE15" s="10"/>
      <c r="AF15" s="10"/>
    </row>
    <row r="16" spans="2:32" ht="17.25" customHeight="1" x14ac:dyDescent="0.25">
      <c r="B16" s="228" t="s">
        <v>53</v>
      </c>
      <c r="C16" s="229"/>
      <c r="D16" s="229"/>
      <c r="E16" s="229"/>
      <c r="F16" s="229"/>
      <c r="G16" s="229"/>
      <c r="H16" s="229"/>
      <c r="I16" s="229"/>
      <c r="J16" s="229"/>
      <c r="K16" s="229"/>
      <c r="L16" s="251"/>
      <c r="M16" s="22"/>
      <c r="N16" s="6" t="s">
        <v>54</v>
      </c>
      <c r="O16" s="6"/>
      <c r="P16" s="8"/>
      <c r="Q16" s="25"/>
      <c r="R16" s="26"/>
      <c r="S16" s="28"/>
      <c r="T16" s="28"/>
      <c r="U16" s="8"/>
      <c r="V16" s="8"/>
      <c r="W16" s="8"/>
      <c r="X16" s="9"/>
      <c r="Y16" s="10"/>
      <c r="Z16" s="10"/>
      <c r="AA16" s="10"/>
      <c r="AB16" s="10"/>
      <c r="AC16" s="10"/>
      <c r="AD16" s="10"/>
      <c r="AE16" s="10"/>
      <c r="AF16" s="10"/>
    </row>
    <row r="17" spans="2:32" ht="52.5" customHeight="1" x14ac:dyDescent="0.25">
      <c r="B17" s="29"/>
      <c r="C17" s="232" t="s">
        <v>55</v>
      </c>
      <c r="D17" s="232"/>
      <c r="E17" s="250" t="s">
        <v>56</v>
      </c>
      <c r="F17" s="250"/>
      <c r="G17" s="250"/>
      <c r="H17" s="250"/>
      <c r="I17" s="250"/>
      <c r="J17" s="250"/>
      <c r="K17" s="250"/>
      <c r="L17" s="250"/>
      <c r="M17" s="30"/>
      <c r="N17" s="14"/>
      <c r="O17" s="6"/>
      <c r="P17" s="14"/>
      <c r="Q17" s="14"/>
      <c r="R17" s="26"/>
      <c r="S17" s="28"/>
      <c r="T17" s="28"/>
      <c r="U17" s="8"/>
      <c r="V17" s="8"/>
      <c r="W17" s="8"/>
      <c r="X17" s="9"/>
      <c r="Y17" s="10"/>
      <c r="Z17" s="10"/>
      <c r="AA17" s="10"/>
      <c r="AB17" s="10"/>
      <c r="AC17" s="10"/>
      <c r="AD17" s="10"/>
      <c r="AE17" s="10"/>
      <c r="AF17" s="10"/>
    </row>
    <row r="18" spans="2:32" ht="27" customHeight="1" x14ac:dyDescent="0.25">
      <c r="B18" s="29"/>
      <c r="C18" s="232" t="s">
        <v>57</v>
      </c>
      <c r="D18" s="232"/>
      <c r="E18" s="250"/>
      <c r="F18" s="250"/>
      <c r="G18" s="250"/>
      <c r="H18" s="250"/>
      <c r="I18" s="250"/>
      <c r="J18" s="250"/>
      <c r="K18" s="250"/>
      <c r="L18" s="250"/>
      <c r="M18" s="30"/>
      <c r="O18" s="31"/>
      <c r="P18" s="32"/>
      <c r="Q18" s="8"/>
      <c r="R18" s="7"/>
      <c r="S18" s="8"/>
      <c r="T18" s="8"/>
      <c r="U18" s="8"/>
      <c r="V18" s="8"/>
      <c r="W18" s="8"/>
      <c r="X18" s="9"/>
      <c r="Y18" s="10"/>
      <c r="Z18" s="10"/>
      <c r="AA18" s="10"/>
      <c r="AB18" s="10"/>
      <c r="AC18" s="10"/>
      <c r="AD18" s="10"/>
      <c r="AE18" s="10"/>
      <c r="AF18" s="10"/>
    </row>
    <row r="19" spans="2:32" ht="41.25" customHeight="1" x14ac:dyDescent="0.25">
      <c r="B19" s="29"/>
      <c r="C19" s="232" t="s">
        <v>58</v>
      </c>
      <c r="D19" s="232"/>
      <c r="E19" s="250" t="s">
        <v>59</v>
      </c>
      <c r="F19" s="250"/>
      <c r="G19" s="250"/>
      <c r="H19" s="250"/>
      <c r="I19" s="250"/>
      <c r="J19" s="250"/>
      <c r="K19" s="250"/>
      <c r="L19" s="250"/>
      <c r="M19" s="22"/>
      <c r="O19" s="31"/>
      <c r="P19" s="32"/>
      <c r="Q19" s="28"/>
      <c r="R19" s="2"/>
      <c r="S19" s="8"/>
      <c r="T19" s="8"/>
      <c r="U19" s="8"/>
      <c r="V19" s="8"/>
      <c r="W19" s="8"/>
      <c r="X19" s="9"/>
      <c r="Y19" s="10"/>
      <c r="Z19" s="10"/>
      <c r="AA19" s="10"/>
      <c r="AB19" s="10"/>
      <c r="AC19" s="10"/>
      <c r="AD19" s="10"/>
      <c r="AE19" s="10"/>
      <c r="AF19" s="10"/>
    </row>
    <row r="20" spans="2:32" ht="41.25" customHeight="1" x14ac:dyDescent="0.25">
      <c r="B20" s="33"/>
      <c r="C20" s="223" t="s">
        <v>60</v>
      </c>
      <c r="D20" s="223"/>
      <c r="E20" s="241" t="s">
        <v>61</v>
      </c>
      <c r="F20" s="241"/>
      <c r="G20" s="241"/>
      <c r="H20" s="241"/>
      <c r="I20" s="241"/>
      <c r="J20" s="241"/>
      <c r="K20" s="241"/>
      <c r="L20" s="241"/>
      <c r="M20" s="34"/>
      <c r="O20" s="31"/>
      <c r="P20" s="32"/>
      <c r="Q20" s="28"/>
      <c r="R20" s="2"/>
      <c r="S20" s="28"/>
      <c r="T20" s="28"/>
      <c r="U20" s="8"/>
      <c r="V20" s="8"/>
      <c r="W20" s="8"/>
      <c r="X20" s="9"/>
      <c r="Y20" s="10"/>
      <c r="Z20" s="10"/>
      <c r="AA20" s="10"/>
      <c r="AB20" s="10"/>
      <c r="AC20" s="10"/>
      <c r="AD20" s="10"/>
      <c r="AE20" s="10"/>
      <c r="AF20" s="10"/>
    </row>
    <row r="21" spans="2:32" ht="8.25" customHeight="1" x14ac:dyDescent="0.25">
      <c r="B21" s="222"/>
      <c r="C21" s="222"/>
      <c r="D21" s="222"/>
      <c r="E21" s="222"/>
      <c r="F21" s="222"/>
      <c r="G21" s="222"/>
      <c r="H21" s="222"/>
      <c r="I21" s="222"/>
      <c r="J21" s="222"/>
      <c r="K21" s="222"/>
      <c r="L21" s="222"/>
      <c r="M21" s="22"/>
      <c r="O21" s="6"/>
      <c r="P21" s="32"/>
      <c r="Q21" s="8"/>
      <c r="R21" s="7"/>
      <c r="S21" s="8"/>
      <c r="T21" s="8"/>
      <c r="U21" s="8"/>
      <c r="V21" s="8"/>
      <c r="W21" s="8"/>
      <c r="X21" s="9"/>
      <c r="Y21" s="10"/>
      <c r="Z21" s="10"/>
      <c r="AA21" s="10"/>
      <c r="AB21" s="10"/>
      <c r="AC21" s="10"/>
      <c r="AD21" s="10"/>
      <c r="AE21" s="10"/>
      <c r="AF21" s="10"/>
    </row>
    <row r="22" spans="2:32" ht="15.75" customHeight="1" x14ac:dyDescent="0.25">
      <c r="B22" s="228" t="s">
        <v>62</v>
      </c>
      <c r="C22" s="229"/>
      <c r="D22" s="229"/>
      <c r="E22" s="229"/>
      <c r="F22" s="229"/>
      <c r="G22" s="229"/>
      <c r="H22" s="229"/>
      <c r="I22" s="229"/>
      <c r="J22" s="229"/>
      <c r="K22" s="229"/>
      <c r="L22" s="251"/>
      <c r="M22" s="22"/>
      <c r="O22" s="6"/>
      <c r="P22" s="32"/>
      <c r="Q22" s="8"/>
      <c r="R22" s="7"/>
      <c r="S22" s="8"/>
      <c r="T22" s="8"/>
      <c r="U22" s="8"/>
      <c r="V22" s="8"/>
      <c r="W22" s="8"/>
      <c r="X22" s="9"/>
      <c r="Y22" s="10"/>
      <c r="Z22" s="10"/>
      <c r="AA22" s="10"/>
      <c r="AB22" s="10"/>
      <c r="AC22" s="10"/>
      <c r="AD22" s="10"/>
      <c r="AE22" s="10"/>
      <c r="AF22" s="10"/>
    </row>
    <row r="23" spans="2:32" x14ac:dyDescent="0.25">
      <c r="B23" s="11"/>
      <c r="C23" s="223" t="s">
        <v>63</v>
      </c>
      <c r="D23" s="223"/>
      <c r="E23" s="241" t="s">
        <v>64</v>
      </c>
      <c r="F23" s="241"/>
      <c r="G23" s="241"/>
      <c r="H23" s="241"/>
      <c r="I23" s="241"/>
      <c r="J23" s="241"/>
      <c r="K23" s="241"/>
      <c r="L23" s="241"/>
      <c r="M23" s="35"/>
      <c r="N23" s="36"/>
      <c r="O23" s="36"/>
      <c r="P23" s="36"/>
      <c r="Q23" s="36"/>
      <c r="R23" s="37"/>
      <c r="S23" s="38"/>
      <c r="T23" s="28"/>
      <c r="U23" s="28"/>
      <c r="V23" s="28"/>
      <c r="W23" s="28"/>
    </row>
    <row r="24" spans="2:32" x14ac:dyDescent="0.25">
      <c r="B24" s="11"/>
      <c r="C24" s="223"/>
      <c r="D24" s="223"/>
      <c r="E24" s="241"/>
      <c r="F24" s="241"/>
      <c r="G24" s="241"/>
      <c r="H24" s="241"/>
      <c r="I24" s="241"/>
      <c r="J24" s="241"/>
      <c r="K24" s="241"/>
      <c r="L24" s="241"/>
      <c r="M24" s="22"/>
      <c r="N24" s="36"/>
      <c r="O24" s="36"/>
      <c r="P24" s="36"/>
      <c r="Q24" s="36"/>
      <c r="R24" s="37"/>
      <c r="S24" s="38"/>
      <c r="T24" s="28"/>
      <c r="U24" s="28"/>
      <c r="V24" s="28"/>
      <c r="W24" s="28"/>
    </row>
    <row r="25" spans="2:32" ht="7.5" customHeight="1" x14ac:dyDescent="0.25">
      <c r="B25" s="11"/>
      <c r="C25" s="223"/>
      <c r="D25" s="223"/>
      <c r="E25" s="241"/>
      <c r="F25" s="241"/>
      <c r="G25" s="241"/>
      <c r="H25" s="241"/>
      <c r="I25" s="241"/>
      <c r="J25" s="241"/>
      <c r="K25" s="241"/>
      <c r="L25" s="241"/>
      <c r="M25" s="30"/>
      <c r="N25" s="36"/>
      <c r="O25" s="36"/>
      <c r="P25" s="36"/>
      <c r="Q25" s="36"/>
      <c r="R25" s="37"/>
      <c r="S25" s="38"/>
      <c r="T25" s="28"/>
      <c r="U25" s="28"/>
      <c r="V25" s="28"/>
      <c r="W25" s="28"/>
    </row>
    <row r="26" spans="2:32" ht="12" customHeight="1" x14ac:dyDescent="0.25">
      <c r="B26" s="11"/>
      <c r="C26" s="242" t="s">
        <v>65</v>
      </c>
      <c r="D26" s="243"/>
      <c r="E26" s="248" t="s">
        <v>66</v>
      </c>
      <c r="F26" s="248"/>
      <c r="G26" s="248"/>
      <c r="H26" s="248"/>
      <c r="I26" s="248"/>
      <c r="J26" s="248"/>
      <c r="K26" s="248"/>
      <c r="L26" s="248"/>
      <c r="M26" s="30"/>
      <c r="N26" s="36"/>
      <c r="O26" s="39" t="s">
        <v>67</v>
      </c>
      <c r="P26" s="36"/>
      <c r="Q26" s="36"/>
      <c r="R26" s="37"/>
      <c r="S26" s="38"/>
      <c r="T26" s="28"/>
      <c r="U26" s="28"/>
      <c r="V26" s="28"/>
      <c r="W26" s="28"/>
    </row>
    <row r="27" spans="2:32" ht="12.75" customHeight="1" x14ac:dyDescent="0.25">
      <c r="B27" s="11"/>
      <c r="C27" s="244"/>
      <c r="D27" s="245"/>
      <c r="E27" s="248"/>
      <c r="F27" s="248"/>
      <c r="G27" s="248"/>
      <c r="H27" s="248"/>
      <c r="I27" s="248"/>
      <c r="J27" s="248"/>
      <c r="K27" s="248"/>
      <c r="L27" s="248"/>
      <c r="M27" s="30"/>
      <c r="N27" s="36"/>
      <c r="O27" s="39" t="s">
        <v>68</v>
      </c>
      <c r="P27" s="36"/>
      <c r="Q27" s="36"/>
      <c r="R27" s="37"/>
      <c r="S27" s="38"/>
      <c r="T27" s="28"/>
      <c r="U27" s="28"/>
      <c r="V27" s="28"/>
      <c r="W27" s="28"/>
    </row>
    <row r="28" spans="2:32" ht="12.75" customHeight="1" x14ac:dyDescent="0.25">
      <c r="B28" s="11"/>
      <c r="C28" s="246"/>
      <c r="D28" s="247"/>
      <c r="E28" s="248"/>
      <c r="F28" s="248"/>
      <c r="G28" s="248"/>
      <c r="H28" s="248"/>
      <c r="I28" s="248"/>
      <c r="J28" s="248"/>
      <c r="K28" s="248"/>
      <c r="L28" s="248"/>
      <c r="M28" s="13"/>
      <c r="N28" s="40" t="s">
        <v>69</v>
      </c>
      <c r="O28" s="40" t="s">
        <v>66</v>
      </c>
      <c r="P28" s="38"/>
      <c r="Q28" s="38"/>
      <c r="R28" s="13"/>
      <c r="S28" s="38"/>
      <c r="T28" s="28"/>
      <c r="U28" s="28"/>
      <c r="V28" s="28"/>
      <c r="W28" s="28"/>
    </row>
    <row r="29" spans="2:32" ht="21.75" customHeight="1" x14ac:dyDescent="0.25">
      <c r="B29" s="16"/>
      <c r="C29" s="249" t="s">
        <v>70</v>
      </c>
      <c r="D29" s="249"/>
      <c r="E29" s="225" t="s">
        <v>71</v>
      </c>
      <c r="F29" s="225"/>
      <c r="G29" s="225"/>
      <c r="H29" s="225"/>
      <c r="I29" s="225"/>
      <c r="J29" s="225"/>
      <c r="K29" s="225"/>
      <c r="L29" s="225"/>
      <c r="M29" s="13"/>
      <c r="N29" s="40" t="s">
        <v>71</v>
      </c>
      <c r="O29" s="38"/>
      <c r="P29" s="38"/>
      <c r="Q29" s="38"/>
      <c r="R29" s="13"/>
      <c r="S29" s="38"/>
      <c r="T29" s="28"/>
      <c r="U29" s="28"/>
      <c r="V29" s="28"/>
      <c r="W29" s="28"/>
    </row>
    <row r="30" spans="2:32" ht="9.75" customHeight="1" x14ac:dyDescent="0.25">
      <c r="B30" s="222"/>
      <c r="C30" s="222"/>
      <c r="D30" s="222"/>
      <c r="E30" s="222"/>
      <c r="F30" s="222"/>
      <c r="G30" s="222"/>
      <c r="H30" s="222"/>
      <c r="I30" s="222"/>
      <c r="J30" s="222"/>
      <c r="K30" s="222"/>
      <c r="L30" s="222"/>
      <c r="M30" s="22"/>
      <c r="N30" s="41"/>
      <c r="O30" s="41"/>
      <c r="P30" s="41"/>
      <c r="Q30" s="41"/>
      <c r="R30" s="22"/>
      <c r="S30" s="38"/>
      <c r="T30" s="28"/>
      <c r="U30" s="28"/>
      <c r="V30" s="28"/>
      <c r="W30" s="28"/>
    </row>
    <row r="31" spans="2:32" ht="17.25" customHeight="1" x14ac:dyDescent="0.25">
      <c r="B31" s="228" t="s">
        <v>72</v>
      </c>
      <c r="C31" s="229"/>
      <c r="D31" s="229"/>
      <c r="E31" s="229"/>
      <c r="F31" s="229"/>
      <c r="G31" s="230"/>
      <c r="H31" s="230"/>
      <c r="I31" s="230"/>
      <c r="J31" s="230"/>
      <c r="K31" s="230"/>
      <c r="L31" s="231"/>
      <c r="M31" s="22"/>
      <c r="N31" s="41"/>
      <c r="O31" s="41"/>
      <c r="P31" s="41"/>
      <c r="Q31" s="41"/>
      <c r="R31" s="22"/>
      <c r="S31" s="38"/>
      <c r="T31" s="28"/>
      <c r="U31" s="28"/>
      <c r="V31" s="28"/>
      <c r="W31" s="28"/>
    </row>
    <row r="32" spans="2:32" ht="24" customHeight="1" x14ac:dyDescent="0.25">
      <c r="B32" s="11"/>
      <c r="C32" s="232" t="s">
        <v>73</v>
      </c>
      <c r="D32" s="232"/>
      <c r="E32" s="233" t="s">
        <v>74</v>
      </c>
      <c r="F32" s="234"/>
      <c r="G32" s="235" t="s">
        <v>75</v>
      </c>
      <c r="H32" s="236"/>
      <c r="I32" s="236"/>
      <c r="J32" s="236"/>
      <c r="K32" s="236"/>
      <c r="L32" s="237"/>
      <c r="M32" s="22"/>
      <c r="N32" s="42" t="s">
        <v>76</v>
      </c>
      <c r="O32" s="43"/>
      <c r="P32" s="28"/>
      <c r="Q32" s="43"/>
      <c r="R32" s="44"/>
      <c r="S32" s="38"/>
      <c r="T32" s="28"/>
      <c r="U32" s="28"/>
      <c r="V32" s="28"/>
      <c r="W32" s="28"/>
    </row>
    <row r="33" spans="2:23" ht="23.25" customHeight="1" x14ac:dyDescent="0.25">
      <c r="B33" s="11"/>
      <c r="C33" s="232"/>
      <c r="D33" s="232"/>
      <c r="E33" s="201" t="s">
        <v>77</v>
      </c>
      <c r="F33" s="204"/>
      <c r="G33" s="238" t="s">
        <v>78</v>
      </c>
      <c r="H33" s="239"/>
      <c r="I33" s="239"/>
      <c r="J33" s="239"/>
      <c r="K33" s="239"/>
      <c r="L33" s="240"/>
      <c r="M33" s="35"/>
      <c r="N33" s="45" t="s">
        <v>79</v>
      </c>
      <c r="O33" s="46"/>
      <c r="P33" s="28"/>
      <c r="Q33" s="46"/>
      <c r="R33" s="44"/>
      <c r="S33" s="38"/>
      <c r="T33" s="28"/>
      <c r="U33" s="28"/>
      <c r="V33" s="28"/>
      <c r="W33" s="28"/>
    </row>
    <row r="34" spans="2:23" ht="36" customHeight="1" x14ac:dyDescent="0.25">
      <c r="B34" s="11"/>
      <c r="C34" s="223" t="s">
        <v>80</v>
      </c>
      <c r="D34" s="223"/>
      <c r="E34" s="224" t="s">
        <v>81</v>
      </c>
      <c r="F34" s="224"/>
      <c r="G34" s="224"/>
      <c r="H34" s="223" t="s">
        <v>82</v>
      </c>
      <c r="I34" s="223"/>
      <c r="J34" s="225" t="s">
        <v>76</v>
      </c>
      <c r="K34" s="225"/>
      <c r="L34" s="225"/>
      <c r="M34" s="30"/>
      <c r="N34" s="47" t="s">
        <v>83</v>
      </c>
      <c r="O34" s="48"/>
      <c r="P34" s="42"/>
      <c r="Q34" s="48"/>
      <c r="R34" s="49"/>
      <c r="S34" s="38"/>
      <c r="T34" s="28"/>
      <c r="U34" s="28"/>
      <c r="V34" s="28"/>
      <c r="W34" s="28"/>
    </row>
    <row r="35" spans="2:23" ht="35.25" customHeight="1" x14ac:dyDescent="0.25">
      <c r="B35" s="16"/>
      <c r="C35" s="226" t="s">
        <v>84</v>
      </c>
      <c r="D35" s="227"/>
      <c r="E35" s="224" t="s">
        <v>85</v>
      </c>
      <c r="F35" s="224"/>
      <c r="G35" s="224"/>
      <c r="H35" s="224"/>
      <c r="I35" s="224"/>
      <c r="J35" s="50" t="s">
        <v>86</v>
      </c>
      <c r="K35" s="224" t="s">
        <v>87</v>
      </c>
      <c r="L35" s="224"/>
      <c r="M35" s="30"/>
      <c r="N35" s="47" t="s">
        <v>88</v>
      </c>
      <c r="O35" s="47"/>
      <c r="P35" s="51"/>
      <c r="Q35" s="47"/>
      <c r="R35" s="52"/>
      <c r="S35" s="38"/>
      <c r="T35" s="28"/>
      <c r="U35" s="28"/>
      <c r="V35" s="28"/>
      <c r="W35" s="28"/>
    </row>
    <row r="36" spans="2:23" ht="8.25" customHeight="1" x14ac:dyDescent="0.25">
      <c r="B36" s="222"/>
      <c r="C36" s="222"/>
      <c r="D36" s="222"/>
      <c r="E36" s="222"/>
      <c r="F36" s="222"/>
      <c r="G36" s="222"/>
      <c r="H36" s="222"/>
      <c r="I36" s="222"/>
      <c r="J36" s="222"/>
      <c r="K36" s="222"/>
      <c r="L36" s="222"/>
      <c r="M36" s="13"/>
      <c r="N36" s="47" t="s">
        <v>89</v>
      </c>
      <c r="O36" s="38"/>
      <c r="P36" s="53"/>
      <c r="Q36" s="28"/>
      <c r="R36" s="2"/>
      <c r="S36" s="28"/>
      <c r="T36" s="28"/>
      <c r="U36" s="28"/>
      <c r="V36" s="28"/>
      <c r="W36" s="28"/>
    </row>
    <row r="37" spans="2:23" ht="54.75" hidden="1" customHeight="1" x14ac:dyDescent="0.25">
      <c r="B37" s="11"/>
      <c r="C37" s="54">
        <v>11</v>
      </c>
      <c r="D37" s="55"/>
      <c r="E37" s="56"/>
      <c r="F37" s="220"/>
      <c r="G37" s="220"/>
      <c r="H37" s="57" t="e">
        <f>VLOOKUP(E37,#REF!,2)</f>
        <v>#REF!</v>
      </c>
      <c r="I37" s="221"/>
      <c r="J37" s="221"/>
      <c r="K37" s="58" t="e">
        <f>#REF!</f>
        <v>#REF!</v>
      </c>
      <c r="L37" s="58" t="e">
        <f>#REF!</f>
        <v>#REF!</v>
      </c>
      <c r="N37" s="59"/>
      <c r="O37" s="59"/>
      <c r="P37" s="59"/>
      <c r="Q37" s="59"/>
      <c r="R37" s="60"/>
      <c r="S37" s="59"/>
      <c r="T37" s="59"/>
      <c r="U37" s="59"/>
      <c r="V37" s="59"/>
    </row>
    <row r="38" spans="2:23" ht="54.75" hidden="1" customHeight="1" x14ac:dyDescent="0.25">
      <c r="B38" s="11"/>
      <c r="C38" s="54">
        <v>12</v>
      </c>
      <c r="D38" s="55"/>
      <c r="E38" s="56"/>
      <c r="F38" s="220"/>
      <c r="G38" s="220"/>
      <c r="H38" s="57" t="e">
        <f>VLOOKUP(E38,#REF!,2)</f>
        <v>#REF!</v>
      </c>
      <c r="I38" s="221"/>
      <c r="J38" s="221"/>
      <c r="K38" s="58" t="e">
        <f>#REF!</f>
        <v>#REF!</v>
      </c>
      <c r="L38" s="58" t="e">
        <f>#REF!</f>
        <v>#REF!</v>
      </c>
      <c r="N38" s="59"/>
      <c r="O38" s="59"/>
      <c r="P38" s="59"/>
      <c r="Q38" s="59"/>
      <c r="R38" s="60"/>
      <c r="S38" s="59"/>
      <c r="T38" s="59"/>
      <c r="U38" s="59"/>
      <c r="V38" s="59"/>
    </row>
    <row r="39" spans="2:23" ht="54.75" hidden="1" customHeight="1" x14ac:dyDescent="0.25">
      <c r="B39" s="11"/>
      <c r="C39" s="54">
        <v>13</v>
      </c>
      <c r="D39" s="55"/>
      <c r="E39" s="56"/>
      <c r="F39" s="220"/>
      <c r="G39" s="220"/>
      <c r="H39" s="57" t="e">
        <f>VLOOKUP(E39,#REF!,2)</f>
        <v>#REF!</v>
      </c>
      <c r="I39" s="221"/>
      <c r="J39" s="221"/>
      <c r="K39" s="58" t="e">
        <f>#REF!</f>
        <v>#REF!</v>
      </c>
      <c r="L39" s="58" t="e">
        <f>#REF!</f>
        <v>#REF!</v>
      </c>
      <c r="N39" s="61"/>
      <c r="O39" s="61"/>
      <c r="P39" s="61"/>
      <c r="Q39" s="61"/>
      <c r="R39" s="62"/>
      <c r="S39" s="63"/>
      <c r="T39" s="63"/>
      <c r="U39" s="63"/>
    </row>
    <row r="40" spans="2:23" ht="54.75" hidden="1" customHeight="1" x14ac:dyDescent="0.25">
      <c r="B40" s="11"/>
      <c r="C40" s="54">
        <v>14</v>
      </c>
      <c r="D40" s="55"/>
      <c r="E40" s="56"/>
      <c r="F40" s="220"/>
      <c r="G40" s="220"/>
      <c r="H40" s="57" t="e">
        <f>VLOOKUP(E40,#REF!,2)</f>
        <v>#REF!</v>
      </c>
      <c r="I40" s="221"/>
      <c r="J40" s="221"/>
      <c r="K40" s="58" t="e">
        <f>#REF!</f>
        <v>#REF!</v>
      </c>
      <c r="L40" s="58" t="e">
        <f>#REF!</f>
        <v>#REF!</v>
      </c>
      <c r="N40" s="61"/>
      <c r="O40" s="61"/>
      <c r="P40" s="61"/>
      <c r="Q40" s="61"/>
      <c r="R40" s="62"/>
      <c r="S40" s="63"/>
      <c r="T40" s="63"/>
      <c r="U40" s="63"/>
    </row>
    <row r="41" spans="2:23" ht="54.75" hidden="1" customHeight="1" x14ac:dyDescent="0.25">
      <c r="B41" s="11"/>
      <c r="C41" s="54">
        <v>15</v>
      </c>
      <c r="D41" s="55"/>
      <c r="E41" s="56"/>
      <c r="F41" s="220"/>
      <c r="G41" s="220"/>
      <c r="H41" s="57" t="e">
        <f>VLOOKUP(E41,#REF!,2)</f>
        <v>#REF!</v>
      </c>
      <c r="I41" s="221"/>
      <c r="J41" s="221"/>
      <c r="K41" s="58" t="e">
        <f>#REF!</f>
        <v>#REF!</v>
      </c>
      <c r="L41" s="58" t="e">
        <f>#REF!</f>
        <v>#REF!</v>
      </c>
      <c r="N41" s="61"/>
      <c r="O41" s="61"/>
      <c r="P41" s="61"/>
      <c r="Q41" s="61"/>
      <c r="R41" s="62"/>
      <c r="S41" s="63"/>
      <c r="T41" s="63"/>
      <c r="U41" s="63"/>
    </row>
    <row r="42" spans="2:23" ht="54.75" hidden="1" customHeight="1" x14ac:dyDescent="0.25">
      <c r="B42" s="11"/>
      <c r="C42" s="54">
        <v>16</v>
      </c>
      <c r="D42" s="55"/>
      <c r="E42" s="56"/>
      <c r="F42" s="220"/>
      <c r="G42" s="220"/>
      <c r="H42" s="57" t="e">
        <f>VLOOKUP(E42,#REF!,2)</f>
        <v>#REF!</v>
      </c>
      <c r="I42" s="221"/>
      <c r="J42" s="221"/>
      <c r="K42" s="58" t="e">
        <f>#REF!</f>
        <v>#REF!</v>
      </c>
      <c r="L42" s="58" t="e">
        <f>#REF!</f>
        <v>#REF!</v>
      </c>
      <c r="N42" s="61"/>
      <c r="O42" s="61"/>
      <c r="P42" s="61"/>
      <c r="Q42" s="61"/>
      <c r="R42" s="62"/>
      <c r="S42" s="63"/>
      <c r="T42" s="63"/>
      <c r="U42" s="63"/>
    </row>
    <row r="43" spans="2:23" ht="54.75" hidden="1" customHeight="1" x14ac:dyDescent="0.25">
      <c r="B43" s="11"/>
      <c r="C43" s="54">
        <v>17</v>
      </c>
      <c r="D43" s="55"/>
      <c r="E43" s="56"/>
      <c r="F43" s="220"/>
      <c r="G43" s="220"/>
      <c r="H43" s="57" t="e">
        <f>VLOOKUP(E43,#REF!,2)</f>
        <v>#REF!</v>
      </c>
      <c r="I43" s="221"/>
      <c r="J43" s="221"/>
      <c r="K43" s="58" t="e">
        <f>#REF!</f>
        <v>#REF!</v>
      </c>
      <c r="L43" s="58" t="e">
        <f>#REF!</f>
        <v>#REF!</v>
      </c>
      <c r="N43" s="61"/>
      <c r="O43" s="61"/>
      <c r="P43" s="61"/>
      <c r="Q43" s="61"/>
      <c r="R43" s="62"/>
      <c r="S43" s="63"/>
      <c r="T43" s="63"/>
      <c r="U43" s="63"/>
    </row>
    <row r="44" spans="2:23" ht="54.75" hidden="1" customHeight="1" x14ac:dyDescent="0.25">
      <c r="B44" s="11"/>
      <c r="C44" s="54">
        <v>18</v>
      </c>
      <c r="D44" s="55"/>
      <c r="E44" s="56"/>
      <c r="F44" s="220"/>
      <c r="G44" s="220"/>
      <c r="H44" s="57" t="e">
        <f>VLOOKUP(E44,#REF!,2)</f>
        <v>#REF!</v>
      </c>
      <c r="I44" s="221"/>
      <c r="J44" s="221"/>
      <c r="K44" s="58" t="e">
        <f>#REF!</f>
        <v>#REF!</v>
      </c>
      <c r="L44" s="58" t="e">
        <f>#REF!</f>
        <v>#REF!</v>
      </c>
      <c r="N44" s="61"/>
      <c r="O44" s="61"/>
      <c r="P44" s="61"/>
      <c r="Q44" s="61"/>
      <c r="R44" s="62"/>
      <c r="S44" s="63"/>
      <c r="T44" s="63"/>
      <c r="U44" s="63"/>
    </row>
    <row r="45" spans="2:23" ht="54.75" hidden="1" customHeight="1" x14ac:dyDescent="0.25">
      <c r="B45" s="11"/>
      <c r="C45" s="54">
        <v>19</v>
      </c>
      <c r="D45" s="55"/>
      <c r="E45" s="56"/>
      <c r="F45" s="220"/>
      <c r="G45" s="220"/>
      <c r="H45" s="57" t="e">
        <f>VLOOKUP(E45,#REF!,2)</f>
        <v>#REF!</v>
      </c>
      <c r="I45" s="221"/>
      <c r="J45" s="221"/>
      <c r="K45" s="58" t="e">
        <f>#REF!</f>
        <v>#REF!</v>
      </c>
      <c r="L45" s="58" t="e">
        <f>#REF!</f>
        <v>#REF!</v>
      </c>
      <c r="N45" s="61"/>
      <c r="O45" s="61"/>
      <c r="P45" s="61"/>
      <c r="Q45" s="61"/>
      <c r="R45" s="62"/>
      <c r="S45" s="63"/>
      <c r="T45" s="63"/>
      <c r="U45" s="63"/>
    </row>
    <row r="46" spans="2:23" ht="54.75" hidden="1" customHeight="1" x14ac:dyDescent="0.25">
      <c r="B46" s="11"/>
      <c r="C46" s="54">
        <v>20</v>
      </c>
      <c r="D46" s="55"/>
      <c r="E46" s="56"/>
      <c r="F46" s="220"/>
      <c r="G46" s="220"/>
      <c r="H46" s="57" t="e">
        <f>VLOOKUP(E46,#REF!,2)</f>
        <v>#REF!</v>
      </c>
      <c r="I46" s="221"/>
      <c r="J46" s="221"/>
      <c r="K46" s="58" t="e">
        <f>#REF!</f>
        <v>#REF!</v>
      </c>
      <c r="L46" s="58" t="e">
        <f>#REF!</f>
        <v>#REF!</v>
      </c>
      <c r="N46" s="61"/>
      <c r="O46" s="61"/>
      <c r="P46" s="61"/>
      <c r="Q46" s="61"/>
      <c r="R46" s="62"/>
      <c r="S46" s="63"/>
      <c r="T46" s="63"/>
      <c r="U46" s="63"/>
    </row>
    <row r="47" spans="2:23" ht="54.75" hidden="1" customHeight="1" x14ac:dyDescent="0.25">
      <c r="B47" s="11"/>
      <c r="C47" s="54">
        <v>21</v>
      </c>
      <c r="D47" s="55"/>
      <c r="E47" s="56"/>
      <c r="F47" s="220"/>
      <c r="G47" s="220"/>
      <c r="H47" s="57" t="e">
        <f>VLOOKUP(E47,#REF!,2)</f>
        <v>#REF!</v>
      </c>
      <c r="I47" s="221"/>
      <c r="J47" s="221"/>
      <c r="K47" s="58" t="e">
        <f>#REF!</f>
        <v>#REF!</v>
      </c>
      <c r="L47" s="58" t="e">
        <f>#REF!</f>
        <v>#REF!</v>
      </c>
      <c r="N47" s="61"/>
      <c r="O47" s="61"/>
      <c r="P47" s="61"/>
      <c r="Q47" s="61"/>
      <c r="R47" s="62"/>
      <c r="S47" s="63"/>
      <c r="T47" s="63"/>
      <c r="U47" s="63"/>
    </row>
    <row r="48" spans="2:23" ht="54.75" hidden="1" customHeight="1" x14ac:dyDescent="0.25">
      <c r="B48" s="11"/>
      <c r="C48" s="54">
        <v>22</v>
      </c>
      <c r="D48" s="55"/>
      <c r="E48" s="56"/>
      <c r="F48" s="220"/>
      <c r="G48" s="220"/>
      <c r="H48" s="57" t="e">
        <f>VLOOKUP(E48,#REF!,2)</f>
        <v>#REF!</v>
      </c>
      <c r="I48" s="221"/>
      <c r="J48" s="221"/>
      <c r="K48" s="58" t="e">
        <f>#REF!</f>
        <v>#REF!</v>
      </c>
      <c r="L48" s="58" t="e">
        <f>#REF!</f>
        <v>#REF!</v>
      </c>
      <c r="N48" s="61"/>
      <c r="O48" s="61"/>
      <c r="P48" s="61"/>
      <c r="Q48" s="61"/>
      <c r="R48" s="62"/>
      <c r="S48" s="63"/>
      <c r="T48" s="63"/>
      <c r="U48" s="63"/>
    </row>
    <row r="49" spans="1:23" ht="54.75" hidden="1" customHeight="1" x14ac:dyDescent="0.25">
      <c r="B49" s="11"/>
      <c r="C49" s="54">
        <v>23</v>
      </c>
      <c r="D49" s="55"/>
      <c r="E49" s="56"/>
      <c r="F49" s="220"/>
      <c r="G49" s="220"/>
      <c r="H49" s="57" t="e">
        <f>VLOOKUP(E49,#REF!,2)</f>
        <v>#REF!</v>
      </c>
      <c r="I49" s="221"/>
      <c r="J49" s="221"/>
      <c r="K49" s="58" t="e">
        <f>#REF!</f>
        <v>#REF!</v>
      </c>
      <c r="L49" s="58" t="e">
        <f>#REF!</f>
        <v>#REF!</v>
      </c>
      <c r="N49" s="61"/>
      <c r="O49" s="61"/>
      <c r="P49" s="61"/>
      <c r="Q49" s="61"/>
      <c r="R49" s="62"/>
    </row>
    <row r="50" spans="1:23" ht="54.75" hidden="1" customHeight="1" x14ac:dyDescent="0.25">
      <c r="B50" s="11"/>
      <c r="C50" s="54">
        <v>24</v>
      </c>
      <c r="D50" s="55"/>
      <c r="E50" s="56"/>
      <c r="F50" s="220"/>
      <c r="G50" s="220"/>
      <c r="H50" s="57" t="e">
        <f>VLOOKUP(E50,#REF!,2)</f>
        <v>#REF!</v>
      </c>
      <c r="I50" s="221"/>
      <c r="J50" s="221"/>
      <c r="K50" s="58" t="e">
        <f>#REF!</f>
        <v>#REF!</v>
      </c>
      <c r="L50" s="58" t="e">
        <f>#REF!</f>
        <v>#REF!</v>
      </c>
      <c r="N50" s="61"/>
      <c r="O50" s="61"/>
      <c r="P50" s="61"/>
      <c r="Q50" s="61"/>
      <c r="R50" s="62"/>
    </row>
    <row r="51" spans="1:23" ht="54.75" hidden="1" customHeight="1" x14ac:dyDescent="0.25">
      <c r="B51" s="11"/>
      <c r="C51" s="54">
        <v>25</v>
      </c>
      <c r="D51" s="55"/>
      <c r="E51" s="56"/>
      <c r="F51" s="220"/>
      <c r="G51" s="220"/>
      <c r="H51" s="57" t="e">
        <f>VLOOKUP(E51,#REF!,2)</f>
        <v>#REF!</v>
      </c>
      <c r="I51" s="221"/>
      <c r="J51" s="221"/>
      <c r="K51" s="58" t="e">
        <f>#REF!</f>
        <v>#REF!</v>
      </c>
      <c r="L51" s="58" t="e">
        <f>#REF!</f>
        <v>#REF!</v>
      </c>
      <c r="N51" s="61"/>
      <c r="O51" s="61"/>
      <c r="P51" s="61"/>
      <c r="Q51" s="61"/>
      <c r="R51" s="62"/>
    </row>
    <row r="52" spans="1:23" x14ac:dyDescent="0.25">
      <c r="A52" s="64"/>
      <c r="B52" s="207" t="s">
        <v>90</v>
      </c>
      <c r="C52" s="207"/>
      <c r="D52" s="207"/>
      <c r="E52" s="207"/>
      <c r="F52" s="207"/>
      <c r="G52" s="207"/>
      <c r="H52" s="207"/>
      <c r="I52" s="207"/>
      <c r="J52" s="207"/>
      <c r="K52" s="207"/>
      <c r="L52" s="208"/>
    </row>
    <row r="53" spans="1:23" ht="156.75" customHeight="1" x14ac:dyDescent="0.25">
      <c r="B53" s="1"/>
      <c r="C53" s="1"/>
      <c r="D53" s="1"/>
      <c r="E53" s="1"/>
      <c r="F53" s="1"/>
      <c r="G53" s="1"/>
      <c r="H53" s="1"/>
      <c r="I53" s="1"/>
      <c r="J53" s="1"/>
      <c r="K53" s="1"/>
      <c r="L53" s="18"/>
    </row>
    <row r="54" spans="1:23" ht="45" x14ac:dyDescent="0.25">
      <c r="A54" s="65" t="s">
        <v>91</v>
      </c>
      <c r="B54" s="66" t="s">
        <v>92</v>
      </c>
      <c r="C54" s="66" t="s">
        <v>93</v>
      </c>
      <c r="D54" s="66" t="s">
        <v>94</v>
      </c>
      <c r="E54" s="66" t="s">
        <v>95</v>
      </c>
      <c r="F54" s="66" t="s">
        <v>96</v>
      </c>
      <c r="G54" s="66" t="s">
        <v>97</v>
      </c>
      <c r="H54" s="209" t="s">
        <v>98</v>
      </c>
      <c r="I54" s="209"/>
      <c r="J54" s="209" t="s">
        <v>99</v>
      </c>
      <c r="K54" s="209"/>
      <c r="L54" s="209"/>
    </row>
    <row r="55" spans="1:23" ht="234" customHeight="1" x14ac:dyDescent="0.25">
      <c r="A55" s="67">
        <v>1</v>
      </c>
      <c r="B55" s="68">
        <v>40785</v>
      </c>
      <c r="C55" s="69">
        <v>0.83</v>
      </c>
      <c r="D55" s="70"/>
      <c r="E55" s="71">
        <f>((39+13)/59)+((35+16)/58)+((41+9)/59)</f>
        <v>2.60812390414962</v>
      </c>
      <c r="F55" s="72">
        <v>3</v>
      </c>
      <c r="G55" s="73">
        <f>IF(AND(ISNUMBER(E55),ISNUMBER(F55)),E55/F55,"")</f>
        <v>0.86937463471653997</v>
      </c>
      <c r="H55" s="198" t="s">
        <v>100</v>
      </c>
      <c r="I55" s="198"/>
      <c r="J55" s="198"/>
      <c r="K55" s="198"/>
      <c r="L55" s="198"/>
    </row>
    <row r="56" spans="1:23" ht="63.75" customHeight="1" x14ac:dyDescent="0.25">
      <c r="A56" s="210">
        <v>2</v>
      </c>
      <c r="B56" s="212">
        <v>41274</v>
      </c>
      <c r="C56" s="214">
        <v>0.87</v>
      </c>
      <c r="D56" s="216"/>
      <c r="E56" s="218">
        <v>133</v>
      </c>
      <c r="F56" s="74">
        <v>176</v>
      </c>
      <c r="G56" s="75">
        <v>0.75570000000000004</v>
      </c>
      <c r="H56" s="199" t="s">
        <v>101</v>
      </c>
      <c r="I56" s="200"/>
      <c r="J56" s="199" t="s">
        <v>102</v>
      </c>
      <c r="K56" s="203"/>
      <c r="L56" s="200"/>
    </row>
    <row r="57" spans="1:23" ht="409.6" customHeight="1" x14ac:dyDescent="0.25">
      <c r="A57" s="211"/>
      <c r="B57" s="213"/>
      <c r="C57" s="215"/>
      <c r="D57" s="217"/>
      <c r="E57" s="219"/>
      <c r="F57" s="76"/>
      <c r="G57" s="77"/>
      <c r="H57" s="201"/>
      <c r="I57" s="202"/>
      <c r="J57" s="201"/>
      <c r="K57" s="204"/>
      <c r="L57" s="202"/>
    </row>
    <row r="58" spans="1:23" ht="357.75" customHeight="1" x14ac:dyDescent="0.25">
      <c r="A58" s="67">
        <v>3</v>
      </c>
      <c r="B58" s="68">
        <v>41485</v>
      </c>
      <c r="C58" s="69">
        <v>0.8</v>
      </c>
      <c r="D58" s="70" t="s">
        <v>103</v>
      </c>
      <c r="E58" s="72">
        <v>87</v>
      </c>
      <c r="F58" s="72">
        <v>111</v>
      </c>
      <c r="G58" s="73">
        <f>E58/F58</f>
        <v>0.78378378378378377</v>
      </c>
      <c r="H58" s="198" t="s">
        <v>104</v>
      </c>
      <c r="I58" s="198"/>
      <c r="J58" s="198" t="s">
        <v>105</v>
      </c>
      <c r="K58" s="198"/>
      <c r="L58" s="198"/>
    </row>
    <row r="59" spans="1:23" ht="377.25" customHeight="1" x14ac:dyDescent="0.25">
      <c r="A59" s="67">
        <v>4</v>
      </c>
      <c r="B59" s="68">
        <v>41850</v>
      </c>
      <c r="C59" s="69">
        <v>0.8</v>
      </c>
      <c r="D59" s="70" t="s">
        <v>106</v>
      </c>
      <c r="E59" s="72">
        <v>38</v>
      </c>
      <c r="F59" s="72">
        <v>40</v>
      </c>
      <c r="G59" s="73">
        <f>E59/F59</f>
        <v>0.95</v>
      </c>
      <c r="H59" s="205" t="s">
        <v>107</v>
      </c>
      <c r="I59" s="206"/>
      <c r="J59" s="198" t="s">
        <v>105</v>
      </c>
      <c r="K59" s="198"/>
      <c r="L59" s="198"/>
    </row>
    <row r="60" spans="1:23" ht="292.5" customHeight="1" x14ac:dyDescent="0.25">
      <c r="A60" s="78">
        <v>5</v>
      </c>
      <c r="B60" s="68">
        <v>42215</v>
      </c>
      <c r="C60" s="69">
        <v>0.8</v>
      </c>
      <c r="D60" s="70" t="s">
        <v>106</v>
      </c>
      <c r="E60" s="72">
        <v>33</v>
      </c>
      <c r="F60" s="72">
        <v>36</v>
      </c>
      <c r="G60" s="73">
        <f>E60/F60</f>
        <v>0.91666666666666663</v>
      </c>
      <c r="H60" s="198" t="s">
        <v>108</v>
      </c>
      <c r="I60" s="198"/>
      <c r="J60" s="198" t="s">
        <v>109</v>
      </c>
      <c r="K60" s="198"/>
      <c r="L60" s="198"/>
    </row>
    <row r="61" spans="1:23" ht="273" customHeight="1" x14ac:dyDescent="0.25">
      <c r="A61" s="78">
        <v>6</v>
      </c>
      <c r="B61" s="68">
        <v>42581</v>
      </c>
      <c r="C61" s="69">
        <v>0.8</v>
      </c>
      <c r="D61" s="108" t="s">
        <v>106</v>
      </c>
      <c r="E61" s="72">
        <v>47</v>
      </c>
      <c r="F61" s="111">
        <v>49</v>
      </c>
      <c r="G61" s="73">
        <f>E61/F61</f>
        <v>0.95918367346938771</v>
      </c>
      <c r="H61" s="198" t="s">
        <v>272</v>
      </c>
      <c r="I61" s="198"/>
      <c r="J61" s="198" t="s">
        <v>271</v>
      </c>
      <c r="K61" s="198"/>
      <c r="L61" s="198"/>
    </row>
    <row r="62" spans="1:23" ht="291" customHeight="1" x14ac:dyDescent="0.25">
      <c r="A62" s="78">
        <v>7</v>
      </c>
      <c r="B62" s="68">
        <v>42946</v>
      </c>
      <c r="C62" s="79">
        <v>0.8</v>
      </c>
      <c r="D62" s="112" t="s">
        <v>273</v>
      </c>
      <c r="E62" s="72">
        <v>28</v>
      </c>
      <c r="F62" s="111">
        <v>31</v>
      </c>
      <c r="G62" s="73">
        <f>E62/F62</f>
        <v>0.90322580645161288</v>
      </c>
      <c r="H62" s="198" t="s">
        <v>274</v>
      </c>
      <c r="I62" s="198"/>
      <c r="J62" s="198" t="s">
        <v>271</v>
      </c>
      <c r="K62" s="198"/>
      <c r="L62" s="198"/>
    </row>
    <row r="63" spans="1:23" ht="15" customHeight="1" x14ac:dyDescent="0.25">
      <c r="B63" s="189" t="s">
        <v>110</v>
      </c>
      <c r="C63" s="190"/>
      <c r="D63" s="190"/>
      <c r="E63" s="190"/>
      <c r="F63" s="190"/>
      <c r="G63" s="190"/>
      <c r="H63" s="190"/>
      <c r="I63" s="190"/>
      <c r="J63" s="190"/>
      <c r="K63" s="190"/>
      <c r="L63" s="191"/>
      <c r="N63" s="1"/>
      <c r="O63" s="1"/>
      <c r="P63" s="1"/>
      <c r="Q63" s="1"/>
      <c r="S63" s="1"/>
      <c r="T63" s="1"/>
      <c r="U63" s="1"/>
      <c r="V63" s="1"/>
      <c r="W63" s="1"/>
    </row>
    <row r="64" spans="1:23" ht="15" customHeight="1" x14ac:dyDescent="0.25">
      <c r="B64" s="192"/>
      <c r="C64" s="193"/>
      <c r="D64" s="193"/>
      <c r="E64" s="193"/>
      <c r="F64" s="193"/>
      <c r="G64" s="193"/>
      <c r="H64" s="193"/>
      <c r="I64" s="193"/>
      <c r="J64" s="193"/>
      <c r="K64" s="193"/>
      <c r="L64" s="194"/>
      <c r="N64" s="1"/>
      <c r="O64" s="1"/>
      <c r="P64" s="1"/>
      <c r="Q64" s="1"/>
      <c r="S64" s="1"/>
      <c r="T64" s="1"/>
      <c r="U64" s="1"/>
      <c r="V64" s="1"/>
      <c r="W64" s="1"/>
    </row>
    <row r="65" spans="2:23" ht="15" customHeight="1" x14ac:dyDescent="0.25">
      <c r="B65" s="195"/>
      <c r="C65" s="196"/>
      <c r="D65" s="196"/>
      <c r="E65" s="196"/>
      <c r="F65" s="196"/>
      <c r="G65" s="196"/>
      <c r="H65" s="196"/>
      <c r="I65" s="196"/>
      <c r="J65" s="196"/>
      <c r="K65" s="196"/>
      <c r="L65" s="197"/>
      <c r="N65" s="1"/>
      <c r="O65" s="1"/>
      <c r="P65" s="1"/>
      <c r="Q65" s="1"/>
      <c r="S65" s="1"/>
      <c r="T65" s="1"/>
      <c r="U65" s="1"/>
      <c r="V65" s="1"/>
      <c r="W65" s="1"/>
    </row>
    <row r="66" spans="2:23" ht="15" customHeight="1" x14ac:dyDescent="0.25">
      <c r="B66" s="1"/>
      <c r="C66" s="1"/>
      <c r="D66" s="1"/>
      <c r="E66" s="1"/>
      <c r="F66" s="1"/>
      <c r="G66" s="1"/>
      <c r="H66" s="1"/>
      <c r="I66" s="1"/>
      <c r="J66" s="1"/>
      <c r="K66" s="1"/>
      <c r="L66" s="1"/>
      <c r="N66" s="1"/>
      <c r="O66" s="1"/>
      <c r="P66" s="1"/>
      <c r="Q66" s="1"/>
      <c r="S66" s="1"/>
      <c r="T66" s="1"/>
      <c r="U66" s="1"/>
      <c r="V66" s="1"/>
      <c r="W66" s="1"/>
    </row>
    <row r="67" spans="2:23" ht="15" hidden="1" customHeight="1" x14ac:dyDescent="0.25"/>
    <row r="68" spans="2:23" ht="15" hidden="1" customHeight="1" x14ac:dyDescent="0.25"/>
    <row r="69" spans="2:23" ht="15" hidden="1" customHeight="1" x14ac:dyDescent="0.25"/>
    <row r="70" spans="2:23" ht="15" hidden="1" customHeight="1" x14ac:dyDescent="0.25"/>
    <row r="71" spans="2:23" ht="15" hidden="1" customHeight="1" x14ac:dyDescent="0.25"/>
    <row r="72" spans="2:23" ht="15" hidden="1" customHeight="1" x14ac:dyDescent="0.25"/>
    <row r="73" spans="2:23" ht="15" hidden="1" customHeight="1" x14ac:dyDescent="0.25"/>
    <row r="74" spans="2:23" ht="15" hidden="1" customHeight="1" x14ac:dyDescent="0.25"/>
    <row r="75" spans="2:23" ht="15" hidden="1" customHeight="1" x14ac:dyDescent="0.25"/>
    <row r="76" spans="2:23" ht="15" hidden="1" customHeight="1" x14ac:dyDescent="0.25"/>
    <row r="77" spans="2:23" ht="15" hidden="1" customHeight="1" x14ac:dyDescent="0.25"/>
    <row r="78" spans="2:23" ht="15" hidden="1" customHeight="1" x14ac:dyDescent="0.25"/>
    <row r="79" spans="2:23" ht="15" hidden="1" customHeight="1" x14ac:dyDescent="0.25"/>
    <row r="80" spans="2:23" ht="15" hidden="1" customHeight="1" x14ac:dyDescent="0.25"/>
    <row r="81" ht="15" hidden="1" customHeight="1" x14ac:dyDescent="0.25"/>
    <row r="82" ht="15" hidden="1" customHeight="1" x14ac:dyDescent="0.25"/>
    <row r="83" ht="15" hidden="1" customHeight="1" x14ac:dyDescent="0.25"/>
    <row r="84" ht="15" hidden="1" customHeight="1" x14ac:dyDescent="0.25"/>
    <row r="85" ht="15" hidden="1" customHeight="1" x14ac:dyDescent="0.25"/>
    <row r="86" ht="15" hidden="1" customHeight="1" x14ac:dyDescent="0.25"/>
    <row r="87" ht="15" customHeight="1" x14ac:dyDescent="0.25"/>
    <row r="88" ht="15" customHeight="1" x14ac:dyDescent="0.25"/>
  </sheetData>
  <mergeCells count="109">
    <mergeCell ref="D2:D5"/>
    <mergeCell ref="E2:K3"/>
    <mergeCell ref="E4:F4"/>
    <mergeCell ref="G4:H4"/>
    <mergeCell ref="I4:K4"/>
    <mergeCell ref="E5:K5"/>
    <mergeCell ref="C12:E12"/>
    <mergeCell ref="F12:L12"/>
    <mergeCell ref="C13:D13"/>
    <mergeCell ref="E13:H13"/>
    <mergeCell ref="J13:L13"/>
    <mergeCell ref="C14:D14"/>
    <mergeCell ref="E14:L14"/>
    <mergeCell ref="C7:D7"/>
    <mergeCell ref="E7:F7"/>
    <mergeCell ref="J7:K7"/>
    <mergeCell ref="B9:L9"/>
    <mergeCell ref="B10:B14"/>
    <mergeCell ref="C10:D10"/>
    <mergeCell ref="E10:I10"/>
    <mergeCell ref="K10:L10"/>
    <mergeCell ref="C11:D11"/>
    <mergeCell ref="E11:J11"/>
    <mergeCell ref="C19:D19"/>
    <mergeCell ref="E19:L19"/>
    <mergeCell ref="C20:D20"/>
    <mergeCell ref="E20:L20"/>
    <mergeCell ref="B21:L21"/>
    <mergeCell ref="B22:L22"/>
    <mergeCell ref="B15:L15"/>
    <mergeCell ref="B16:L16"/>
    <mergeCell ref="C17:D17"/>
    <mergeCell ref="E17:L17"/>
    <mergeCell ref="C18:D18"/>
    <mergeCell ref="E18:L18"/>
    <mergeCell ref="B30:L30"/>
    <mergeCell ref="B31:L31"/>
    <mergeCell ref="C32:D33"/>
    <mergeCell ref="E32:F32"/>
    <mergeCell ref="G32:L32"/>
    <mergeCell ref="E33:F33"/>
    <mergeCell ref="G33:L33"/>
    <mergeCell ref="C23:D25"/>
    <mergeCell ref="E23:L25"/>
    <mergeCell ref="C26:D28"/>
    <mergeCell ref="E26:L28"/>
    <mergeCell ref="C29:D29"/>
    <mergeCell ref="E29:L29"/>
    <mergeCell ref="B36:L36"/>
    <mergeCell ref="F37:G37"/>
    <mergeCell ref="I37:J37"/>
    <mergeCell ref="F38:G38"/>
    <mergeCell ref="I38:J38"/>
    <mergeCell ref="F39:G39"/>
    <mergeCell ref="I39:J39"/>
    <mergeCell ref="C34:D34"/>
    <mergeCell ref="E34:G34"/>
    <mergeCell ref="H34:I34"/>
    <mergeCell ref="J34:L34"/>
    <mergeCell ref="C35:D35"/>
    <mergeCell ref="E35:I35"/>
    <mergeCell ref="K35:L35"/>
    <mergeCell ref="F43:G43"/>
    <mergeCell ref="I43:J43"/>
    <mergeCell ref="F44:G44"/>
    <mergeCell ref="I44:J44"/>
    <mergeCell ref="F45:G45"/>
    <mergeCell ref="I45:J45"/>
    <mergeCell ref="F40:G40"/>
    <mergeCell ref="I40:J40"/>
    <mergeCell ref="F41:G41"/>
    <mergeCell ref="I41:J41"/>
    <mergeCell ref="F42:G42"/>
    <mergeCell ref="I42:J42"/>
    <mergeCell ref="F49:G49"/>
    <mergeCell ref="I49:J49"/>
    <mergeCell ref="F50:G50"/>
    <mergeCell ref="I50:J50"/>
    <mergeCell ref="F51:G51"/>
    <mergeCell ref="I51:J51"/>
    <mergeCell ref="F46:G46"/>
    <mergeCell ref="I46:J46"/>
    <mergeCell ref="F47:G47"/>
    <mergeCell ref="I47:J47"/>
    <mergeCell ref="F48:G48"/>
    <mergeCell ref="I48:J48"/>
    <mergeCell ref="B52:L52"/>
    <mergeCell ref="H54:I54"/>
    <mergeCell ref="J54:L54"/>
    <mergeCell ref="H55:I55"/>
    <mergeCell ref="J55:L55"/>
    <mergeCell ref="A56:A57"/>
    <mergeCell ref="B56:B57"/>
    <mergeCell ref="C56:C57"/>
    <mergeCell ref="D56:D57"/>
    <mergeCell ref="E56:E57"/>
    <mergeCell ref="B63:L65"/>
    <mergeCell ref="H60:I60"/>
    <mergeCell ref="J60:L60"/>
    <mergeCell ref="H61:I61"/>
    <mergeCell ref="J61:L61"/>
    <mergeCell ref="H62:I62"/>
    <mergeCell ref="J62:L62"/>
    <mergeCell ref="H56:I57"/>
    <mergeCell ref="J56:L57"/>
    <mergeCell ref="H58:I58"/>
    <mergeCell ref="J58:L58"/>
    <mergeCell ref="H59:I59"/>
    <mergeCell ref="J59:L59"/>
  </mergeCells>
  <conditionalFormatting sqref="H37:H51">
    <cfRule type="containsText" dxfId="29" priority="1" operator="containsText" text="ü">
      <formula>NOT(ISERROR(SEARCH("ü",H37)))</formula>
    </cfRule>
    <cfRule type="containsText" dxfId="28" priority="2" operator="containsText" text="%">
      <formula>NOT(ISERROR(SEARCH("%",H37)))</formula>
    </cfRule>
    <cfRule type="containsText" dxfId="27" priority="3" operator="containsText" text="M">
      <formula>NOT(ISERROR(SEARCH("M",H37)))</formula>
    </cfRule>
  </conditionalFormatting>
  <dataValidations count="6">
    <dataValidation type="list" allowBlank="1" showInputMessage="1" showErrorMessage="1" sqref="F12 JB12 SX12 ACT12 AMP12 AWL12 BGH12 BQD12 BZZ12 CJV12 CTR12 DDN12 DNJ12 DXF12 EHB12 EQX12 FAT12 FKP12 FUL12 GEH12 GOD12 GXZ12 HHV12 HRR12 IBN12 ILJ12 IVF12 JFB12 JOX12 JYT12 KIP12 KSL12 LCH12 LMD12 LVZ12 MFV12 MPR12 MZN12 NJJ12 NTF12 ODB12 OMX12 OWT12 PGP12 PQL12 QAH12 QKD12 QTZ12 RDV12 RNR12 RXN12 SHJ12 SRF12 TBB12 TKX12 TUT12 UEP12 UOL12 UYH12 VID12 VRZ12 WBV12 WLR12 WVN12 F65547 JB65547 SX65547 ACT65547 AMP65547 AWL65547 BGH65547 BQD65547 BZZ65547 CJV65547 CTR65547 DDN65547 DNJ65547 DXF65547 EHB65547 EQX65547 FAT65547 FKP65547 FUL65547 GEH65547 GOD65547 GXZ65547 HHV65547 HRR65547 IBN65547 ILJ65547 IVF65547 JFB65547 JOX65547 JYT65547 KIP65547 KSL65547 LCH65547 LMD65547 LVZ65547 MFV65547 MPR65547 MZN65547 NJJ65547 NTF65547 ODB65547 OMX65547 OWT65547 PGP65547 PQL65547 QAH65547 QKD65547 QTZ65547 RDV65547 RNR65547 RXN65547 SHJ65547 SRF65547 TBB65547 TKX65547 TUT65547 UEP65547 UOL65547 UYH65547 VID65547 VRZ65547 WBV65547 WLR65547 WVN65547 F131083 JB131083 SX131083 ACT131083 AMP131083 AWL131083 BGH131083 BQD131083 BZZ131083 CJV131083 CTR131083 DDN131083 DNJ131083 DXF131083 EHB131083 EQX131083 FAT131083 FKP131083 FUL131083 GEH131083 GOD131083 GXZ131083 HHV131083 HRR131083 IBN131083 ILJ131083 IVF131083 JFB131083 JOX131083 JYT131083 KIP131083 KSL131083 LCH131083 LMD131083 LVZ131083 MFV131083 MPR131083 MZN131083 NJJ131083 NTF131083 ODB131083 OMX131083 OWT131083 PGP131083 PQL131083 QAH131083 QKD131083 QTZ131083 RDV131083 RNR131083 RXN131083 SHJ131083 SRF131083 TBB131083 TKX131083 TUT131083 UEP131083 UOL131083 UYH131083 VID131083 VRZ131083 WBV131083 WLR131083 WVN131083 F196619 JB196619 SX196619 ACT196619 AMP196619 AWL196619 BGH196619 BQD196619 BZZ196619 CJV196619 CTR196619 DDN196619 DNJ196619 DXF196619 EHB196619 EQX196619 FAT196619 FKP196619 FUL196619 GEH196619 GOD196619 GXZ196619 HHV196619 HRR196619 IBN196619 ILJ196619 IVF196619 JFB196619 JOX196619 JYT196619 KIP196619 KSL196619 LCH196619 LMD196619 LVZ196619 MFV196619 MPR196619 MZN196619 NJJ196619 NTF196619 ODB196619 OMX196619 OWT196619 PGP196619 PQL196619 QAH196619 QKD196619 QTZ196619 RDV196619 RNR196619 RXN196619 SHJ196619 SRF196619 TBB196619 TKX196619 TUT196619 UEP196619 UOL196619 UYH196619 VID196619 VRZ196619 WBV196619 WLR196619 WVN196619 F262155 JB262155 SX262155 ACT262155 AMP262155 AWL262155 BGH262155 BQD262155 BZZ262155 CJV262155 CTR262155 DDN262155 DNJ262155 DXF262155 EHB262155 EQX262155 FAT262155 FKP262155 FUL262155 GEH262155 GOD262155 GXZ262155 HHV262155 HRR262155 IBN262155 ILJ262155 IVF262155 JFB262155 JOX262155 JYT262155 KIP262155 KSL262155 LCH262155 LMD262155 LVZ262155 MFV262155 MPR262155 MZN262155 NJJ262155 NTF262155 ODB262155 OMX262155 OWT262155 PGP262155 PQL262155 QAH262155 QKD262155 QTZ262155 RDV262155 RNR262155 RXN262155 SHJ262155 SRF262155 TBB262155 TKX262155 TUT262155 UEP262155 UOL262155 UYH262155 VID262155 VRZ262155 WBV262155 WLR262155 WVN262155 F327691 JB327691 SX327691 ACT327691 AMP327691 AWL327691 BGH327691 BQD327691 BZZ327691 CJV327691 CTR327691 DDN327691 DNJ327691 DXF327691 EHB327691 EQX327691 FAT327691 FKP327691 FUL327691 GEH327691 GOD327691 GXZ327691 HHV327691 HRR327691 IBN327691 ILJ327691 IVF327691 JFB327691 JOX327691 JYT327691 KIP327691 KSL327691 LCH327691 LMD327691 LVZ327691 MFV327691 MPR327691 MZN327691 NJJ327691 NTF327691 ODB327691 OMX327691 OWT327691 PGP327691 PQL327691 QAH327691 QKD327691 QTZ327691 RDV327691 RNR327691 RXN327691 SHJ327691 SRF327691 TBB327691 TKX327691 TUT327691 UEP327691 UOL327691 UYH327691 VID327691 VRZ327691 WBV327691 WLR327691 WVN327691 F393227 JB393227 SX393227 ACT393227 AMP393227 AWL393227 BGH393227 BQD393227 BZZ393227 CJV393227 CTR393227 DDN393227 DNJ393227 DXF393227 EHB393227 EQX393227 FAT393227 FKP393227 FUL393227 GEH393227 GOD393227 GXZ393227 HHV393227 HRR393227 IBN393227 ILJ393227 IVF393227 JFB393227 JOX393227 JYT393227 KIP393227 KSL393227 LCH393227 LMD393227 LVZ393227 MFV393227 MPR393227 MZN393227 NJJ393227 NTF393227 ODB393227 OMX393227 OWT393227 PGP393227 PQL393227 QAH393227 QKD393227 QTZ393227 RDV393227 RNR393227 RXN393227 SHJ393227 SRF393227 TBB393227 TKX393227 TUT393227 UEP393227 UOL393227 UYH393227 VID393227 VRZ393227 WBV393227 WLR393227 WVN393227 F458763 JB458763 SX458763 ACT458763 AMP458763 AWL458763 BGH458763 BQD458763 BZZ458763 CJV458763 CTR458763 DDN458763 DNJ458763 DXF458763 EHB458763 EQX458763 FAT458763 FKP458763 FUL458763 GEH458763 GOD458763 GXZ458763 HHV458763 HRR458763 IBN458763 ILJ458763 IVF458763 JFB458763 JOX458763 JYT458763 KIP458763 KSL458763 LCH458763 LMD458763 LVZ458763 MFV458763 MPR458763 MZN458763 NJJ458763 NTF458763 ODB458763 OMX458763 OWT458763 PGP458763 PQL458763 QAH458763 QKD458763 QTZ458763 RDV458763 RNR458763 RXN458763 SHJ458763 SRF458763 TBB458763 TKX458763 TUT458763 UEP458763 UOL458763 UYH458763 VID458763 VRZ458763 WBV458763 WLR458763 WVN458763 F524299 JB524299 SX524299 ACT524299 AMP524299 AWL524299 BGH524299 BQD524299 BZZ524299 CJV524299 CTR524299 DDN524299 DNJ524299 DXF524299 EHB524299 EQX524299 FAT524299 FKP524299 FUL524299 GEH524299 GOD524299 GXZ524299 HHV524299 HRR524299 IBN524299 ILJ524299 IVF524299 JFB524299 JOX524299 JYT524299 KIP524299 KSL524299 LCH524299 LMD524299 LVZ524299 MFV524299 MPR524299 MZN524299 NJJ524299 NTF524299 ODB524299 OMX524299 OWT524299 PGP524299 PQL524299 QAH524299 QKD524299 QTZ524299 RDV524299 RNR524299 RXN524299 SHJ524299 SRF524299 TBB524299 TKX524299 TUT524299 UEP524299 UOL524299 UYH524299 VID524299 VRZ524299 WBV524299 WLR524299 WVN524299 F589835 JB589835 SX589835 ACT589835 AMP589835 AWL589835 BGH589835 BQD589835 BZZ589835 CJV589835 CTR589835 DDN589835 DNJ589835 DXF589835 EHB589835 EQX589835 FAT589835 FKP589835 FUL589835 GEH589835 GOD589835 GXZ589835 HHV589835 HRR589835 IBN589835 ILJ589835 IVF589835 JFB589835 JOX589835 JYT589835 KIP589835 KSL589835 LCH589835 LMD589835 LVZ589835 MFV589835 MPR589835 MZN589835 NJJ589835 NTF589835 ODB589835 OMX589835 OWT589835 PGP589835 PQL589835 QAH589835 QKD589835 QTZ589835 RDV589835 RNR589835 RXN589835 SHJ589835 SRF589835 TBB589835 TKX589835 TUT589835 UEP589835 UOL589835 UYH589835 VID589835 VRZ589835 WBV589835 WLR589835 WVN589835 F655371 JB655371 SX655371 ACT655371 AMP655371 AWL655371 BGH655371 BQD655371 BZZ655371 CJV655371 CTR655371 DDN655371 DNJ655371 DXF655371 EHB655371 EQX655371 FAT655371 FKP655371 FUL655371 GEH655371 GOD655371 GXZ655371 HHV655371 HRR655371 IBN655371 ILJ655371 IVF655371 JFB655371 JOX655371 JYT655371 KIP655371 KSL655371 LCH655371 LMD655371 LVZ655371 MFV655371 MPR655371 MZN655371 NJJ655371 NTF655371 ODB655371 OMX655371 OWT655371 PGP655371 PQL655371 QAH655371 QKD655371 QTZ655371 RDV655371 RNR655371 RXN655371 SHJ655371 SRF655371 TBB655371 TKX655371 TUT655371 UEP655371 UOL655371 UYH655371 VID655371 VRZ655371 WBV655371 WLR655371 WVN655371 F720907 JB720907 SX720907 ACT720907 AMP720907 AWL720907 BGH720907 BQD720907 BZZ720907 CJV720907 CTR720907 DDN720907 DNJ720907 DXF720907 EHB720907 EQX720907 FAT720907 FKP720907 FUL720907 GEH720907 GOD720907 GXZ720907 HHV720907 HRR720907 IBN720907 ILJ720907 IVF720907 JFB720907 JOX720907 JYT720907 KIP720907 KSL720907 LCH720907 LMD720907 LVZ720907 MFV720907 MPR720907 MZN720907 NJJ720907 NTF720907 ODB720907 OMX720907 OWT720907 PGP720907 PQL720907 QAH720907 QKD720907 QTZ720907 RDV720907 RNR720907 RXN720907 SHJ720907 SRF720907 TBB720907 TKX720907 TUT720907 UEP720907 UOL720907 UYH720907 VID720907 VRZ720907 WBV720907 WLR720907 WVN720907 F786443 JB786443 SX786443 ACT786443 AMP786443 AWL786443 BGH786443 BQD786443 BZZ786443 CJV786443 CTR786443 DDN786443 DNJ786443 DXF786443 EHB786443 EQX786443 FAT786443 FKP786443 FUL786443 GEH786443 GOD786443 GXZ786443 HHV786443 HRR786443 IBN786443 ILJ786443 IVF786443 JFB786443 JOX786443 JYT786443 KIP786443 KSL786443 LCH786443 LMD786443 LVZ786443 MFV786443 MPR786443 MZN786443 NJJ786443 NTF786443 ODB786443 OMX786443 OWT786443 PGP786443 PQL786443 QAH786443 QKD786443 QTZ786443 RDV786443 RNR786443 RXN786443 SHJ786443 SRF786443 TBB786443 TKX786443 TUT786443 UEP786443 UOL786443 UYH786443 VID786443 VRZ786443 WBV786443 WLR786443 WVN786443 F851979 JB851979 SX851979 ACT851979 AMP851979 AWL851979 BGH851979 BQD851979 BZZ851979 CJV851979 CTR851979 DDN851979 DNJ851979 DXF851979 EHB851979 EQX851979 FAT851979 FKP851979 FUL851979 GEH851979 GOD851979 GXZ851979 HHV851979 HRR851979 IBN851979 ILJ851979 IVF851979 JFB851979 JOX851979 JYT851979 KIP851979 KSL851979 LCH851979 LMD851979 LVZ851979 MFV851979 MPR851979 MZN851979 NJJ851979 NTF851979 ODB851979 OMX851979 OWT851979 PGP851979 PQL851979 QAH851979 QKD851979 QTZ851979 RDV851979 RNR851979 RXN851979 SHJ851979 SRF851979 TBB851979 TKX851979 TUT851979 UEP851979 UOL851979 UYH851979 VID851979 VRZ851979 WBV851979 WLR851979 WVN851979 F917515 JB917515 SX917515 ACT917515 AMP917515 AWL917515 BGH917515 BQD917515 BZZ917515 CJV917515 CTR917515 DDN917515 DNJ917515 DXF917515 EHB917515 EQX917515 FAT917515 FKP917515 FUL917515 GEH917515 GOD917515 GXZ917515 HHV917515 HRR917515 IBN917515 ILJ917515 IVF917515 JFB917515 JOX917515 JYT917515 KIP917515 KSL917515 LCH917515 LMD917515 LVZ917515 MFV917515 MPR917515 MZN917515 NJJ917515 NTF917515 ODB917515 OMX917515 OWT917515 PGP917515 PQL917515 QAH917515 QKD917515 QTZ917515 RDV917515 RNR917515 RXN917515 SHJ917515 SRF917515 TBB917515 TKX917515 TUT917515 UEP917515 UOL917515 UYH917515 VID917515 VRZ917515 WBV917515 WLR917515 WVN917515 F983051 JB983051 SX983051 ACT983051 AMP983051 AWL983051 BGH983051 BQD983051 BZZ983051 CJV983051 CTR983051 DDN983051 DNJ983051 DXF983051 EHB983051 EQX983051 FAT983051 FKP983051 FUL983051 GEH983051 GOD983051 GXZ983051 HHV983051 HRR983051 IBN983051 ILJ983051 IVF983051 JFB983051 JOX983051 JYT983051 KIP983051 KSL983051 LCH983051 LMD983051 LVZ983051 MFV983051 MPR983051 MZN983051 NJJ983051 NTF983051 ODB983051 OMX983051 OWT983051 PGP983051 PQL983051 QAH983051 QKD983051 QTZ983051 RDV983051 RNR983051 RXN983051 SHJ983051 SRF983051 TBB983051 TKX983051 TUT983051 UEP983051 UOL983051 UYH983051 VID983051 VRZ983051 WBV983051 WLR983051 WVN983051">
      <formula1>$N$2:$N$16</formula1>
    </dataValidation>
    <dataValidation type="list" allowBlank="1" showInputMessage="1" showErrorMessage="1" sqref="J13 JF13 TB13 ACX13 AMT13 AWP13 BGL13 BQH13 CAD13 CJZ13 CTV13 DDR13 DNN13 DXJ13 EHF13 ERB13 FAX13 FKT13 FUP13 GEL13 GOH13 GYD13 HHZ13 HRV13 IBR13 ILN13 IVJ13 JFF13 JPB13 JYX13 KIT13 KSP13 LCL13 LMH13 LWD13 MFZ13 MPV13 MZR13 NJN13 NTJ13 ODF13 ONB13 OWX13 PGT13 PQP13 QAL13 QKH13 QUD13 RDZ13 RNV13 RXR13 SHN13 SRJ13 TBF13 TLB13 TUX13 UET13 UOP13 UYL13 VIH13 VSD13 WBZ13 WLV13 WVR13 J65548 JF65548 TB65548 ACX65548 AMT65548 AWP65548 BGL65548 BQH65548 CAD65548 CJZ65548 CTV65548 DDR65548 DNN65548 DXJ65548 EHF65548 ERB65548 FAX65548 FKT65548 FUP65548 GEL65548 GOH65548 GYD65548 HHZ65548 HRV65548 IBR65548 ILN65548 IVJ65548 JFF65548 JPB65548 JYX65548 KIT65548 KSP65548 LCL65548 LMH65548 LWD65548 MFZ65548 MPV65548 MZR65548 NJN65548 NTJ65548 ODF65548 ONB65548 OWX65548 PGT65548 PQP65548 QAL65548 QKH65548 QUD65548 RDZ65548 RNV65548 RXR65548 SHN65548 SRJ65548 TBF65548 TLB65548 TUX65548 UET65548 UOP65548 UYL65548 VIH65548 VSD65548 WBZ65548 WLV65548 WVR65548 J131084 JF131084 TB131084 ACX131084 AMT131084 AWP131084 BGL131084 BQH131084 CAD131084 CJZ131084 CTV131084 DDR131084 DNN131084 DXJ131084 EHF131084 ERB131084 FAX131084 FKT131084 FUP131084 GEL131084 GOH131084 GYD131084 HHZ131084 HRV131084 IBR131084 ILN131084 IVJ131084 JFF131084 JPB131084 JYX131084 KIT131084 KSP131084 LCL131084 LMH131084 LWD131084 MFZ131084 MPV131084 MZR131084 NJN131084 NTJ131084 ODF131084 ONB131084 OWX131084 PGT131084 PQP131084 QAL131084 QKH131084 QUD131084 RDZ131084 RNV131084 RXR131084 SHN131084 SRJ131084 TBF131084 TLB131084 TUX131084 UET131084 UOP131084 UYL131084 VIH131084 VSD131084 WBZ131084 WLV131084 WVR131084 J196620 JF196620 TB196620 ACX196620 AMT196620 AWP196620 BGL196620 BQH196620 CAD196620 CJZ196620 CTV196620 DDR196620 DNN196620 DXJ196620 EHF196620 ERB196620 FAX196620 FKT196620 FUP196620 GEL196620 GOH196620 GYD196620 HHZ196620 HRV196620 IBR196620 ILN196620 IVJ196620 JFF196620 JPB196620 JYX196620 KIT196620 KSP196620 LCL196620 LMH196620 LWD196620 MFZ196620 MPV196620 MZR196620 NJN196620 NTJ196620 ODF196620 ONB196620 OWX196620 PGT196620 PQP196620 QAL196620 QKH196620 QUD196620 RDZ196620 RNV196620 RXR196620 SHN196620 SRJ196620 TBF196620 TLB196620 TUX196620 UET196620 UOP196620 UYL196620 VIH196620 VSD196620 WBZ196620 WLV196620 WVR196620 J262156 JF262156 TB262156 ACX262156 AMT262156 AWP262156 BGL262156 BQH262156 CAD262156 CJZ262156 CTV262156 DDR262156 DNN262156 DXJ262156 EHF262156 ERB262156 FAX262156 FKT262156 FUP262156 GEL262156 GOH262156 GYD262156 HHZ262156 HRV262156 IBR262156 ILN262156 IVJ262156 JFF262156 JPB262156 JYX262156 KIT262156 KSP262156 LCL262156 LMH262156 LWD262156 MFZ262156 MPV262156 MZR262156 NJN262156 NTJ262156 ODF262156 ONB262156 OWX262156 PGT262156 PQP262156 QAL262156 QKH262156 QUD262156 RDZ262156 RNV262156 RXR262156 SHN262156 SRJ262156 TBF262156 TLB262156 TUX262156 UET262156 UOP262156 UYL262156 VIH262156 VSD262156 WBZ262156 WLV262156 WVR262156 J327692 JF327692 TB327692 ACX327692 AMT327692 AWP327692 BGL327692 BQH327692 CAD327692 CJZ327692 CTV327692 DDR327692 DNN327692 DXJ327692 EHF327692 ERB327692 FAX327692 FKT327692 FUP327692 GEL327692 GOH327692 GYD327692 HHZ327692 HRV327692 IBR327692 ILN327692 IVJ327692 JFF327692 JPB327692 JYX327692 KIT327692 KSP327692 LCL327692 LMH327692 LWD327692 MFZ327692 MPV327692 MZR327692 NJN327692 NTJ327692 ODF327692 ONB327692 OWX327692 PGT327692 PQP327692 QAL327692 QKH327692 QUD327692 RDZ327692 RNV327692 RXR327692 SHN327692 SRJ327692 TBF327692 TLB327692 TUX327692 UET327692 UOP327692 UYL327692 VIH327692 VSD327692 WBZ327692 WLV327692 WVR327692 J393228 JF393228 TB393228 ACX393228 AMT393228 AWP393228 BGL393228 BQH393228 CAD393228 CJZ393228 CTV393228 DDR393228 DNN393228 DXJ393228 EHF393228 ERB393228 FAX393228 FKT393228 FUP393228 GEL393228 GOH393228 GYD393228 HHZ393228 HRV393228 IBR393228 ILN393228 IVJ393228 JFF393228 JPB393228 JYX393228 KIT393228 KSP393228 LCL393228 LMH393228 LWD393228 MFZ393228 MPV393228 MZR393228 NJN393228 NTJ393228 ODF393228 ONB393228 OWX393228 PGT393228 PQP393228 QAL393228 QKH393228 QUD393228 RDZ393228 RNV393228 RXR393228 SHN393228 SRJ393228 TBF393228 TLB393228 TUX393228 UET393228 UOP393228 UYL393228 VIH393228 VSD393228 WBZ393228 WLV393228 WVR393228 J458764 JF458764 TB458764 ACX458764 AMT458764 AWP458764 BGL458764 BQH458764 CAD458764 CJZ458764 CTV458764 DDR458764 DNN458764 DXJ458764 EHF458764 ERB458764 FAX458764 FKT458764 FUP458764 GEL458764 GOH458764 GYD458764 HHZ458764 HRV458764 IBR458764 ILN458764 IVJ458764 JFF458764 JPB458764 JYX458764 KIT458764 KSP458764 LCL458764 LMH458764 LWD458764 MFZ458764 MPV458764 MZR458764 NJN458764 NTJ458764 ODF458764 ONB458764 OWX458764 PGT458764 PQP458764 QAL458764 QKH458764 QUD458764 RDZ458764 RNV458764 RXR458764 SHN458764 SRJ458764 TBF458764 TLB458764 TUX458764 UET458764 UOP458764 UYL458764 VIH458764 VSD458764 WBZ458764 WLV458764 WVR458764 J524300 JF524300 TB524300 ACX524300 AMT524300 AWP524300 BGL524300 BQH524300 CAD524300 CJZ524300 CTV524300 DDR524300 DNN524300 DXJ524300 EHF524300 ERB524300 FAX524300 FKT524300 FUP524300 GEL524300 GOH524300 GYD524300 HHZ524300 HRV524300 IBR524300 ILN524300 IVJ524300 JFF524300 JPB524300 JYX524300 KIT524300 KSP524300 LCL524300 LMH524300 LWD524300 MFZ524300 MPV524300 MZR524300 NJN524300 NTJ524300 ODF524300 ONB524300 OWX524300 PGT524300 PQP524300 QAL524300 QKH524300 QUD524300 RDZ524300 RNV524300 RXR524300 SHN524300 SRJ524300 TBF524300 TLB524300 TUX524300 UET524300 UOP524300 UYL524300 VIH524300 VSD524300 WBZ524300 WLV524300 WVR524300 J589836 JF589836 TB589836 ACX589836 AMT589836 AWP589836 BGL589836 BQH589836 CAD589836 CJZ589836 CTV589836 DDR589836 DNN589836 DXJ589836 EHF589836 ERB589836 FAX589836 FKT589836 FUP589836 GEL589836 GOH589836 GYD589836 HHZ589836 HRV589836 IBR589836 ILN589836 IVJ589836 JFF589836 JPB589836 JYX589836 KIT589836 KSP589836 LCL589836 LMH589836 LWD589836 MFZ589836 MPV589836 MZR589836 NJN589836 NTJ589836 ODF589836 ONB589836 OWX589836 PGT589836 PQP589836 QAL589836 QKH589836 QUD589836 RDZ589836 RNV589836 RXR589836 SHN589836 SRJ589836 TBF589836 TLB589836 TUX589836 UET589836 UOP589836 UYL589836 VIH589836 VSD589836 WBZ589836 WLV589836 WVR589836 J655372 JF655372 TB655372 ACX655372 AMT655372 AWP655372 BGL655372 BQH655372 CAD655372 CJZ655372 CTV655372 DDR655372 DNN655372 DXJ655372 EHF655372 ERB655372 FAX655372 FKT655372 FUP655372 GEL655372 GOH655372 GYD655372 HHZ655372 HRV655372 IBR655372 ILN655372 IVJ655372 JFF655372 JPB655372 JYX655372 KIT655372 KSP655372 LCL655372 LMH655372 LWD655372 MFZ655372 MPV655372 MZR655372 NJN655372 NTJ655372 ODF655372 ONB655372 OWX655372 PGT655372 PQP655372 QAL655372 QKH655372 QUD655372 RDZ655372 RNV655372 RXR655372 SHN655372 SRJ655372 TBF655372 TLB655372 TUX655372 UET655372 UOP655372 UYL655372 VIH655372 VSD655372 WBZ655372 WLV655372 WVR655372 J720908 JF720908 TB720908 ACX720908 AMT720908 AWP720908 BGL720908 BQH720908 CAD720908 CJZ720908 CTV720908 DDR720908 DNN720908 DXJ720908 EHF720908 ERB720908 FAX720908 FKT720908 FUP720908 GEL720908 GOH720908 GYD720908 HHZ720908 HRV720908 IBR720908 ILN720908 IVJ720908 JFF720908 JPB720908 JYX720908 KIT720908 KSP720908 LCL720908 LMH720908 LWD720908 MFZ720908 MPV720908 MZR720908 NJN720908 NTJ720908 ODF720908 ONB720908 OWX720908 PGT720908 PQP720908 QAL720908 QKH720908 QUD720908 RDZ720908 RNV720908 RXR720908 SHN720908 SRJ720908 TBF720908 TLB720908 TUX720908 UET720908 UOP720908 UYL720908 VIH720908 VSD720908 WBZ720908 WLV720908 WVR720908 J786444 JF786444 TB786444 ACX786444 AMT786444 AWP786444 BGL786444 BQH786444 CAD786444 CJZ786444 CTV786444 DDR786444 DNN786444 DXJ786444 EHF786444 ERB786444 FAX786444 FKT786444 FUP786444 GEL786444 GOH786444 GYD786444 HHZ786444 HRV786444 IBR786444 ILN786444 IVJ786444 JFF786444 JPB786444 JYX786444 KIT786444 KSP786444 LCL786444 LMH786444 LWD786444 MFZ786444 MPV786444 MZR786444 NJN786444 NTJ786444 ODF786444 ONB786444 OWX786444 PGT786444 PQP786444 QAL786444 QKH786444 QUD786444 RDZ786444 RNV786444 RXR786444 SHN786444 SRJ786444 TBF786444 TLB786444 TUX786444 UET786444 UOP786444 UYL786444 VIH786444 VSD786444 WBZ786444 WLV786444 WVR786444 J851980 JF851980 TB851980 ACX851980 AMT851980 AWP851980 BGL851980 BQH851980 CAD851980 CJZ851980 CTV851980 DDR851980 DNN851980 DXJ851980 EHF851980 ERB851980 FAX851980 FKT851980 FUP851980 GEL851980 GOH851980 GYD851980 HHZ851980 HRV851980 IBR851980 ILN851980 IVJ851980 JFF851980 JPB851980 JYX851980 KIT851980 KSP851980 LCL851980 LMH851980 LWD851980 MFZ851980 MPV851980 MZR851980 NJN851980 NTJ851980 ODF851980 ONB851980 OWX851980 PGT851980 PQP851980 QAL851980 QKH851980 QUD851980 RDZ851980 RNV851980 RXR851980 SHN851980 SRJ851980 TBF851980 TLB851980 TUX851980 UET851980 UOP851980 UYL851980 VIH851980 VSD851980 WBZ851980 WLV851980 WVR851980 J917516 JF917516 TB917516 ACX917516 AMT917516 AWP917516 BGL917516 BQH917516 CAD917516 CJZ917516 CTV917516 DDR917516 DNN917516 DXJ917516 EHF917516 ERB917516 FAX917516 FKT917516 FUP917516 GEL917516 GOH917516 GYD917516 HHZ917516 HRV917516 IBR917516 ILN917516 IVJ917516 JFF917516 JPB917516 JYX917516 KIT917516 KSP917516 LCL917516 LMH917516 LWD917516 MFZ917516 MPV917516 MZR917516 NJN917516 NTJ917516 ODF917516 ONB917516 OWX917516 PGT917516 PQP917516 QAL917516 QKH917516 QUD917516 RDZ917516 RNV917516 RXR917516 SHN917516 SRJ917516 TBF917516 TLB917516 TUX917516 UET917516 UOP917516 UYL917516 VIH917516 VSD917516 WBZ917516 WLV917516 WVR917516 J983052 JF983052 TB983052 ACX983052 AMT983052 AWP983052 BGL983052 BQH983052 CAD983052 CJZ983052 CTV983052 DDR983052 DNN983052 DXJ983052 EHF983052 ERB983052 FAX983052 FKT983052 FUP983052 GEL983052 GOH983052 GYD983052 HHZ983052 HRV983052 IBR983052 ILN983052 IVJ983052 JFF983052 JPB983052 JYX983052 KIT983052 KSP983052 LCL983052 LMH983052 LWD983052 MFZ983052 MPV983052 MZR983052 NJN983052 NTJ983052 ODF983052 ONB983052 OWX983052 PGT983052 PQP983052 QAL983052 QKH983052 QUD983052 RDZ983052 RNV983052 RXR983052 SHN983052 SRJ983052 TBF983052 TLB983052 TUX983052 UET983052 UOP983052 UYL983052 VIH983052 VSD983052 WBZ983052 WLV983052 WVR983052">
      <formula1>$O$2:$O$4</formula1>
    </dataValidation>
    <dataValidation type="list" allowBlank="1" showInputMessage="1" showErrorMessage="1" sqref="J34 JF34 TB34 ACX34 AMT34 AWP34 BGL34 BQH34 CAD34 CJZ34 CTV34 DDR34 DNN34 DXJ34 EHF34 ERB34 FAX34 FKT34 FUP34 GEL34 GOH34 GYD34 HHZ34 HRV34 IBR34 ILN34 IVJ34 JFF34 JPB34 JYX34 KIT34 KSP34 LCL34 LMH34 LWD34 MFZ34 MPV34 MZR34 NJN34 NTJ34 ODF34 ONB34 OWX34 PGT34 PQP34 QAL34 QKH34 QUD34 RDZ34 RNV34 RXR34 SHN34 SRJ34 TBF34 TLB34 TUX34 UET34 UOP34 UYL34 VIH34 VSD34 WBZ34 WLV34 WVR34 J65569 JF65569 TB65569 ACX65569 AMT65569 AWP65569 BGL65569 BQH65569 CAD65569 CJZ65569 CTV65569 DDR65569 DNN65569 DXJ65569 EHF65569 ERB65569 FAX65569 FKT65569 FUP65569 GEL65569 GOH65569 GYD65569 HHZ65569 HRV65569 IBR65569 ILN65569 IVJ65569 JFF65569 JPB65569 JYX65569 KIT65569 KSP65569 LCL65569 LMH65569 LWD65569 MFZ65569 MPV65569 MZR65569 NJN65569 NTJ65569 ODF65569 ONB65569 OWX65569 PGT65569 PQP65569 QAL65569 QKH65569 QUD65569 RDZ65569 RNV65569 RXR65569 SHN65569 SRJ65569 TBF65569 TLB65569 TUX65569 UET65569 UOP65569 UYL65569 VIH65569 VSD65569 WBZ65569 WLV65569 WVR65569 J131105 JF131105 TB131105 ACX131105 AMT131105 AWP131105 BGL131105 BQH131105 CAD131105 CJZ131105 CTV131105 DDR131105 DNN131105 DXJ131105 EHF131105 ERB131105 FAX131105 FKT131105 FUP131105 GEL131105 GOH131105 GYD131105 HHZ131105 HRV131105 IBR131105 ILN131105 IVJ131105 JFF131105 JPB131105 JYX131105 KIT131105 KSP131105 LCL131105 LMH131105 LWD131105 MFZ131105 MPV131105 MZR131105 NJN131105 NTJ131105 ODF131105 ONB131105 OWX131105 PGT131105 PQP131105 QAL131105 QKH131105 QUD131105 RDZ131105 RNV131105 RXR131105 SHN131105 SRJ131105 TBF131105 TLB131105 TUX131105 UET131105 UOP131105 UYL131105 VIH131105 VSD131105 WBZ131105 WLV131105 WVR131105 J196641 JF196641 TB196641 ACX196641 AMT196641 AWP196641 BGL196641 BQH196641 CAD196641 CJZ196641 CTV196641 DDR196641 DNN196641 DXJ196641 EHF196641 ERB196641 FAX196641 FKT196641 FUP196641 GEL196641 GOH196641 GYD196641 HHZ196641 HRV196641 IBR196641 ILN196641 IVJ196641 JFF196641 JPB196641 JYX196641 KIT196641 KSP196641 LCL196641 LMH196641 LWD196641 MFZ196641 MPV196641 MZR196641 NJN196641 NTJ196641 ODF196641 ONB196641 OWX196641 PGT196641 PQP196641 QAL196641 QKH196641 QUD196641 RDZ196641 RNV196641 RXR196641 SHN196641 SRJ196641 TBF196641 TLB196641 TUX196641 UET196641 UOP196641 UYL196641 VIH196641 VSD196641 WBZ196641 WLV196641 WVR196641 J262177 JF262177 TB262177 ACX262177 AMT262177 AWP262177 BGL262177 BQH262177 CAD262177 CJZ262177 CTV262177 DDR262177 DNN262177 DXJ262177 EHF262177 ERB262177 FAX262177 FKT262177 FUP262177 GEL262177 GOH262177 GYD262177 HHZ262177 HRV262177 IBR262177 ILN262177 IVJ262177 JFF262177 JPB262177 JYX262177 KIT262177 KSP262177 LCL262177 LMH262177 LWD262177 MFZ262177 MPV262177 MZR262177 NJN262177 NTJ262177 ODF262177 ONB262177 OWX262177 PGT262177 PQP262177 QAL262177 QKH262177 QUD262177 RDZ262177 RNV262177 RXR262177 SHN262177 SRJ262177 TBF262177 TLB262177 TUX262177 UET262177 UOP262177 UYL262177 VIH262177 VSD262177 WBZ262177 WLV262177 WVR262177 J327713 JF327713 TB327713 ACX327713 AMT327713 AWP327713 BGL327713 BQH327713 CAD327713 CJZ327713 CTV327713 DDR327713 DNN327713 DXJ327713 EHF327713 ERB327713 FAX327713 FKT327713 FUP327713 GEL327713 GOH327713 GYD327713 HHZ327713 HRV327713 IBR327713 ILN327713 IVJ327713 JFF327713 JPB327713 JYX327713 KIT327713 KSP327713 LCL327713 LMH327713 LWD327713 MFZ327713 MPV327713 MZR327713 NJN327713 NTJ327713 ODF327713 ONB327713 OWX327713 PGT327713 PQP327713 QAL327713 QKH327713 QUD327713 RDZ327713 RNV327713 RXR327713 SHN327713 SRJ327713 TBF327713 TLB327713 TUX327713 UET327713 UOP327713 UYL327713 VIH327713 VSD327713 WBZ327713 WLV327713 WVR327713 J393249 JF393249 TB393249 ACX393249 AMT393249 AWP393249 BGL393249 BQH393249 CAD393249 CJZ393249 CTV393249 DDR393249 DNN393249 DXJ393249 EHF393249 ERB393249 FAX393249 FKT393249 FUP393249 GEL393249 GOH393249 GYD393249 HHZ393249 HRV393249 IBR393249 ILN393249 IVJ393249 JFF393249 JPB393249 JYX393249 KIT393249 KSP393249 LCL393249 LMH393249 LWD393249 MFZ393249 MPV393249 MZR393249 NJN393249 NTJ393249 ODF393249 ONB393249 OWX393249 PGT393249 PQP393249 QAL393249 QKH393249 QUD393249 RDZ393249 RNV393249 RXR393249 SHN393249 SRJ393249 TBF393249 TLB393249 TUX393249 UET393249 UOP393249 UYL393249 VIH393249 VSD393249 WBZ393249 WLV393249 WVR393249 J458785 JF458785 TB458785 ACX458785 AMT458785 AWP458785 BGL458785 BQH458785 CAD458785 CJZ458785 CTV458785 DDR458785 DNN458785 DXJ458785 EHF458785 ERB458785 FAX458785 FKT458785 FUP458785 GEL458785 GOH458785 GYD458785 HHZ458785 HRV458785 IBR458785 ILN458785 IVJ458785 JFF458785 JPB458785 JYX458785 KIT458785 KSP458785 LCL458785 LMH458785 LWD458785 MFZ458785 MPV458785 MZR458785 NJN458785 NTJ458785 ODF458785 ONB458785 OWX458785 PGT458785 PQP458785 QAL458785 QKH458785 QUD458785 RDZ458785 RNV458785 RXR458785 SHN458785 SRJ458785 TBF458785 TLB458785 TUX458785 UET458785 UOP458785 UYL458785 VIH458785 VSD458785 WBZ458785 WLV458785 WVR458785 J524321 JF524321 TB524321 ACX524321 AMT524321 AWP524321 BGL524321 BQH524321 CAD524321 CJZ524321 CTV524321 DDR524321 DNN524321 DXJ524321 EHF524321 ERB524321 FAX524321 FKT524321 FUP524321 GEL524321 GOH524321 GYD524321 HHZ524321 HRV524321 IBR524321 ILN524321 IVJ524321 JFF524321 JPB524321 JYX524321 KIT524321 KSP524321 LCL524321 LMH524321 LWD524321 MFZ524321 MPV524321 MZR524321 NJN524321 NTJ524321 ODF524321 ONB524321 OWX524321 PGT524321 PQP524321 QAL524321 QKH524321 QUD524321 RDZ524321 RNV524321 RXR524321 SHN524321 SRJ524321 TBF524321 TLB524321 TUX524321 UET524321 UOP524321 UYL524321 VIH524321 VSD524321 WBZ524321 WLV524321 WVR524321 J589857 JF589857 TB589857 ACX589857 AMT589857 AWP589857 BGL589857 BQH589857 CAD589857 CJZ589857 CTV589857 DDR589857 DNN589857 DXJ589857 EHF589857 ERB589857 FAX589857 FKT589857 FUP589857 GEL589857 GOH589857 GYD589857 HHZ589857 HRV589857 IBR589857 ILN589857 IVJ589857 JFF589857 JPB589857 JYX589857 KIT589857 KSP589857 LCL589857 LMH589857 LWD589857 MFZ589857 MPV589857 MZR589857 NJN589857 NTJ589857 ODF589857 ONB589857 OWX589857 PGT589857 PQP589857 QAL589857 QKH589857 QUD589857 RDZ589857 RNV589857 RXR589857 SHN589857 SRJ589857 TBF589857 TLB589857 TUX589857 UET589857 UOP589857 UYL589857 VIH589857 VSD589857 WBZ589857 WLV589857 WVR589857 J655393 JF655393 TB655393 ACX655393 AMT655393 AWP655393 BGL655393 BQH655393 CAD655393 CJZ655393 CTV655393 DDR655393 DNN655393 DXJ655393 EHF655393 ERB655393 FAX655393 FKT655393 FUP655393 GEL655393 GOH655393 GYD655393 HHZ655393 HRV655393 IBR655393 ILN655393 IVJ655393 JFF655393 JPB655393 JYX655393 KIT655393 KSP655393 LCL655393 LMH655393 LWD655393 MFZ655393 MPV655393 MZR655393 NJN655393 NTJ655393 ODF655393 ONB655393 OWX655393 PGT655393 PQP655393 QAL655393 QKH655393 QUD655393 RDZ655393 RNV655393 RXR655393 SHN655393 SRJ655393 TBF655393 TLB655393 TUX655393 UET655393 UOP655393 UYL655393 VIH655393 VSD655393 WBZ655393 WLV655393 WVR655393 J720929 JF720929 TB720929 ACX720929 AMT720929 AWP720929 BGL720929 BQH720929 CAD720929 CJZ720929 CTV720929 DDR720929 DNN720929 DXJ720929 EHF720929 ERB720929 FAX720929 FKT720929 FUP720929 GEL720929 GOH720929 GYD720929 HHZ720929 HRV720929 IBR720929 ILN720929 IVJ720929 JFF720929 JPB720929 JYX720929 KIT720929 KSP720929 LCL720929 LMH720929 LWD720929 MFZ720929 MPV720929 MZR720929 NJN720929 NTJ720929 ODF720929 ONB720929 OWX720929 PGT720929 PQP720929 QAL720929 QKH720929 QUD720929 RDZ720929 RNV720929 RXR720929 SHN720929 SRJ720929 TBF720929 TLB720929 TUX720929 UET720929 UOP720929 UYL720929 VIH720929 VSD720929 WBZ720929 WLV720929 WVR720929 J786465 JF786465 TB786465 ACX786465 AMT786465 AWP786465 BGL786465 BQH786465 CAD786465 CJZ786465 CTV786465 DDR786465 DNN786465 DXJ786465 EHF786465 ERB786465 FAX786465 FKT786465 FUP786465 GEL786465 GOH786465 GYD786465 HHZ786465 HRV786465 IBR786465 ILN786465 IVJ786465 JFF786465 JPB786465 JYX786465 KIT786465 KSP786465 LCL786465 LMH786465 LWD786465 MFZ786465 MPV786465 MZR786465 NJN786465 NTJ786465 ODF786465 ONB786465 OWX786465 PGT786465 PQP786465 QAL786465 QKH786465 QUD786465 RDZ786465 RNV786465 RXR786465 SHN786465 SRJ786465 TBF786465 TLB786465 TUX786465 UET786465 UOP786465 UYL786465 VIH786465 VSD786465 WBZ786465 WLV786465 WVR786465 J852001 JF852001 TB852001 ACX852001 AMT852001 AWP852001 BGL852001 BQH852001 CAD852001 CJZ852001 CTV852001 DDR852001 DNN852001 DXJ852001 EHF852001 ERB852001 FAX852001 FKT852001 FUP852001 GEL852001 GOH852001 GYD852001 HHZ852001 HRV852001 IBR852001 ILN852001 IVJ852001 JFF852001 JPB852001 JYX852001 KIT852001 KSP852001 LCL852001 LMH852001 LWD852001 MFZ852001 MPV852001 MZR852001 NJN852001 NTJ852001 ODF852001 ONB852001 OWX852001 PGT852001 PQP852001 QAL852001 QKH852001 QUD852001 RDZ852001 RNV852001 RXR852001 SHN852001 SRJ852001 TBF852001 TLB852001 TUX852001 UET852001 UOP852001 UYL852001 VIH852001 VSD852001 WBZ852001 WLV852001 WVR852001 J917537 JF917537 TB917537 ACX917537 AMT917537 AWP917537 BGL917537 BQH917537 CAD917537 CJZ917537 CTV917537 DDR917537 DNN917537 DXJ917537 EHF917537 ERB917537 FAX917537 FKT917537 FUP917537 GEL917537 GOH917537 GYD917537 HHZ917537 HRV917537 IBR917537 ILN917537 IVJ917537 JFF917537 JPB917537 JYX917537 KIT917537 KSP917537 LCL917537 LMH917537 LWD917537 MFZ917537 MPV917537 MZR917537 NJN917537 NTJ917537 ODF917537 ONB917537 OWX917537 PGT917537 PQP917537 QAL917537 QKH917537 QUD917537 RDZ917537 RNV917537 RXR917537 SHN917537 SRJ917537 TBF917537 TLB917537 TUX917537 UET917537 UOP917537 UYL917537 VIH917537 VSD917537 WBZ917537 WLV917537 WVR917537 J983073 JF983073 TB983073 ACX983073 AMT983073 AWP983073 BGL983073 BQH983073 CAD983073 CJZ983073 CTV983073 DDR983073 DNN983073 DXJ983073 EHF983073 ERB983073 FAX983073 FKT983073 FUP983073 GEL983073 GOH983073 GYD983073 HHZ983073 HRV983073 IBR983073 ILN983073 IVJ983073 JFF983073 JPB983073 JYX983073 KIT983073 KSP983073 LCL983073 LMH983073 LWD983073 MFZ983073 MPV983073 MZR983073 NJN983073 NTJ983073 ODF983073 ONB983073 OWX983073 PGT983073 PQP983073 QAL983073 QKH983073 QUD983073 RDZ983073 RNV983073 RXR983073 SHN983073 SRJ983073 TBF983073 TLB983073 TUX983073 UET983073 UOP983073 UYL983073 VIH983073 VSD983073 WBZ983073 WLV983073 WVR983073">
      <formula1>$N$32:$N$36</formula1>
    </dataValidation>
    <dataValidation type="list" allowBlank="1" showInputMessage="1" showErrorMessage="1" sqref="E29:L29 JA29:JH29 SW29:TD29 ACS29:ACZ29 AMO29:AMV29 AWK29:AWR29 BGG29:BGN29 BQC29:BQJ29 BZY29:CAF29 CJU29:CKB29 CTQ29:CTX29 DDM29:DDT29 DNI29:DNP29 DXE29:DXL29 EHA29:EHH29 EQW29:ERD29 FAS29:FAZ29 FKO29:FKV29 FUK29:FUR29 GEG29:GEN29 GOC29:GOJ29 GXY29:GYF29 HHU29:HIB29 HRQ29:HRX29 IBM29:IBT29 ILI29:ILP29 IVE29:IVL29 JFA29:JFH29 JOW29:JPD29 JYS29:JYZ29 KIO29:KIV29 KSK29:KSR29 LCG29:LCN29 LMC29:LMJ29 LVY29:LWF29 MFU29:MGB29 MPQ29:MPX29 MZM29:MZT29 NJI29:NJP29 NTE29:NTL29 ODA29:ODH29 OMW29:OND29 OWS29:OWZ29 PGO29:PGV29 PQK29:PQR29 QAG29:QAN29 QKC29:QKJ29 QTY29:QUF29 RDU29:REB29 RNQ29:RNX29 RXM29:RXT29 SHI29:SHP29 SRE29:SRL29 TBA29:TBH29 TKW29:TLD29 TUS29:TUZ29 UEO29:UEV29 UOK29:UOR29 UYG29:UYN29 VIC29:VIJ29 VRY29:VSF29 WBU29:WCB29 WLQ29:WLX29 WVM29:WVT29 E65564:L65564 JA65564:JH65564 SW65564:TD65564 ACS65564:ACZ65564 AMO65564:AMV65564 AWK65564:AWR65564 BGG65564:BGN65564 BQC65564:BQJ65564 BZY65564:CAF65564 CJU65564:CKB65564 CTQ65564:CTX65564 DDM65564:DDT65564 DNI65564:DNP65564 DXE65564:DXL65564 EHA65564:EHH65564 EQW65564:ERD65564 FAS65564:FAZ65564 FKO65564:FKV65564 FUK65564:FUR65564 GEG65564:GEN65564 GOC65564:GOJ65564 GXY65564:GYF65564 HHU65564:HIB65564 HRQ65564:HRX65564 IBM65564:IBT65564 ILI65564:ILP65564 IVE65564:IVL65564 JFA65564:JFH65564 JOW65564:JPD65564 JYS65564:JYZ65564 KIO65564:KIV65564 KSK65564:KSR65564 LCG65564:LCN65564 LMC65564:LMJ65564 LVY65564:LWF65564 MFU65564:MGB65564 MPQ65564:MPX65564 MZM65564:MZT65564 NJI65564:NJP65564 NTE65564:NTL65564 ODA65564:ODH65564 OMW65564:OND65564 OWS65564:OWZ65564 PGO65564:PGV65564 PQK65564:PQR65564 QAG65564:QAN65564 QKC65564:QKJ65564 QTY65564:QUF65564 RDU65564:REB65564 RNQ65564:RNX65564 RXM65564:RXT65564 SHI65564:SHP65564 SRE65564:SRL65564 TBA65564:TBH65564 TKW65564:TLD65564 TUS65564:TUZ65564 UEO65564:UEV65564 UOK65564:UOR65564 UYG65564:UYN65564 VIC65564:VIJ65564 VRY65564:VSF65564 WBU65564:WCB65564 WLQ65564:WLX65564 WVM65564:WVT65564 E131100:L131100 JA131100:JH131100 SW131100:TD131100 ACS131100:ACZ131100 AMO131100:AMV131100 AWK131100:AWR131100 BGG131100:BGN131100 BQC131100:BQJ131100 BZY131100:CAF131100 CJU131100:CKB131100 CTQ131100:CTX131100 DDM131100:DDT131100 DNI131100:DNP131100 DXE131100:DXL131100 EHA131100:EHH131100 EQW131100:ERD131100 FAS131100:FAZ131100 FKO131100:FKV131100 FUK131100:FUR131100 GEG131100:GEN131100 GOC131100:GOJ131100 GXY131100:GYF131100 HHU131100:HIB131100 HRQ131100:HRX131100 IBM131100:IBT131100 ILI131100:ILP131100 IVE131100:IVL131100 JFA131100:JFH131100 JOW131100:JPD131100 JYS131100:JYZ131100 KIO131100:KIV131100 KSK131100:KSR131100 LCG131100:LCN131100 LMC131100:LMJ131100 LVY131100:LWF131100 MFU131100:MGB131100 MPQ131100:MPX131100 MZM131100:MZT131100 NJI131100:NJP131100 NTE131100:NTL131100 ODA131100:ODH131100 OMW131100:OND131100 OWS131100:OWZ131100 PGO131100:PGV131100 PQK131100:PQR131100 QAG131100:QAN131100 QKC131100:QKJ131100 QTY131100:QUF131100 RDU131100:REB131100 RNQ131100:RNX131100 RXM131100:RXT131100 SHI131100:SHP131100 SRE131100:SRL131100 TBA131100:TBH131100 TKW131100:TLD131100 TUS131100:TUZ131100 UEO131100:UEV131100 UOK131100:UOR131100 UYG131100:UYN131100 VIC131100:VIJ131100 VRY131100:VSF131100 WBU131100:WCB131100 WLQ131100:WLX131100 WVM131100:WVT131100 E196636:L196636 JA196636:JH196636 SW196636:TD196636 ACS196636:ACZ196636 AMO196636:AMV196636 AWK196636:AWR196636 BGG196636:BGN196636 BQC196636:BQJ196636 BZY196636:CAF196636 CJU196636:CKB196636 CTQ196636:CTX196636 DDM196636:DDT196636 DNI196636:DNP196636 DXE196636:DXL196636 EHA196636:EHH196636 EQW196636:ERD196636 FAS196636:FAZ196636 FKO196636:FKV196636 FUK196636:FUR196636 GEG196636:GEN196636 GOC196636:GOJ196636 GXY196636:GYF196636 HHU196636:HIB196636 HRQ196636:HRX196636 IBM196636:IBT196636 ILI196636:ILP196636 IVE196636:IVL196636 JFA196636:JFH196636 JOW196636:JPD196636 JYS196636:JYZ196636 KIO196636:KIV196636 KSK196636:KSR196636 LCG196636:LCN196636 LMC196636:LMJ196636 LVY196636:LWF196636 MFU196636:MGB196636 MPQ196636:MPX196636 MZM196636:MZT196636 NJI196636:NJP196636 NTE196636:NTL196636 ODA196636:ODH196636 OMW196636:OND196636 OWS196636:OWZ196636 PGO196636:PGV196636 PQK196636:PQR196636 QAG196636:QAN196636 QKC196636:QKJ196636 QTY196636:QUF196636 RDU196636:REB196636 RNQ196636:RNX196636 RXM196636:RXT196636 SHI196636:SHP196636 SRE196636:SRL196636 TBA196636:TBH196636 TKW196636:TLD196636 TUS196636:TUZ196636 UEO196636:UEV196636 UOK196636:UOR196636 UYG196636:UYN196636 VIC196636:VIJ196636 VRY196636:VSF196636 WBU196636:WCB196636 WLQ196636:WLX196636 WVM196636:WVT196636 E262172:L262172 JA262172:JH262172 SW262172:TD262172 ACS262172:ACZ262172 AMO262172:AMV262172 AWK262172:AWR262172 BGG262172:BGN262172 BQC262172:BQJ262172 BZY262172:CAF262172 CJU262172:CKB262172 CTQ262172:CTX262172 DDM262172:DDT262172 DNI262172:DNP262172 DXE262172:DXL262172 EHA262172:EHH262172 EQW262172:ERD262172 FAS262172:FAZ262172 FKO262172:FKV262172 FUK262172:FUR262172 GEG262172:GEN262172 GOC262172:GOJ262172 GXY262172:GYF262172 HHU262172:HIB262172 HRQ262172:HRX262172 IBM262172:IBT262172 ILI262172:ILP262172 IVE262172:IVL262172 JFA262172:JFH262172 JOW262172:JPD262172 JYS262172:JYZ262172 KIO262172:KIV262172 KSK262172:KSR262172 LCG262172:LCN262172 LMC262172:LMJ262172 LVY262172:LWF262172 MFU262172:MGB262172 MPQ262172:MPX262172 MZM262172:MZT262172 NJI262172:NJP262172 NTE262172:NTL262172 ODA262172:ODH262172 OMW262172:OND262172 OWS262172:OWZ262172 PGO262172:PGV262172 PQK262172:PQR262172 QAG262172:QAN262172 QKC262172:QKJ262172 QTY262172:QUF262172 RDU262172:REB262172 RNQ262172:RNX262172 RXM262172:RXT262172 SHI262172:SHP262172 SRE262172:SRL262172 TBA262172:TBH262172 TKW262172:TLD262172 TUS262172:TUZ262172 UEO262172:UEV262172 UOK262172:UOR262172 UYG262172:UYN262172 VIC262172:VIJ262172 VRY262172:VSF262172 WBU262172:WCB262172 WLQ262172:WLX262172 WVM262172:WVT262172 E327708:L327708 JA327708:JH327708 SW327708:TD327708 ACS327708:ACZ327708 AMO327708:AMV327708 AWK327708:AWR327708 BGG327708:BGN327708 BQC327708:BQJ327708 BZY327708:CAF327708 CJU327708:CKB327708 CTQ327708:CTX327708 DDM327708:DDT327708 DNI327708:DNP327708 DXE327708:DXL327708 EHA327708:EHH327708 EQW327708:ERD327708 FAS327708:FAZ327708 FKO327708:FKV327708 FUK327708:FUR327708 GEG327708:GEN327708 GOC327708:GOJ327708 GXY327708:GYF327708 HHU327708:HIB327708 HRQ327708:HRX327708 IBM327708:IBT327708 ILI327708:ILP327708 IVE327708:IVL327708 JFA327708:JFH327708 JOW327708:JPD327708 JYS327708:JYZ327708 KIO327708:KIV327708 KSK327708:KSR327708 LCG327708:LCN327708 LMC327708:LMJ327708 LVY327708:LWF327708 MFU327708:MGB327708 MPQ327708:MPX327708 MZM327708:MZT327708 NJI327708:NJP327708 NTE327708:NTL327708 ODA327708:ODH327708 OMW327708:OND327708 OWS327708:OWZ327708 PGO327708:PGV327708 PQK327708:PQR327708 QAG327708:QAN327708 QKC327708:QKJ327708 QTY327708:QUF327708 RDU327708:REB327708 RNQ327708:RNX327708 RXM327708:RXT327708 SHI327708:SHP327708 SRE327708:SRL327708 TBA327708:TBH327708 TKW327708:TLD327708 TUS327708:TUZ327708 UEO327708:UEV327708 UOK327708:UOR327708 UYG327708:UYN327708 VIC327708:VIJ327708 VRY327708:VSF327708 WBU327708:WCB327708 WLQ327708:WLX327708 WVM327708:WVT327708 E393244:L393244 JA393244:JH393244 SW393244:TD393244 ACS393244:ACZ393244 AMO393244:AMV393244 AWK393244:AWR393244 BGG393244:BGN393244 BQC393244:BQJ393244 BZY393244:CAF393244 CJU393244:CKB393244 CTQ393244:CTX393244 DDM393244:DDT393244 DNI393244:DNP393244 DXE393244:DXL393244 EHA393244:EHH393244 EQW393244:ERD393244 FAS393244:FAZ393244 FKO393244:FKV393244 FUK393244:FUR393244 GEG393244:GEN393244 GOC393244:GOJ393244 GXY393244:GYF393244 HHU393244:HIB393244 HRQ393244:HRX393244 IBM393244:IBT393244 ILI393244:ILP393244 IVE393244:IVL393244 JFA393244:JFH393244 JOW393244:JPD393244 JYS393244:JYZ393244 KIO393244:KIV393244 KSK393244:KSR393244 LCG393244:LCN393244 LMC393244:LMJ393244 LVY393244:LWF393244 MFU393244:MGB393244 MPQ393244:MPX393244 MZM393244:MZT393244 NJI393244:NJP393244 NTE393244:NTL393244 ODA393244:ODH393244 OMW393244:OND393244 OWS393244:OWZ393244 PGO393244:PGV393244 PQK393244:PQR393244 QAG393244:QAN393244 QKC393244:QKJ393244 QTY393244:QUF393244 RDU393244:REB393244 RNQ393244:RNX393244 RXM393244:RXT393244 SHI393244:SHP393244 SRE393244:SRL393244 TBA393244:TBH393244 TKW393244:TLD393244 TUS393244:TUZ393244 UEO393244:UEV393244 UOK393244:UOR393244 UYG393244:UYN393244 VIC393244:VIJ393244 VRY393244:VSF393244 WBU393244:WCB393244 WLQ393244:WLX393244 WVM393244:WVT393244 E458780:L458780 JA458780:JH458780 SW458780:TD458780 ACS458780:ACZ458780 AMO458780:AMV458780 AWK458780:AWR458780 BGG458780:BGN458780 BQC458780:BQJ458780 BZY458780:CAF458780 CJU458780:CKB458780 CTQ458780:CTX458780 DDM458780:DDT458780 DNI458780:DNP458780 DXE458780:DXL458780 EHA458780:EHH458780 EQW458780:ERD458780 FAS458780:FAZ458780 FKO458780:FKV458780 FUK458780:FUR458780 GEG458780:GEN458780 GOC458780:GOJ458780 GXY458780:GYF458780 HHU458780:HIB458780 HRQ458780:HRX458780 IBM458780:IBT458780 ILI458780:ILP458780 IVE458780:IVL458780 JFA458780:JFH458780 JOW458780:JPD458780 JYS458780:JYZ458780 KIO458780:KIV458780 KSK458780:KSR458780 LCG458780:LCN458780 LMC458780:LMJ458780 LVY458780:LWF458780 MFU458780:MGB458780 MPQ458780:MPX458780 MZM458780:MZT458780 NJI458780:NJP458780 NTE458780:NTL458780 ODA458780:ODH458780 OMW458780:OND458780 OWS458780:OWZ458780 PGO458780:PGV458780 PQK458780:PQR458780 QAG458780:QAN458780 QKC458780:QKJ458780 QTY458780:QUF458780 RDU458780:REB458780 RNQ458780:RNX458780 RXM458780:RXT458780 SHI458780:SHP458780 SRE458780:SRL458780 TBA458780:TBH458780 TKW458780:TLD458780 TUS458780:TUZ458780 UEO458780:UEV458780 UOK458780:UOR458780 UYG458780:UYN458780 VIC458780:VIJ458780 VRY458780:VSF458780 WBU458780:WCB458780 WLQ458780:WLX458780 WVM458780:WVT458780 E524316:L524316 JA524316:JH524316 SW524316:TD524316 ACS524316:ACZ524316 AMO524316:AMV524316 AWK524316:AWR524316 BGG524316:BGN524316 BQC524316:BQJ524316 BZY524316:CAF524316 CJU524316:CKB524316 CTQ524316:CTX524316 DDM524316:DDT524316 DNI524316:DNP524316 DXE524316:DXL524316 EHA524316:EHH524316 EQW524316:ERD524316 FAS524316:FAZ524316 FKO524316:FKV524316 FUK524316:FUR524316 GEG524316:GEN524316 GOC524316:GOJ524316 GXY524316:GYF524316 HHU524316:HIB524316 HRQ524316:HRX524316 IBM524316:IBT524316 ILI524316:ILP524316 IVE524316:IVL524316 JFA524316:JFH524316 JOW524316:JPD524316 JYS524316:JYZ524316 KIO524316:KIV524316 KSK524316:KSR524316 LCG524316:LCN524316 LMC524316:LMJ524316 LVY524316:LWF524316 MFU524316:MGB524316 MPQ524316:MPX524316 MZM524316:MZT524316 NJI524316:NJP524316 NTE524316:NTL524316 ODA524316:ODH524316 OMW524316:OND524316 OWS524316:OWZ524316 PGO524316:PGV524316 PQK524316:PQR524316 QAG524316:QAN524316 QKC524316:QKJ524316 QTY524316:QUF524316 RDU524316:REB524316 RNQ524316:RNX524316 RXM524316:RXT524316 SHI524316:SHP524316 SRE524316:SRL524316 TBA524316:TBH524316 TKW524316:TLD524316 TUS524316:TUZ524316 UEO524316:UEV524316 UOK524316:UOR524316 UYG524316:UYN524316 VIC524316:VIJ524316 VRY524316:VSF524316 WBU524316:WCB524316 WLQ524316:WLX524316 WVM524316:WVT524316 E589852:L589852 JA589852:JH589852 SW589852:TD589852 ACS589852:ACZ589852 AMO589852:AMV589852 AWK589852:AWR589852 BGG589852:BGN589852 BQC589852:BQJ589852 BZY589852:CAF589852 CJU589852:CKB589852 CTQ589852:CTX589852 DDM589852:DDT589852 DNI589852:DNP589852 DXE589852:DXL589852 EHA589852:EHH589852 EQW589852:ERD589852 FAS589852:FAZ589852 FKO589852:FKV589852 FUK589852:FUR589852 GEG589852:GEN589852 GOC589852:GOJ589852 GXY589852:GYF589852 HHU589852:HIB589852 HRQ589852:HRX589852 IBM589852:IBT589852 ILI589852:ILP589852 IVE589852:IVL589852 JFA589852:JFH589852 JOW589852:JPD589852 JYS589852:JYZ589852 KIO589852:KIV589852 KSK589852:KSR589852 LCG589852:LCN589852 LMC589852:LMJ589852 LVY589852:LWF589852 MFU589852:MGB589852 MPQ589852:MPX589852 MZM589852:MZT589852 NJI589852:NJP589852 NTE589852:NTL589852 ODA589852:ODH589852 OMW589852:OND589852 OWS589852:OWZ589852 PGO589852:PGV589852 PQK589852:PQR589852 QAG589852:QAN589852 QKC589852:QKJ589852 QTY589852:QUF589852 RDU589852:REB589852 RNQ589852:RNX589852 RXM589852:RXT589852 SHI589852:SHP589852 SRE589852:SRL589852 TBA589852:TBH589852 TKW589852:TLD589852 TUS589852:TUZ589852 UEO589852:UEV589852 UOK589852:UOR589852 UYG589852:UYN589852 VIC589852:VIJ589852 VRY589852:VSF589852 WBU589852:WCB589852 WLQ589852:WLX589852 WVM589852:WVT589852 E655388:L655388 JA655388:JH655388 SW655388:TD655388 ACS655388:ACZ655388 AMO655388:AMV655388 AWK655388:AWR655388 BGG655388:BGN655388 BQC655388:BQJ655388 BZY655388:CAF655388 CJU655388:CKB655388 CTQ655388:CTX655388 DDM655388:DDT655388 DNI655388:DNP655388 DXE655388:DXL655388 EHA655388:EHH655388 EQW655388:ERD655388 FAS655388:FAZ655388 FKO655388:FKV655388 FUK655388:FUR655388 GEG655388:GEN655388 GOC655388:GOJ655388 GXY655388:GYF655388 HHU655388:HIB655388 HRQ655388:HRX655388 IBM655388:IBT655388 ILI655388:ILP655388 IVE655388:IVL655388 JFA655388:JFH655388 JOW655388:JPD655388 JYS655388:JYZ655388 KIO655388:KIV655388 KSK655388:KSR655388 LCG655388:LCN655388 LMC655388:LMJ655388 LVY655388:LWF655388 MFU655388:MGB655388 MPQ655388:MPX655388 MZM655388:MZT655388 NJI655388:NJP655388 NTE655388:NTL655388 ODA655388:ODH655388 OMW655388:OND655388 OWS655388:OWZ655388 PGO655388:PGV655388 PQK655388:PQR655388 QAG655388:QAN655388 QKC655388:QKJ655388 QTY655388:QUF655388 RDU655388:REB655388 RNQ655388:RNX655388 RXM655388:RXT655388 SHI655388:SHP655388 SRE655388:SRL655388 TBA655388:TBH655388 TKW655388:TLD655388 TUS655388:TUZ655388 UEO655388:UEV655388 UOK655388:UOR655388 UYG655388:UYN655388 VIC655388:VIJ655388 VRY655388:VSF655388 WBU655388:WCB655388 WLQ655388:WLX655388 WVM655388:WVT655388 E720924:L720924 JA720924:JH720924 SW720924:TD720924 ACS720924:ACZ720924 AMO720924:AMV720924 AWK720924:AWR720924 BGG720924:BGN720924 BQC720924:BQJ720924 BZY720924:CAF720924 CJU720924:CKB720924 CTQ720924:CTX720924 DDM720924:DDT720924 DNI720924:DNP720924 DXE720924:DXL720924 EHA720924:EHH720924 EQW720924:ERD720924 FAS720924:FAZ720924 FKO720924:FKV720924 FUK720924:FUR720924 GEG720924:GEN720924 GOC720924:GOJ720924 GXY720924:GYF720924 HHU720924:HIB720924 HRQ720924:HRX720924 IBM720924:IBT720924 ILI720924:ILP720924 IVE720924:IVL720924 JFA720924:JFH720924 JOW720924:JPD720924 JYS720924:JYZ720924 KIO720924:KIV720924 KSK720924:KSR720924 LCG720924:LCN720924 LMC720924:LMJ720924 LVY720924:LWF720924 MFU720924:MGB720924 MPQ720924:MPX720924 MZM720924:MZT720924 NJI720924:NJP720924 NTE720924:NTL720924 ODA720924:ODH720924 OMW720924:OND720924 OWS720924:OWZ720924 PGO720924:PGV720924 PQK720924:PQR720924 QAG720924:QAN720924 QKC720924:QKJ720924 QTY720924:QUF720924 RDU720924:REB720924 RNQ720924:RNX720924 RXM720924:RXT720924 SHI720924:SHP720924 SRE720924:SRL720924 TBA720924:TBH720924 TKW720924:TLD720924 TUS720924:TUZ720924 UEO720924:UEV720924 UOK720924:UOR720924 UYG720924:UYN720924 VIC720924:VIJ720924 VRY720924:VSF720924 WBU720924:WCB720924 WLQ720924:WLX720924 WVM720924:WVT720924 E786460:L786460 JA786460:JH786460 SW786460:TD786460 ACS786460:ACZ786460 AMO786460:AMV786460 AWK786460:AWR786460 BGG786460:BGN786460 BQC786460:BQJ786460 BZY786460:CAF786460 CJU786460:CKB786460 CTQ786460:CTX786460 DDM786460:DDT786460 DNI786460:DNP786460 DXE786460:DXL786460 EHA786460:EHH786460 EQW786460:ERD786460 FAS786460:FAZ786460 FKO786460:FKV786460 FUK786460:FUR786460 GEG786460:GEN786460 GOC786460:GOJ786460 GXY786460:GYF786460 HHU786460:HIB786460 HRQ786460:HRX786460 IBM786460:IBT786460 ILI786460:ILP786460 IVE786460:IVL786460 JFA786460:JFH786460 JOW786460:JPD786460 JYS786460:JYZ786460 KIO786460:KIV786460 KSK786460:KSR786460 LCG786460:LCN786460 LMC786460:LMJ786460 LVY786460:LWF786460 MFU786460:MGB786460 MPQ786460:MPX786460 MZM786460:MZT786460 NJI786460:NJP786460 NTE786460:NTL786460 ODA786460:ODH786460 OMW786460:OND786460 OWS786460:OWZ786460 PGO786460:PGV786460 PQK786460:PQR786460 QAG786460:QAN786460 QKC786460:QKJ786460 QTY786460:QUF786460 RDU786460:REB786460 RNQ786460:RNX786460 RXM786460:RXT786460 SHI786460:SHP786460 SRE786460:SRL786460 TBA786460:TBH786460 TKW786460:TLD786460 TUS786460:TUZ786460 UEO786460:UEV786460 UOK786460:UOR786460 UYG786460:UYN786460 VIC786460:VIJ786460 VRY786460:VSF786460 WBU786460:WCB786460 WLQ786460:WLX786460 WVM786460:WVT786460 E851996:L851996 JA851996:JH851996 SW851996:TD851996 ACS851996:ACZ851996 AMO851996:AMV851996 AWK851996:AWR851996 BGG851996:BGN851996 BQC851996:BQJ851996 BZY851996:CAF851996 CJU851996:CKB851996 CTQ851996:CTX851996 DDM851996:DDT851996 DNI851996:DNP851996 DXE851996:DXL851996 EHA851996:EHH851996 EQW851996:ERD851996 FAS851996:FAZ851996 FKO851996:FKV851996 FUK851996:FUR851996 GEG851996:GEN851996 GOC851996:GOJ851996 GXY851996:GYF851996 HHU851996:HIB851996 HRQ851996:HRX851996 IBM851996:IBT851996 ILI851996:ILP851996 IVE851996:IVL851996 JFA851996:JFH851996 JOW851996:JPD851996 JYS851996:JYZ851996 KIO851996:KIV851996 KSK851996:KSR851996 LCG851996:LCN851996 LMC851996:LMJ851996 LVY851996:LWF851996 MFU851996:MGB851996 MPQ851996:MPX851996 MZM851996:MZT851996 NJI851996:NJP851996 NTE851996:NTL851996 ODA851996:ODH851996 OMW851996:OND851996 OWS851996:OWZ851996 PGO851996:PGV851996 PQK851996:PQR851996 QAG851996:QAN851996 QKC851996:QKJ851996 QTY851996:QUF851996 RDU851996:REB851996 RNQ851996:RNX851996 RXM851996:RXT851996 SHI851996:SHP851996 SRE851996:SRL851996 TBA851996:TBH851996 TKW851996:TLD851996 TUS851996:TUZ851996 UEO851996:UEV851996 UOK851996:UOR851996 UYG851996:UYN851996 VIC851996:VIJ851996 VRY851996:VSF851996 WBU851996:WCB851996 WLQ851996:WLX851996 WVM851996:WVT851996 E917532:L917532 JA917532:JH917532 SW917532:TD917532 ACS917532:ACZ917532 AMO917532:AMV917532 AWK917532:AWR917532 BGG917532:BGN917532 BQC917532:BQJ917532 BZY917532:CAF917532 CJU917532:CKB917532 CTQ917532:CTX917532 DDM917532:DDT917532 DNI917532:DNP917532 DXE917532:DXL917532 EHA917532:EHH917532 EQW917532:ERD917532 FAS917532:FAZ917532 FKO917532:FKV917532 FUK917532:FUR917532 GEG917532:GEN917532 GOC917532:GOJ917532 GXY917532:GYF917532 HHU917532:HIB917532 HRQ917532:HRX917532 IBM917532:IBT917532 ILI917532:ILP917532 IVE917532:IVL917532 JFA917532:JFH917532 JOW917532:JPD917532 JYS917532:JYZ917532 KIO917532:KIV917532 KSK917532:KSR917532 LCG917532:LCN917532 LMC917532:LMJ917532 LVY917532:LWF917532 MFU917532:MGB917532 MPQ917532:MPX917532 MZM917532:MZT917532 NJI917532:NJP917532 NTE917532:NTL917532 ODA917532:ODH917532 OMW917532:OND917532 OWS917532:OWZ917532 PGO917532:PGV917532 PQK917532:PQR917532 QAG917532:QAN917532 QKC917532:QKJ917532 QTY917532:QUF917532 RDU917532:REB917532 RNQ917532:RNX917532 RXM917532:RXT917532 SHI917532:SHP917532 SRE917532:SRL917532 TBA917532:TBH917532 TKW917532:TLD917532 TUS917532:TUZ917532 UEO917532:UEV917532 UOK917532:UOR917532 UYG917532:UYN917532 VIC917532:VIJ917532 VRY917532:VSF917532 WBU917532:WCB917532 WLQ917532:WLX917532 WVM917532:WVT917532 E983068:L983068 JA983068:JH983068 SW983068:TD983068 ACS983068:ACZ983068 AMO983068:AMV983068 AWK983068:AWR983068 BGG983068:BGN983068 BQC983068:BQJ983068 BZY983068:CAF983068 CJU983068:CKB983068 CTQ983068:CTX983068 DDM983068:DDT983068 DNI983068:DNP983068 DXE983068:DXL983068 EHA983068:EHH983068 EQW983068:ERD983068 FAS983068:FAZ983068 FKO983068:FKV983068 FUK983068:FUR983068 GEG983068:GEN983068 GOC983068:GOJ983068 GXY983068:GYF983068 HHU983068:HIB983068 HRQ983068:HRX983068 IBM983068:IBT983068 ILI983068:ILP983068 IVE983068:IVL983068 JFA983068:JFH983068 JOW983068:JPD983068 JYS983068:JYZ983068 KIO983068:KIV983068 KSK983068:KSR983068 LCG983068:LCN983068 LMC983068:LMJ983068 LVY983068:LWF983068 MFU983068:MGB983068 MPQ983068:MPX983068 MZM983068:MZT983068 NJI983068:NJP983068 NTE983068:NTL983068 ODA983068:ODH983068 OMW983068:OND983068 OWS983068:OWZ983068 PGO983068:PGV983068 PQK983068:PQR983068 QAG983068:QAN983068 QKC983068:QKJ983068 QTY983068:QUF983068 RDU983068:REB983068 RNQ983068:RNX983068 RXM983068:RXT983068 SHI983068:SHP983068 SRE983068:SRL983068 TBA983068:TBH983068 TKW983068:TLD983068 TUS983068:TUZ983068 UEO983068:UEV983068 UOK983068:UOR983068 UYG983068:UYN983068 VIC983068:VIJ983068 VRY983068:VSF983068 WBU983068:WCB983068 WLQ983068:WLX983068 WVM983068:WVT983068">
      <formula1>$N$28:$N$29</formula1>
    </dataValidation>
    <dataValidation type="list" allowBlank="1" showInputMessage="1" showErrorMessage="1" sqref="E26 JA26 SW26 ACS26 AMO26 AWK26 BGG26 BQC26 BZY26 CJU26 CTQ26 DDM26 DNI26 DXE26 EHA26 EQW26 FAS26 FKO26 FUK26 GEG26 GOC26 GXY26 HHU26 HRQ26 IBM26 ILI26 IVE26 JFA26 JOW26 JYS26 KIO26 KSK26 LCG26 LMC26 LVY26 MFU26 MPQ26 MZM26 NJI26 NTE26 ODA26 OMW26 OWS26 PGO26 PQK26 QAG26 QKC26 QTY26 RDU26 RNQ26 RXM26 SHI26 SRE26 TBA26 TKW26 TUS26 UEO26 UOK26 UYG26 VIC26 VRY26 WBU26 WLQ26 WVM26 E65561 JA65561 SW65561 ACS65561 AMO65561 AWK65561 BGG65561 BQC65561 BZY65561 CJU65561 CTQ65561 DDM65561 DNI65561 DXE65561 EHA65561 EQW65561 FAS65561 FKO65561 FUK65561 GEG65561 GOC65561 GXY65561 HHU65561 HRQ65561 IBM65561 ILI65561 IVE65561 JFA65561 JOW65561 JYS65561 KIO65561 KSK65561 LCG65561 LMC65561 LVY65561 MFU65561 MPQ65561 MZM65561 NJI65561 NTE65561 ODA65561 OMW65561 OWS65561 PGO65561 PQK65561 QAG65561 QKC65561 QTY65561 RDU65561 RNQ65561 RXM65561 SHI65561 SRE65561 TBA65561 TKW65561 TUS65561 UEO65561 UOK65561 UYG65561 VIC65561 VRY65561 WBU65561 WLQ65561 WVM65561 E131097 JA131097 SW131097 ACS131097 AMO131097 AWK131097 BGG131097 BQC131097 BZY131097 CJU131097 CTQ131097 DDM131097 DNI131097 DXE131097 EHA131097 EQW131097 FAS131097 FKO131097 FUK131097 GEG131097 GOC131097 GXY131097 HHU131097 HRQ131097 IBM131097 ILI131097 IVE131097 JFA131097 JOW131097 JYS131097 KIO131097 KSK131097 LCG131097 LMC131097 LVY131097 MFU131097 MPQ131097 MZM131097 NJI131097 NTE131097 ODA131097 OMW131097 OWS131097 PGO131097 PQK131097 QAG131097 QKC131097 QTY131097 RDU131097 RNQ131097 RXM131097 SHI131097 SRE131097 TBA131097 TKW131097 TUS131097 UEO131097 UOK131097 UYG131097 VIC131097 VRY131097 WBU131097 WLQ131097 WVM131097 E196633 JA196633 SW196633 ACS196633 AMO196633 AWK196633 BGG196633 BQC196633 BZY196633 CJU196633 CTQ196633 DDM196633 DNI196633 DXE196633 EHA196633 EQW196633 FAS196633 FKO196633 FUK196633 GEG196633 GOC196633 GXY196633 HHU196633 HRQ196633 IBM196633 ILI196633 IVE196633 JFA196633 JOW196633 JYS196633 KIO196633 KSK196633 LCG196633 LMC196633 LVY196633 MFU196633 MPQ196633 MZM196633 NJI196633 NTE196633 ODA196633 OMW196633 OWS196633 PGO196633 PQK196633 QAG196633 QKC196633 QTY196633 RDU196633 RNQ196633 RXM196633 SHI196633 SRE196633 TBA196633 TKW196633 TUS196633 UEO196633 UOK196633 UYG196633 VIC196633 VRY196633 WBU196633 WLQ196633 WVM196633 E262169 JA262169 SW262169 ACS262169 AMO262169 AWK262169 BGG262169 BQC262169 BZY262169 CJU262169 CTQ262169 DDM262169 DNI262169 DXE262169 EHA262169 EQW262169 FAS262169 FKO262169 FUK262169 GEG262169 GOC262169 GXY262169 HHU262169 HRQ262169 IBM262169 ILI262169 IVE262169 JFA262169 JOW262169 JYS262169 KIO262169 KSK262169 LCG262169 LMC262169 LVY262169 MFU262169 MPQ262169 MZM262169 NJI262169 NTE262169 ODA262169 OMW262169 OWS262169 PGO262169 PQK262169 QAG262169 QKC262169 QTY262169 RDU262169 RNQ262169 RXM262169 SHI262169 SRE262169 TBA262169 TKW262169 TUS262169 UEO262169 UOK262169 UYG262169 VIC262169 VRY262169 WBU262169 WLQ262169 WVM262169 E327705 JA327705 SW327705 ACS327705 AMO327705 AWK327705 BGG327705 BQC327705 BZY327705 CJU327705 CTQ327705 DDM327705 DNI327705 DXE327705 EHA327705 EQW327705 FAS327705 FKO327705 FUK327705 GEG327705 GOC327705 GXY327705 HHU327705 HRQ327705 IBM327705 ILI327705 IVE327705 JFA327705 JOW327705 JYS327705 KIO327705 KSK327705 LCG327705 LMC327705 LVY327705 MFU327705 MPQ327705 MZM327705 NJI327705 NTE327705 ODA327705 OMW327705 OWS327705 PGO327705 PQK327705 QAG327705 QKC327705 QTY327705 RDU327705 RNQ327705 RXM327705 SHI327705 SRE327705 TBA327705 TKW327705 TUS327705 UEO327705 UOK327705 UYG327705 VIC327705 VRY327705 WBU327705 WLQ327705 WVM327705 E393241 JA393241 SW393241 ACS393241 AMO393241 AWK393241 BGG393241 BQC393241 BZY393241 CJU393241 CTQ393241 DDM393241 DNI393241 DXE393241 EHA393241 EQW393241 FAS393241 FKO393241 FUK393241 GEG393241 GOC393241 GXY393241 HHU393241 HRQ393241 IBM393241 ILI393241 IVE393241 JFA393241 JOW393241 JYS393241 KIO393241 KSK393241 LCG393241 LMC393241 LVY393241 MFU393241 MPQ393241 MZM393241 NJI393241 NTE393241 ODA393241 OMW393241 OWS393241 PGO393241 PQK393241 QAG393241 QKC393241 QTY393241 RDU393241 RNQ393241 RXM393241 SHI393241 SRE393241 TBA393241 TKW393241 TUS393241 UEO393241 UOK393241 UYG393241 VIC393241 VRY393241 WBU393241 WLQ393241 WVM393241 E458777 JA458777 SW458777 ACS458777 AMO458777 AWK458777 BGG458777 BQC458777 BZY458777 CJU458777 CTQ458777 DDM458777 DNI458777 DXE458777 EHA458777 EQW458777 FAS458777 FKO458777 FUK458777 GEG458777 GOC458777 GXY458777 HHU458777 HRQ458777 IBM458777 ILI458777 IVE458777 JFA458777 JOW458777 JYS458777 KIO458777 KSK458777 LCG458777 LMC458777 LVY458777 MFU458777 MPQ458777 MZM458777 NJI458777 NTE458777 ODA458777 OMW458777 OWS458777 PGO458777 PQK458777 QAG458777 QKC458777 QTY458777 RDU458777 RNQ458777 RXM458777 SHI458777 SRE458777 TBA458777 TKW458777 TUS458777 UEO458777 UOK458777 UYG458777 VIC458777 VRY458777 WBU458777 WLQ458777 WVM458777 E524313 JA524313 SW524313 ACS524313 AMO524313 AWK524313 BGG524313 BQC524313 BZY524313 CJU524313 CTQ524313 DDM524313 DNI524313 DXE524313 EHA524313 EQW524313 FAS524313 FKO524313 FUK524313 GEG524313 GOC524313 GXY524313 HHU524313 HRQ524313 IBM524313 ILI524313 IVE524313 JFA524313 JOW524313 JYS524313 KIO524313 KSK524313 LCG524313 LMC524313 LVY524313 MFU524313 MPQ524313 MZM524313 NJI524313 NTE524313 ODA524313 OMW524313 OWS524313 PGO524313 PQK524313 QAG524313 QKC524313 QTY524313 RDU524313 RNQ524313 RXM524313 SHI524313 SRE524313 TBA524313 TKW524313 TUS524313 UEO524313 UOK524313 UYG524313 VIC524313 VRY524313 WBU524313 WLQ524313 WVM524313 E589849 JA589849 SW589849 ACS589849 AMO589849 AWK589849 BGG589849 BQC589849 BZY589849 CJU589849 CTQ589849 DDM589849 DNI589849 DXE589849 EHA589849 EQW589849 FAS589849 FKO589849 FUK589849 GEG589849 GOC589849 GXY589849 HHU589849 HRQ589849 IBM589849 ILI589849 IVE589849 JFA589849 JOW589849 JYS589849 KIO589849 KSK589849 LCG589849 LMC589849 LVY589849 MFU589849 MPQ589849 MZM589849 NJI589849 NTE589849 ODA589849 OMW589849 OWS589849 PGO589849 PQK589849 QAG589849 QKC589849 QTY589849 RDU589849 RNQ589849 RXM589849 SHI589849 SRE589849 TBA589849 TKW589849 TUS589849 UEO589849 UOK589849 UYG589849 VIC589849 VRY589849 WBU589849 WLQ589849 WVM589849 E655385 JA655385 SW655385 ACS655385 AMO655385 AWK655385 BGG655385 BQC655385 BZY655385 CJU655385 CTQ655385 DDM655385 DNI655385 DXE655385 EHA655385 EQW655385 FAS655385 FKO655385 FUK655385 GEG655385 GOC655385 GXY655385 HHU655385 HRQ655385 IBM655385 ILI655385 IVE655385 JFA655385 JOW655385 JYS655385 KIO655385 KSK655385 LCG655385 LMC655385 LVY655385 MFU655385 MPQ655385 MZM655385 NJI655385 NTE655385 ODA655385 OMW655385 OWS655385 PGO655385 PQK655385 QAG655385 QKC655385 QTY655385 RDU655385 RNQ655385 RXM655385 SHI655385 SRE655385 TBA655385 TKW655385 TUS655385 UEO655385 UOK655385 UYG655385 VIC655385 VRY655385 WBU655385 WLQ655385 WVM655385 E720921 JA720921 SW720921 ACS720921 AMO720921 AWK720921 BGG720921 BQC720921 BZY720921 CJU720921 CTQ720921 DDM720921 DNI720921 DXE720921 EHA720921 EQW720921 FAS720921 FKO720921 FUK720921 GEG720921 GOC720921 GXY720921 HHU720921 HRQ720921 IBM720921 ILI720921 IVE720921 JFA720921 JOW720921 JYS720921 KIO720921 KSK720921 LCG720921 LMC720921 LVY720921 MFU720921 MPQ720921 MZM720921 NJI720921 NTE720921 ODA720921 OMW720921 OWS720921 PGO720921 PQK720921 QAG720921 QKC720921 QTY720921 RDU720921 RNQ720921 RXM720921 SHI720921 SRE720921 TBA720921 TKW720921 TUS720921 UEO720921 UOK720921 UYG720921 VIC720921 VRY720921 WBU720921 WLQ720921 WVM720921 E786457 JA786457 SW786457 ACS786457 AMO786457 AWK786457 BGG786457 BQC786457 BZY786457 CJU786457 CTQ786457 DDM786457 DNI786457 DXE786457 EHA786457 EQW786457 FAS786457 FKO786457 FUK786457 GEG786457 GOC786457 GXY786457 HHU786457 HRQ786457 IBM786457 ILI786457 IVE786457 JFA786457 JOW786457 JYS786457 KIO786457 KSK786457 LCG786457 LMC786457 LVY786457 MFU786457 MPQ786457 MZM786457 NJI786457 NTE786457 ODA786457 OMW786457 OWS786457 PGO786457 PQK786457 QAG786457 QKC786457 QTY786457 RDU786457 RNQ786457 RXM786457 SHI786457 SRE786457 TBA786457 TKW786457 TUS786457 UEO786457 UOK786457 UYG786457 VIC786457 VRY786457 WBU786457 WLQ786457 WVM786457 E851993 JA851993 SW851993 ACS851993 AMO851993 AWK851993 BGG851993 BQC851993 BZY851993 CJU851993 CTQ851993 DDM851993 DNI851993 DXE851993 EHA851993 EQW851993 FAS851993 FKO851993 FUK851993 GEG851993 GOC851993 GXY851993 HHU851993 HRQ851993 IBM851993 ILI851993 IVE851993 JFA851993 JOW851993 JYS851993 KIO851993 KSK851993 LCG851993 LMC851993 LVY851993 MFU851993 MPQ851993 MZM851993 NJI851993 NTE851993 ODA851993 OMW851993 OWS851993 PGO851993 PQK851993 QAG851993 QKC851993 QTY851993 RDU851993 RNQ851993 RXM851993 SHI851993 SRE851993 TBA851993 TKW851993 TUS851993 UEO851993 UOK851993 UYG851993 VIC851993 VRY851993 WBU851993 WLQ851993 WVM851993 E917529 JA917529 SW917529 ACS917529 AMO917529 AWK917529 BGG917529 BQC917529 BZY917529 CJU917529 CTQ917529 DDM917529 DNI917529 DXE917529 EHA917529 EQW917529 FAS917529 FKO917529 FUK917529 GEG917529 GOC917529 GXY917529 HHU917529 HRQ917529 IBM917529 ILI917529 IVE917529 JFA917529 JOW917529 JYS917529 KIO917529 KSK917529 LCG917529 LMC917529 LVY917529 MFU917529 MPQ917529 MZM917529 NJI917529 NTE917529 ODA917529 OMW917529 OWS917529 PGO917529 PQK917529 QAG917529 QKC917529 QTY917529 RDU917529 RNQ917529 RXM917529 SHI917529 SRE917529 TBA917529 TKW917529 TUS917529 UEO917529 UOK917529 UYG917529 VIC917529 VRY917529 WBU917529 WLQ917529 WVM917529 E983065 JA983065 SW983065 ACS983065 AMO983065 AWK983065 BGG983065 BQC983065 BZY983065 CJU983065 CTQ983065 DDM983065 DNI983065 DXE983065 EHA983065 EQW983065 FAS983065 FKO983065 FUK983065 GEG983065 GOC983065 GXY983065 HHU983065 HRQ983065 IBM983065 ILI983065 IVE983065 JFA983065 JOW983065 JYS983065 KIO983065 KSK983065 LCG983065 LMC983065 LVY983065 MFU983065 MPQ983065 MZM983065 NJI983065 NTE983065 ODA983065 OMW983065 OWS983065 PGO983065 PQK983065 QAG983065 QKC983065 QTY983065 RDU983065 RNQ983065 RXM983065 SHI983065 SRE983065 TBA983065 TKW983065 TUS983065 UEO983065 UOK983065 UYG983065 VIC983065 VRY983065 WBU983065 WLQ983065 WVM983065">
      <formula1>$O$26:$O$28</formula1>
    </dataValidation>
    <dataValidation type="list" allowBlank="1" showInputMessage="1" showErrorMessage="1" sqref="E65494:L65494 JA65494:JH65494 SW65494:TD65494 ACS65494:ACZ65494 AMO65494:AMV65494 AWK65494:AWR65494 BGG65494:BGN65494 BQC65494:BQJ65494 BZY65494:CAF65494 CJU65494:CKB65494 CTQ65494:CTX65494 DDM65494:DDT65494 DNI65494:DNP65494 DXE65494:DXL65494 EHA65494:EHH65494 EQW65494:ERD65494 FAS65494:FAZ65494 FKO65494:FKV65494 FUK65494:FUR65494 GEG65494:GEN65494 GOC65494:GOJ65494 GXY65494:GYF65494 HHU65494:HIB65494 HRQ65494:HRX65494 IBM65494:IBT65494 ILI65494:ILP65494 IVE65494:IVL65494 JFA65494:JFH65494 JOW65494:JPD65494 JYS65494:JYZ65494 KIO65494:KIV65494 KSK65494:KSR65494 LCG65494:LCN65494 LMC65494:LMJ65494 LVY65494:LWF65494 MFU65494:MGB65494 MPQ65494:MPX65494 MZM65494:MZT65494 NJI65494:NJP65494 NTE65494:NTL65494 ODA65494:ODH65494 OMW65494:OND65494 OWS65494:OWZ65494 PGO65494:PGV65494 PQK65494:PQR65494 QAG65494:QAN65494 QKC65494:QKJ65494 QTY65494:QUF65494 RDU65494:REB65494 RNQ65494:RNX65494 RXM65494:RXT65494 SHI65494:SHP65494 SRE65494:SRL65494 TBA65494:TBH65494 TKW65494:TLD65494 TUS65494:TUZ65494 UEO65494:UEV65494 UOK65494:UOR65494 UYG65494:UYN65494 VIC65494:VIJ65494 VRY65494:VSF65494 WBU65494:WCB65494 WLQ65494:WLX65494 WVM65494:WVT65494 E131030:L131030 JA131030:JH131030 SW131030:TD131030 ACS131030:ACZ131030 AMO131030:AMV131030 AWK131030:AWR131030 BGG131030:BGN131030 BQC131030:BQJ131030 BZY131030:CAF131030 CJU131030:CKB131030 CTQ131030:CTX131030 DDM131030:DDT131030 DNI131030:DNP131030 DXE131030:DXL131030 EHA131030:EHH131030 EQW131030:ERD131030 FAS131030:FAZ131030 FKO131030:FKV131030 FUK131030:FUR131030 GEG131030:GEN131030 GOC131030:GOJ131030 GXY131030:GYF131030 HHU131030:HIB131030 HRQ131030:HRX131030 IBM131030:IBT131030 ILI131030:ILP131030 IVE131030:IVL131030 JFA131030:JFH131030 JOW131030:JPD131030 JYS131030:JYZ131030 KIO131030:KIV131030 KSK131030:KSR131030 LCG131030:LCN131030 LMC131030:LMJ131030 LVY131030:LWF131030 MFU131030:MGB131030 MPQ131030:MPX131030 MZM131030:MZT131030 NJI131030:NJP131030 NTE131030:NTL131030 ODA131030:ODH131030 OMW131030:OND131030 OWS131030:OWZ131030 PGO131030:PGV131030 PQK131030:PQR131030 QAG131030:QAN131030 QKC131030:QKJ131030 QTY131030:QUF131030 RDU131030:REB131030 RNQ131030:RNX131030 RXM131030:RXT131030 SHI131030:SHP131030 SRE131030:SRL131030 TBA131030:TBH131030 TKW131030:TLD131030 TUS131030:TUZ131030 UEO131030:UEV131030 UOK131030:UOR131030 UYG131030:UYN131030 VIC131030:VIJ131030 VRY131030:VSF131030 WBU131030:WCB131030 WLQ131030:WLX131030 WVM131030:WVT131030 E196566:L196566 JA196566:JH196566 SW196566:TD196566 ACS196566:ACZ196566 AMO196566:AMV196566 AWK196566:AWR196566 BGG196566:BGN196566 BQC196566:BQJ196566 BZY196566:CAF196566 CJU196566:CKB196566 CTQ196566:CTX196566 DDM196566:DDT196566 DNI196566:DNP196566 DXE196566:DXL196566 EHA196566:EHH196566 EQW196566:ERD196566 FAS196566:FAZ196566 FKO196566:FKV196566 FUK196566:FUR196566 GEG196566:GEN196566 GOC196566:GOJ196566 GXY196566:GYF196566 HHU196566:HIB196566 HRQ196566:HRX196566 IBM196566:IBT196566 ILI196566:ILP196566 IVE196566:IVL196566 JFA196566:JFH196566 JOW196566:JPD196566 JYS196566:JYZ196566 KIO196566:KIV196566 KSK196566:KSR196566 LCG196566:LCN196566 LMC196566:LMJ196566 LVY196566:LWF196566 MFU196566:MGB196566 MPQ196566:MPX196566 MZM196566:MZT196566 NJI196566:NJP196566 NTE196566:NTL196566 ODA196566:ODH196566 OMW196566:OND196566 OWS196566:OWZ196566 PGO196566:PGV196566 PQK196566:PQR196566 QAG196566:QAN196566 QKC196566:QKJ196566 QTY196566:QUF196566 RDU196566:REB196566 RNQ196566:RNX196566 RXM196566:RXT196566 SHI196566:SHP196566 SRE196566:SRL196566 TBA196566:TBH196566 TKW196566:TLD196566 TUS196566:TUZ196566 UEO196566:UEV196566 UOK196566:UOR196566 UYG196566:UYN196566 VIC196566:VIJ196566 VRY196566:VSF196566 WBU196566:WCB196566 WLQ196566:WLX196566 WVM196566:WVT196566 E262102:L262102 JA262102:JH262102 SW262102:TD262102 ACS262102:ACZ262102 AMO262102:AMV262102 AWK262102:AWR262102 BGG262102:BGN262102 BQC262102:BQJ262102 BZY262102:CAF262102 CJU262102:CKB262102 CTQ262102:CTX262102 DDM262102:DDT262102 DNI262102:DNP262102 DXE262102:DXL262102 EHA262102:EHH262102 EQW262102:ERD262102 FAS262102:FAZ262102 FKO262102:FKV262102 FUK262102:FUR262102 GEG262102:GEN262102 GOC262102:GOJ262102 GXY262102:GYF262102 HHU262102:HIB262102 HRQ262102:HRX262102 IBM262102:IBT262102 ILI262102:ILP262102 IVE262102:IVL262102 JFA262102:JFH262102 JOW262102:JPD262102 JYS262102:JYZ262102 KIO262102:KIV262102 KSK262102:KSR262102 LCG262102:LCN262102 LMC262102:LMJ262102 LVY262102:LWF262102 MFU262102:MGB262102 MPQ262102:MPX262102 MZM262102:MZT262102 NJI262102:NJP262102 NTE262102:NTL262102 ODA262102:ODH262102 OMW262102:OND262102 OWS262102:OWZ262102 PGO262102:PGV262102 PQK262102:PQR262102 QAG262102:QAN262102 QKC262102:QKJ262102 QTY262102:QUF262102 RDU262102:REB262102 RNQ262102:RNX262102 RXM262102:RXT262102 SHI262102:SHP262102 SRE262102:SRL262102 TBA262102:TBH262102 TKW262102:TLD262102 TUS262102:TUZ262102 UEO262102:UEV262102 UOK262102:UOR262102 UYG262102:UYN262102 VIC262102:VIJ262102 VRY262102:VSF262102 WBU262102:WCB262102 WLQ262102:WLX262102 WVM262102:WVT262102 E327638:L327638 JA327638:JH327638 SW327638:TD327638 ACS327638:ACZ327638 AMO327638:AMV327638 AWK327638:AWR327638 BGG327638:BGN327638 BQC327638:BQJ327638 BZY327638:CAF327638 CJU327638:CKB327638 CTQ327638:CTX327638 DDM327638:DDT327638 DNI327638:DNP327638 DXE327638:DXL327638 EHA327638:EHH327638 EQW327638:ERD327638 FAS327638:FAZ327638 FKO327638:FKV327638 FUK327638:FUR327638 GEG327638:GEN327638 GOC327638:GOJ327638 GXY327638:GYF327638 HHU327638:HIB327638 HRQ327638:HRX327638 IBM327638:IBT327638 ILI327638:ILP327638 IVE327638:IVL327638 JFA327638:JFH327638 JOW327638:JPD327638 JYS327638:JYZ327638 KIO327638:KIV327638 KSK327638:KSR327638 LCG327638:LCN327638 LMC327638:LMJ327638 LVY327638:LWF327638 MFU327638:MGB327638 MPQ327638:MPX327638 MZM327638:MZT327638 NJI327638:NJP327638 NTE327638:NTL327638 ODA327638:ODH327638 OMW327638:OND327638 OWS327638:OWZ327638 PGO327638:PGV327638 PQK327638:PQR327638 QAG327638:QAN327638 QKC327638:QKJ327638 QTY327638:QUF327638 RDU327638:REB327638 RNQ327638:RNX327638 RXM327638:RXT327638 SHI327638:SHP327638 SRE327638:SRL327638 TBA327638:TBH327638 TKW327638:TLD327638 TUS327638:TUZ327638 UEO327638:UEV327638 UOK327638:UOR327638 UYG327638:UYN327638 VIC327638:VIJ327638 VRY327638:VSF327638 WBU327638:WCB327638 WLQ327638:WLX327638 WVM327638:WVT327638 E393174:L393174 JA393174:JH393174 SW393174:TD393174 ACS393174:ACZ393174 AMO393174:AMV393174 AWK393174:AWR393174 BGG393174:BGN393174 BQC393174:BQJ393174 BZY393174:CAF393174 CJU393174:CKB393174 CTQ393174:CTX393174 DDM393174:DDT393174 DNI393174:DNP393174 DXE393174:DXL393174 EHA393174:EHH393174 EQW393174:ERD393174 FAS393174:FAZ393174 FKO393174:FKV393174 FUK393174:FUR393174 GEG393174:GEN393174 GOC393174:GOJ393174 GXY393174:GYF393174 HHU393174:HIB393174 HRQ393174:HRX393174 IBM393174:IBT393174 ILI393174:ILP393174 IVE393174:IVL393174 JFA393174:JFH393174 JOW393174:JPD393174 JYS393174:JYZ393174 KIO393174:KIV393174 KSK393174:KSR393174 LCG393174:LCN393174 LMC393174:LMJ393174 LVY393174:LWF393174 MFU393174:MGB393174 MPQ393174:MPX393174 MZM393174:MZT393174 NJI393174:NJP393174 NTE393174:NTL393174 ODA393174:ODH393174 OMW393174:OND393174 OWS393174:OWZ393174 PGO393174:PGV393174 PQK393174:PQR393174 QAG393174:QAN393174 QKC393174:QKJ393174 QTY393174:QUF393174 RDU393174:REB393174 RNQ393174:RNX393174 RXM393174:RXT393174 SHI393174:SHP393174 SRE393174:SRL393174 TBA393174:TBH393174 TKW393174:TLD393174 TUS393174:TUZ393174 UEO393174:UEV393174 UOK393174:UOR393174 UYG393174:UYN393174 VIC393174:VIJ393174 VRY393174:VSF393174 WBU393174:WCB393174 WLQ393174:WLX393174 WVM393174:WVT393174 E458710:L458710 JA458710:JH458710 SW458710:TD458710 ACS458710:ACZ458710 AMO458710:AMV458710 AWK458710:AWR458710 BGG458710:BGN458710 BQC458710:BQJ458710 BZY458710:CAF458710 CJU458710:CKB458710 CTQ458710:CTX458710 DDM458710:DDT458710 DNI458710:DNP458710 DXE458710:DXL458710 EHA458710:EHH458710 EQW458710:ERD458710 FAS458710:FAZ458710 FKO458710:FKV458710 FUK458710:FUR458710 GEG458710:GEN458710 GOC458710:GOJ458710 GXY458710:GYF458710 HHU458710:HIB458710 HRQ458710:HRX458710 IBM458710:IBT458710 ILI458710:ILP458710 IVE458710:IVL458710 JFA458710:JFH458710 JOW458710:JPD458710 JYS458710:JYZ458710 KIO458710:KIV458710 KSK458710:KSR458710 LCG458710:LCN458710 LMC458710:LMJ458710 LVY458710:LWF458710 MFU458710:MGB458710 MPQ458710:MPX458710 MZM458710:MZT458710 NJI458710:NJP458710 NTE458710:NTL458710 ODA458710:ODH458710 OMW458710:OND458710 OWS458710:OWZ458710 PGO458710:PGV458710 PQK458710:PQR458710 QAG458710:QAN458710 QKC458710:QKJ458710 QTY458710:QUF458710 RDU458710:REB458710 RNQ458710:RNX458710 RXM458710:RXT458710 SHI458710:SHP458710 SRE458710:SRL458710 TBA458710:TBH458710 TKW458710:TLD458710 TUS458710:TUZ458710 UEO458710:UEV458710 UOK458710:UOR458710 UYG458710:UYN458710 VIC458710:VIJ458710 VRY458710:VSF458710 WBU458710:WCB458710 WLQ458710:WLX458710 WVM458710:WVT458710 E524246:L524246 JA524246:JH524246 SW524246:TD524246 ACS524246:ACZ524246 AMO524246:AMV524246 AWK524246:AWR524246 BGG524246:BGN524246 BQC524246:BQJ524246 BZY524246:CAF524246 CJU524246:CKB524246 CTQ524246:CTX524246 DDM524246:DDT524246 DNI524246:DNP524246 DXE524246:DXL524246 EHA524246:EHH524246 EQW524246:ERD524246 FAS524246:FAZ524246 FKO524246:FKV524246 FUK524246:FUR524246 GEG524246:GEN524246 GOC524246:GOJ524246 GXY524246:GYF524246 HHU524246:HIB524246 HRQ524246:HRX524246 IBM524246:IBT524246 ILI524246:ILP524246 IVE524246:IVL524246 JFA524246:JFH524246 JOW524246:JPD524246 JYS524246:JYZ524246 KIO524246:KIV524246 KSK524246:KSR524246 LCG524246:LCN524246 LMC524246:LMJ524246 LVY524246:LWF524246 MFU524246:MGB524246 MPQ524246:MPX524246 MZM524246:MZT524246 NJI524246:NJP524246 NTE524246:NTL524246 ODA524246:ODH524246 OMW524246:OND524246 OWS524246:OWZ524246 PGO524246:PGV524246 PQK524246:PQR524246 QAG524246:QAN524246 QKC524246:QKJ524246 QTY524246:QUF524246 RDU524246:REB524246 RNQ524246:RNX524246 RXM524246:RXT524246 SHI524246:SHP524246 SRE524246:SRL524246 TBA524246:TBH524246 TKW524246:TLD524246 TUS524246:TUZ524246 UEO524246:UEV524246 UOK524246:UOR524246 UYG524246:UYN524246 VIC524246:VIJ524246 VRY524246:VSF524246 WBU524246:WCB524246 WLQ524246:WLX524246 WVM524246:WVT524246 E589782:L589782 JA589782:JH589782 SW589782:TD589782 ACS589782:ACZ589782 AMO589782:AMV589782 AWK589782:AWR589782 BGG589782:BGN589782 BQC589782:BQJ589782 BZY589782:CAF589782 CJU589782:CKB589782 CTQ589782:CTX589782 DDM589782:DDT589782 DNI589782:DNP589782 DXE589782:DXL589782 EHA589782:EHH589782 EQW589782:ERD589782 FAS589782:FAZ589782 FKO589782:FKV589782 FUK589782:FUR589782 GEG589782:GEN589782 GOC589782:GOJ589782 GXY589782:GYF589782 HHU589782:HIB589782 HRQ589782:HRX589782 IBM589782:IBT589782 ILI589782:ILP589782 IVE589782:IVL589782 JFA589782:JFH589782 JOW589782:JPD589782 JYS589782:JYZ589782 KIO589782:KIV589782 KSK589782:KSR589782 LCG589782:LCN589782 LMC589782:LMJ589782 LVY589782:LWF589782 MFU589782:MGB589782 MPQ589782:MPX589782 MZM589782:MZT589782 NJI589782:NJP589782 NTE589782:NTL589782 ODA589782:ODH589782 OMW589782:OND589782 OWS589782:OWZ589782 PGO589782:PGV589782 PQK589782:PQR589782 QAG589782:QAN589782 QKC589782:QKJ589782 QTY589782:QUF589782 RDU589782:REB589782 RNQ589782:RNX589782 RXM589782:RXT589782 SHI589782:SHP589782 SRE589782:SRL589782 TBA589782:TBH589782 TKW589782:TLD589782 TUS589782:TUZ589782 UEO589782:UEV589782 UOK589782:UOR589782 UYG589782:UYN589782 VIC589782:VIJ589782 VRY589782:VSF589782 WBU589782:WCB589782 WLQ589782:WLX589782 WVM589782:WVT589782 E655318:L655318 JA655318:JH655318 SW655318:TD655318 ACS655318:ACZ655318 AMO655318:AMV655318 AWK655318:AWR655318 BGG655318:BGN655318 BQC655318:BQJ655318 BZY655318:CAF655318 CJU655318:CKB655318 CTQ655318:CTX655318 DDM655318:DDT655318 DNI655318:DNP655318 DXE655318:DXL655318 EHA655318:EHH655318 EQW655318:ERD655318 FAS655318:FAZ655318 FKO655318:FKV655318 FUK655318:FUR655318 GEG655318:GEN655318 GOC655318:GOJ655318 GXY655318:GYF655318 HHU655318:HIB655318 HRQ655318:HRX655318 IBM655318:IBT655318 ILI655318:ILP655318 IVE655318:IVL655318 JFA655318:JFH655318 JOW655318:JPD655318 JYS655318:JYZ655318 KIO655318:KIV655318 KSK655318:KSR655318 LCG655318:LCN655318 LMC655318:LMJ655318 LVY655318:LWF655318 MFU655318:MGB655318 MPQ655318:MPX655318 MZM655318:MZT655318 NJI655318:NJP655318 NTE655318:NTL655318 ODA655318:ODH655318 OMW655318:OND655318 OWS655318:OWZ655318 PGO655318:PGV655318 PQK655318:PQR655318 QAG655318:QAN655318 QKC655318:QKJ655318 QTY655318:QUF655318 RDU655318:REB655318 RNQ655318:RNX655318 RXM655318:RXT655318 SHI655318:SHP655318 SRE655318:SRL655318 TBA655318:TBH655318 TKW655318:TLD655318 TUS655318:TUZ655318 UEO655318:UEV655318 UOK655318:UOR655318 UYG655318:UYN655318 VIC655318:VIJ655318 VRY655318:VSF655318 WBU655318:WCB655318 WLQ655318:WLX655318 WVM655318:WVT655318 E720854:L720854 JA720854:JH720854 SW720854:TD720854 ACS720854:ACZ720854 AMO720854:AMV720854 AWK720854:AWR720854 BGG720854:BGN720854 BQC720854:BQJ720854 BZY720854:CAF720854 CJU720854:CKB720854 CTQ720854:CTX720854 DDM720854:DDT720854 DNI720854:DNP720854 DXE720854:DXL720854 EHA720854:EHH720854 EQW720854:ERD720854 FAS720854:FAZ720854 FKO720854:FKV720854 FUK720854:FUR720854 GEG720854:GEN720854 GOC720854:GOJ720854 GXY720854:GYF720854 HHU720854:HIB720854 HRQ720854:HRX720854 IBM720854:IBT720854 ILI720854:ILP720854 IVE720854:IVL720854 JFA720854:JFH720854 JOW720854:JPD720854 JYS720854:JYZ720854 KIO720854:KIV720854 KSK720854:KSR720854 LCG720854:LCN720854 LMC720854:LMJ720854 LVY720854:LWF720854 MFU720854:MGB720854 MPQ720854:MPX720854 MZM720854:MZT720854 NJI720854:NJP720854 NTE720854:NTL720854 ODA720854:ODH720854 OMW720854:OND720854 OWS720854:OWZ720854 PGO720854:PGV720854 PQK720854:PQR720854 QAG720854:QAN720854 QKC720854:QKJ720854 QTY720854:QUF720854 RDU720854:REB720854 RNQ720854:RNX720854 RXM720854:RXT720854 SHI720854:SHP720854 SRE720854:SRL720854 TBA720854:TBH720854 TKW720854:TLD720854 TUS720854:TUZ720854 UEO720854:UEV720854 UOK720854:UOR720854 UYG720854:UYN720854 VIC720854:VIJ720854 VRY720854:VSF720854 WBU720854:WCB720854 WLQ720854:WLX720854 WVM720854:WVT720854 E786390:L786390 JA786390:JH786390 SW786390:TD786390 ACS786390:ACZ786390 AMO786390:AMV786390 AWK786390:AWR786390 BGG786390:BGN786390 BQC786390:BQJ786390 BZY786390:CAF786390 CJU786390:CKB786390 CTQ786390:CTX786390 DDM786390:DDT786390 DNI786390:DNP786390 DXE786390:DXL786390 EHA786390:EHH786390 EQW786390:ERD786390 FAS786390:FAZ786390 FKO786390:FKV786390 FUK786390:FUR786390 GEG786390:GEN786390 GOC786390:GOJ786390 GXY786390:GYF786390 HHU786390:HIB786390 HRQ786390:HRX786390 IBM786390:IBT786390 ILI786390:ILP786390 IVE786390:IVL786390 JFA786390:JFH786390 JOW786390:JPD786390 JYS786390:JYZ786390 KIO786390:KIV786390 KSK786390:KSR786390 LCG786390:LCN786390 LMC786390:LMJ786390 LVY786390:LWF786390 MFU786390:MGB786390 MPQ786390:MPX786390 MZM786390:MZT786390 NJI786390:NJP786390 NTE786390:NTL786390 ODA786390:ODH786390 OMW786390:OND786390 OWS786390:OWZ786390 PGO786390:PGV786390 PQK786390:PQR786390 QAG786390:QAN786390 QKC786390:QKJ786390 QTY786390:QUF786390 RDU786390:REB786390 RNQ786390:RNX786390 RXM786390:RXT786390 SHI786390:SHP786390 SRE786390:SRL786390 TBA786390:TBH786390 TKW786390:TLD786390 TUS786390:TUZ786390 UEO786390:UEV786390 UOK786390:UOR786390 UYG786390:UYN786390 VIC786390:VIJ786390 VRY786390:VSF786390 WBU786390:WCB786390 WLQ786390:WLX786390 WVM786390:WVT786390 E851926:L851926 JA851926:JH851926 SW851926:TD851926 ACS851926:ACZ851926 AMO851926:AMV851926 AWK851926:AWR851926 BGG851926:BGN851926 BQC851926:BQJ851926 BZY851926:CAF851926 CJU851926:CKB851926 CTQ851926:CTX851926 DDM851926:DDT851926 DNI851926:DNP851926 DXE851926:DXL851926 EHA851926:EHH851926 EQW851926:ERD851926 FAS851926:FAZ851926 FKO851926:FKV851926 FUK851926:FUR851926 GEG851926:GEN851926 GOC851926:GOJ851926 GXY851926:GYF851926 HHU851926:HIB851926 HRQ851926:HRX851926 IBM851926:IBT851926 ILI851926:ILP851926 IVE851926:IVL851926 JFA851926:JFH851926 JOW851926:JPD851926 JYS851926:JYZ851926 KIO851926:KIV851926 KSK851926:KSR851926 LCG851926:LCN851926 LMC851926:LMJ851926 LVY851926:LWF851926 MFU851926:MGB851926 MPQ851926:MPX851926 MZM851926:MZT851926 NJI851926:NJP851926 NTE851926:NTL851926 ODA851926:ODH851926 OMW851926:OND851926 OWS851926:OWZ851926 PGO851926:PGV851926 PQK851926:PQR851926 QAG851926:QAN851926 QKC851926:QKJ851926 QTY851926:QUF851926 RDU851926:REB851926 RNQ851926:RNX851926 RXM851926:RXT851926 SHI851926:SHP851926 SRE851926:SRL851926 TBA851926:TBH851926 TKW851926:TLD851926 TUS851926:TUZ851926 UEO851926:UEV851926 UOK851926:UOR851926 UYG851926:UYN851926 VIC851926:VIJ851926 VRY851926:VSF851926 WBU851926:WCB851926 WLQ851926:WLX851926 WVM851926:WVT851926 E917462:L917462 JA917462:JH917462 SW917462:TD917462 ACS917462:ACZ917462 AMO917462:AMV917462 AWK917462:AWR917462 BGG917462:BGN917462 BQC917462:BQJ917462 BZY917462:CAF917462 CJU917462:CKB917462 CTQ917462:CTX917462 DDM917462:DDT917462 DNI917462:DNP917462 DXE917462:DXL917462 EHA917462:EHH917462 EQW917462:ERD917462 FAS917462:FAZ917462 FKO917462:FKV917462 FUK917462:FUR917462 GEG917462:GEN917462 GOC917462:GOJ917462 GXY917462:GYF917462 HHU917462:HIB917462 HRQ917462:HRX917462 IBM917462:IBT917462 ILI917462:ILP917462 IVE917462:IVL917462 JFA917462:JFH917462 JOW917462:JPD917462 JYS917462:JYZ917462 KIO917462:KIV917462 KSK917462:KSR917462 LCG917462:LCN917462 LMC917462:LMJ917462 LVY917462:LWF917462 MFU917462:MGB917462 MPQ917462:MPX917462 MZM917462:MZT917462 NJI917462:NJP917462 NTE917462:NTL917462 ODA917462:ODH917462 OMW917462:OND917462 OWS917462:OWZ917462 PGO917462:PGV917462 PQK917462:PQR917462 QAG917462:QAN917462 QKC917462:QKJ917462 QTY917462:QUF917462 RDU917462:REB917462 RNQ917462:RNX917462 RXM917462:RXT917462 SHI917462:SHP917462 SRE917462:SRL917462 TBA917462:TBH917462 TKW917462:TLD917462 TUS917462:TUZ917462 UEO917462:UEV917462 UOK917462:UOR917462 UYG917462:UYN917462 VIC917462:VIJ917462 VRY917462:VSF917462 WBU917462:WCB917462 WLQ917462:WLX917462 WVM917462:WVT917462 E982998:L982998 JA982998:JH982998 SW982998:TD982998 ACS982998:ACZ982998 AMO982998:AMV982998 AWK982998:AWR982998 BGG982998:BGN982998 BQC982998:BQJ982998 BZY982998:CAF982998 CJU982998:CKB982998 CTQ982998:CTX982998 DDM982998:DDT982998 DNI982998:DNP982998 DXE982998:DXL982998 EHA982998:EHH982998 EQW982998:ERD982998 FAS982998:FAZ982998 FKO982998:FKV982998 FUK982998:FUR982998 GEG982998:GEN982998 GOC982998:GOJ982998 GXY982998:GYF982998 HHU982998:HIB982998 HRQ982998:HRX982998 IBM982998:IBT982998 ILI982998:ILP982998 IVE982998:IVL982998 JFA982998:JFH982998 JOW982998:JPD982998 JYS982998:JYZ982998 KIO982998:KIV982998 KSK982998:KSR982998 LCG982998:LCN982998 LMC982998:LMJ982998 LVY982998:LWF982998 MFU982998:MGB982998 MPQ982998:MPX982998 MZM982998:MZT982998 NJI982998:NJP982998 NTE982998:NTL982998 ODA982998:ODH982998 OMW982998:OND982998 OWS982998:OWZ982998 PGO982998:PGV982998 PQK982998:PQR982998 QAG982998:QAN982998 QKC982998:QKJ982998 QTY982998:QUF982998 RDU982998:REB982998 RNQ982998:RNX982998 RXM982998:RXT982998 SHI982998:SHP982998 SRE982998:SRL982998 TBA982998:TBH982998 TKW982998:TLD982998 TUS982998:TUZ982998 UEO982998:UEV982998 UOK982998:UOR982998 UYG982998:UYN982998 VIC982998:VIJ982998 VRY982998:VSF982998 WBU982998:WCB982998 WLQ982998:WLX982998 WVM982998:WVT982998 E1048534:L1048534 JA1048534:JH1048534 SW1048534:TD1048534 ACS1048534:ACZ1048534 AMO1048534:AMV1048534 AWK1048534:AWR1048534 BGG1048534:BGN1048534 BQC1048534:BQJ1048534 BZY1048534:CAF1048534 CJU1048534:CKB1048534 CTQ1048534:CTX1048534 DDM1048534:DDT1048534 DNI1048534:DNP1048534 DXE1048534:DXL1048534 EHA1048534:EHH1048534 EQW1048534:ERD1048534 FAS1048534:FAZ1048534 FKO1048534:FKV1048534 FUK1048534:FUR1048534 GEG1048534:GEN1048534 GOC1048534:GOJ1048534 GXY1048534:GYF1048534 HHU1048534:HIB1048534 HRQ1048534:HRX1048534 IBM1048534:IBT1048534 ILI1048534:ILP1048534 IVE1048534:IVL1048534 JFA1048534:JFH1048534 JOW1048534:JPD1048534 JYS1048534:JYZ1048534 KIO1048534:KIV1048534 KSK1048534:KSR1048534 LCG1048534:LCN1048534 LMC1048534:LMJ1048534 LVY1048534:LWF1048534 MFU1048534:MGB1048534 MPQ1048534:MPX1048534 MZM1048534:MZT1048534 NJI1048534:NJP1048534 NTE1048534:NTL1048534 ODA1048534:ODH1048534 OMW1048534:OND1048534 OWS1048534:OWZ1048534 PGO1048534:PGV1048534 PQK1048534:PQR1048534 QAG1048534:QAN1048534 QKC1048534:QKJ1048534 QTY1048534:QUF1048534 RDU1048534:REB1048534 RNQ1048534:RNX1048534 RXM1048534:RXT1048534 SHI1048534:SHP1048534 SRE1048534:SRL1048534 TBA1048534:TBH1048534 TKW1048534:TLD1048534 TUS1048534:TUZ1048534 UEO1048534:UEV1048534 UOK1048534:UOR1048534 UYG1048534:UYN1048534 VIC1048534:VIJ1048534 VRY1048534:VSF1048534 WBU1048534:WCB1048534 WLQ1048534:WLX1048534 WVM1048534:WVT1048534">
      <formula1>$P$1:$P$8</formula1>
    </dataValidation>
  </dataValidations>
  <pageMargins left="0.7" right="0.7" top="0.75" bottom="0.75" header="0.3" footer="0.3"/>
  <drawing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WWF91"/>
  <sheetViews>
    <sheetView topLeftCell="A31" zoomScale="80" zoomScaleNormal="80" workbookViewId="0">
      <selection activeCell="IY55" sqref="IY55"/>
    </sheetView>
  </sheetViews>
  <sheetFormatPr baseColWidth="10" defaultColWidth="0" defaultRowHeight="15" customHeight="1" zeroHeight="1" x14ac:dyDescent="0.25"/>
  <cols>
    <col min="1" max="1" width="4.140625" style="1" customWidth="1"/>
    <col min="2" max="2" width="13.85546875" customWidth="1"/>
    <col min="3" max="3" width="11.5703125" customWidth="1"/>
    <col min="4" max="4" width="24.5703125" customWidth="1"/>
    <col min="5" max="5" width="24.140625" customWidth="1"/>
    <col min="6" max="6" width="19.42578125" customWidth="1"/>
    <col min="7" max="7" width="16" customWidth="1"/>
    <col min="8" max="8" width="18.28515625" customWidth="1"/>
    <col min="9" max="9" width="47.28515625" customWidth="1"/>
    <col min="10" max="10" width="10.5703125" customWidth="1"/>
    <col min="11" max="11" width="9.5703125" customWidth="1"/>
    <col min="12" max="12" width="16.5703125" customWidth="1"/>
    <col min="13" max="13" width="7.42578125" style="2" customWidth="1"/>
    <col min="14" max="14" width="13.85546875" hidden="1" customWidth="1"/>
    <col min="15" max="15" width="17.28515625" hidden="1" customWidth="1"/>
    <col min="16" max="16" width="17.140625" hidden="1" customWidth="1"/>
    <col min="17" max="17" width="20.140625" hidden="1" customWidth="1"/>
    <col min="18" max="18" width="3.140625" style="1" hidden="1" customWidth="1"/>
    <col min="19" max="23" width="11.42578125" hidden="1" customWidth="1"/>
    <col min="24" max="24" width="3.7109375" style="1" customWidth="1"/>
    <col min="25" max="256" width="11.42578125" hidden="1"/>
    <col min="257" max="257" width="4.140625" customWidth="1"/>
    <col min="258" max="258" width="13.85546875" customWidth="1"/>
    <col min="259" max="259" width="11.5703125" customWidth="1"/>
    <col min="260" max="260" width="24.5703125" customWidth="1"/>
    <col min="261" max="261" width="18.140625" customWidth="1"/>
    <col min="262" max="262" width="17.28515625" customWidth="1"/>
    <col min="263" max="263" width="16" customWidth="1"/>
    <col min="264" max="264" width="18.7109375" customWidth="1"/>
    <col min="265" max="265" width="16.7109375" customWidth="1"/>
    <col min="266" max="266" width="10.5703125" customWidth="1"/>
    <col min="267" max="267" width="9.5703125" customWidth="1"/>
    <col min="268" max="268" width="11.28515625" customWidth="1"/>
    <col min="269" max="269" width="7.42578125" customWidth="1"/>
    <col min="270" max="279" width="11.42578125" hidden="1" customWidth="1"/>
    <col min="280" max="280" width="3.7109375" customWidth="1"/>
    <col min="281" max="512" width="11.42578125" hidden="1"/>
    <col min="513" max="513" width="4.140625" customWidth="1"/>
    <col min="514" max="514" width="13.85546875" customWidth="1"/>
    <col min="515" max="515" width="11.5703125" customWidth="1"/>
    <col min="516" max="516" width="24.5703125" customWidth="1"/>
    <col min="517" max="517" width="18.140625" customWidth="1"/>
    <col min="518" max="518" width="17.28515625" customWidth="1"/>
    <col min="519" max="519" width="16" customWidth="1"/>
    <col min="520" max="520" width="18.7109375" customWidth="1"/>
    <col min="521" max="521" width="16.7109375" customWidth="1"/>
    <col min="522" max="522" width="10.5703125" customWidth="1"/>
    <col min="523" max="523" width="9.5703125" customWidth="1"/>
    <col min="524" max="524" width="11.28515625" customWidth="1"/>
    <col min="525" max="525" width="7.42578125" customWidth="1"/>
    <col min="526" max="535" width="11.42578125" hidden="1" customWidth="1"/>
    <col min="536" max="536" width="3.7109375" customWidth="1"/>
    <col min="537" max="768" width="11.42578125" hidden="1"/>
    <col min="769" max="769" width="4.140625" customWidth="1"/>
    <col min="770" max="770" width="13.85546875" customWidth="1"/>
    <col min="771" max="771" width="11.5703125" customWidth="1"/>
    <col min="772" max="772" width="24.5703125" customWidth="1"/>
    <col min="773" max="773" width="18.140625" customWidth="1"/>
    <col min="774" max="774" width="17.28515625" customWidth="1"/>
    <col min="775" max="775" width="16" customWidth="1"/>
    <col min="776" max="776" width="18.7109375" customWidth="1"/>
    <col min="777" max="777" width="16.7109375" customWidth="1"/>
    <col min="778" max="778" width="10.5703125" customWidth="1"/>
    <col min="779" max="779" width="9.5703125" customWidth="1"/>
    <col min="780" max="780" width="11.28515625" customWidth="1"/>
    <col min="781" max="781" width="7.42578125" customWidth="1"/>
    <col min="782" max="791" width="11.42578125" hidden="1" customWidth="1"/>
    <col min="792" max="792" width="3.7109375" customWidth="1"/>
    <col min="793" max="1024" width="11.42578125" hidden="1"/>
    <col min="1025" max="1025" width="4.140625" customWidth="1"/>
    <col min="1026" max="1026" width="13.85546875" customWidth="1"/>
    <col min="1027" max="1027" width="11.5703125" customWidth="1"/>
    <col min="1028" max="1028" width="24.5703125" customWidth="1"/>
    <col min="1029" max="1029" width="18.140625" customWidth="1"/>
    <col min="1030" max="1030" width="17.28515625" customWidth="1"/>
    <col min="1031" max="1031" width="16" customWidth="1"/>
    <col min="1032" max="1032" width="18.7109375" customWidth="1"/>
    <col min="1033" max="1033" width="16.7109375" customWidth="1"/>
    <col min="1034" max="1034" width="10.5703125" customWidth="1"/>
    <col min="1035" max="1035" width="9.5703125" customWidth="1"/>
    <col min="1036" max="1036" width="11.28515625" customWidth="1"/>
    <col min="1037" max="1037" width="7.42578125" customWidth="1"/>
    <col min="1038" max="1047" width="11.42578125" hidden="1" customWidth="1"/>
    <col min="1048" max="1048" width="3.7109375" customWidth="1"/>
    <col min="1049" max="1280" width="11.42578125" hidden="1"/>
    <col min="1281" max="1281" width="4.140625" customWidth="1"/>
    <col min="1282" max="1282" width="13.85546875" customWidth="1"/>
    <col min="1283" max="1283" width="11.5703125" customWidth="1"/>
    <col min="1284" max="1284" width="24.5703125" customWidth="1"/>
    <col min="1285" max="1285" width="18.140625" customWidth="1"/>
    <col min="1286" max="1286" width="17.28515625" customWidth="1"/>
    <col min="1287" max="1287" width="16" customWidth="1"/>
    <col min="1288" max="1288" width="18.7109375" customWidth="1"/>
    <col min="1289" max="1289" width="16.7109375" customWidth="1"/>
    <col min="1290" max="1290" width="10.5703125" customWidth="1"/>
    <col min="1291" max="1291" width="9.5703125" customWidth="1"/>
    <col min="1292" max="1292" width="11.28515625" customWidth="1"/>
    <col min="1293" max="1293" width="7.42578125" customWidth="1"/>
    <col min="1294" max="1303" width="11.42578125" hidden="1" customWidth="1"/>
    <col min="1304" max="1304" width="3.7109375" customWidth="1"/>
    <col min="1305" max="1536" width="11.42578125" hidden="1"/>
    <col min="1537" max="1537" width="4.140625" customWidth="1"/>
    <col min="1538" max="1538" width="13.85546875" customWidth="1"/>
    <col min="1539" max="1539" width="11.5703125" customWidth="1"/>
    <col min="1540" max="1540" width="24.5703125" customWidth="1"/>
    <col min="1541" max="1541" width="18.140625" customWidth="1"/>
    <col min="1542" max="1542" width="17.28515625" customWidth="1"/>
    <col min="1543" max="1543" width="16" customWidth="1"/>
    <col min="1544" max="1544" width="18.7109375" customWidth="1"/>
    <col min="1545" max="1545" width="16.7109375" customWidth="1"/>
    <col min="1546" max="1546" width="10.5703125" customWidth="1"/>
    <col min="1547" max="1547" width="9.5703125" customWidth="1"/>
    <col min="1548" max="1548" width="11.28515625" customWidth="1"/>
    <col min="1549" max="1549" width="7.42578125" customWidth="1"/>
    <col min="1550" max="1559" width="11.42578125" hidden="1" customWidth="1"/>
    <col min="1560" max="1560" width="3.7109375" customWidth="1"/>
    <col min="1561" max="1792" width="11.42578125" hidden="1"/>
    <col min="1793" max="1793" width="4.140625" customWidth="1"/>
    <col min="1794" max="1794" width="13.85546875" customWidth="1"/>
    <col min="1795" max="1795" width="11.5703125" customWidth="1"/>
    <col min="1796" max="1796" width="24.5703125" customWidth="1"/>
    <col min="1797" max="1797" width="18.140625" customWidth="1"/>
    <col min="1798" max="1798" width="17.28515625" customWidth="1"/>
    <col min="1799" max="1799" width="16" customWidth="1"/>
    <col min="1800" max="1800" width="18.7109375" customWidth="1"/>
    <col min="1801" max="1801" width="16.7109375" customWidth="1"/>
    <col min="1802" max="1802" width="10.5703125" customWidth="1"/>
    <col min="1803" max="1803" width="9.5703125" customWidth="1"/>
    <col min="1804" max="1804" width="11.28515625" customWidth="1"/>
    <col min="1805" max="1805" width="7.42578125" customWidth="1"/>
    <col min="1806" max="1815" width="11.42578125" hidden="1" customWidth="1"/>
    <col min="1816" max="1816" width="3.7109375" customWidth="1"/>
    <col min="1817" max="2048" width="11.42578125" hidden="1"/>
    <col min="2049" max="2049" width="4.140625" customWidth="1"/>
    <col min="2050" max="2050" width="13.85546875" customWidth="1"/>
    <col min="2051" max="2051" width="11.5703125" customWidth="1"/>
    <col min="2052" max="2052" width="24.5703125" customWidth="1"/>
    <col min="2053" max="2053" width="18.140625" customWidth="1"/>
    <col min="2054" max="2054" width="17.28515625" customWidth="1"/>
    <col min="2055" max="2055" width="16" customWidth="1"/>
    <col min="2056" max="2056" width="18.7109375" customWidth="1"/>
    <col min="2057" max="2057" width="16.7109375" customWidth="1"/>
    <col min="2058" max="2058" width="10.5703125" customWidth="1"/>
    <col min="2059" max="2059" width="9.5703125" customWidth="1"/>
    <col min="2060" max="2060" width="11.28515625" customWidth="1"/>
    <col min="2061" max="2061" width="7.42578125" customWidth="1"/>
    <col min="2062" max="2071" width="11.42578125" hidden="1" customWidth="1"/>
    <col min="2072" max="2072" width="3.7109375" customWidth="1"/>
    <col min="2073" max="2304" width="11.42578125" hidden="1"/>
    <col min="2305" max="2305" width="4.140625" customWidth="1"/>
    <col min="2306" max="2306" width="13.85546875" customWidth="1"/>
    <col min="2307" max="2307" width="11.5703125" customWidth="1"/>
    <col min="2308" max="2308" width="24.5703125" customWidth="1"/>
    <col min="2309" max="2309" width="18.140625" customWidth="1"/>
    <col min="2310" max="2310" width="17.28515625" customWidth="1"/>
    <col min="2311" max="2311" width="16" customWidth="1"/>
    <col min="2312" max="2312" width="18.7109375" customWidth="1"/>
    <col min="2313" max="2313" width="16.7109375" customWidth="1"/>
    <col min="2314" max="2314" width="10.5703125" customWidth="1"/>
    <col min="2315" max="2315" width="9.5703125" customWidth="1"/>
    <col min="2316" max="2316" width="11.28515625" customWidth="1"/>
    <col min="2317" max="2317" width="7.42578125" customWidth="1"/>
    <col min="2318" max="2327" width="11.42578125" hidden="1" customWidth="1"/>
    <col min="2328" max="2328" width="3.7109375" customWidth="1"/>
    <col min="2329" max="2560" width="11.42578125" hidden="1"/>
    <col min="2561" max="2561" width="4.140625" customWidth="1"/>
    <col min="2562" max="2562" width="13.85546875" customWidth="1"/>
    <col min="2563" max="2563" width="11.5703125" customWidth="1"/>
    <col min="2564" max="2564" width="24.5703125" customWidth="1"/>
    <col min="2565" max="2565" width="18.140625" customWidth="1"/>
    <col min="2566" max="2566" width="17.28515625" customWidth="1"/>
    <col min="2567" max="2567" width="16" customWidth="1"/>
    <col min="2568" max="2568" width="18.7109375" customWidth="1"/>
    <col min="2569" max="2569" width="16.7109375" customWidth="1"/>
    <col min="2570" max="2570" width="10.5703125" customWidth="1"/>
    <col min="2571" max="2571" width="9.5703125" customWidth="1"/>
    <col min="2572" max="2572" width="11.28515625" customWidth="1"/>
    <col min="2573" max="2573" width="7.42578125" customWidth="1"/>
    <col min="2574" max="2583" width="11.42578125" hidden="1" customWidth="1"/>
    <col min="2584" max="2584" width="3.7109375" customWidth="1"/>
    <col min="2585" max="2816" width="11.42578125" hidden="1"/>
    <col min="2817" max="2817" width="4.140625" customWidth="1"/>
    <col min="2818" max="2818" width="13.85546875" customWidth="1"/>
    <col min="2819" max="2819" width="11.5703125" customWidth="1"/>
    <col min="2820" max="2820" width="24.5703125" customWidth="1"/>
    <col min="2821" max="2821" width="18.140625" customWidth="1"/>
    <col min="2822" max="2822" width="17.28515625" customWidth="1"/>
    <col min="2823" max="2823" width="16" customWidth="1"/>
    <col min="2824" max="2824" width="18.7109375" customWidth="1"/>
    <col min="2825" max="2825" width="16.7109375" customWidth="1"/>
    <col min="2826" max="2826" width="10.5703125" customWidth="1"/>
    <col min="2827" max="2827" width="9.5703125" customWidth="1"/>
    <col min="2828" max="2828" width="11.28515625" customWidth="1"/>
    <col min="2829" max="2829" width="7.42578125" customWidth="1"/>
    <col min="2830" max="2839" width="11.42578125" hidden="1" customWidth="1"/>
    <col min="2840" max="2840" width="3.7109375" customWidth="1"/>
    <col min="2841" max="3072" width="11.42578125" hidden="1"/>
    <col min="3073" max="3073" width="4.140625" customWidth="1"/>
    <col min="3074" max="3074" width="13.85546875" customWidth="1"/>
    <col min="3075" max="3075" width="11.5703125" customWidth="1"/>
    <col min="3076" max="3076" width="24.5703125" customWidth="1"/>
    <col min="3077" max="3077" width="18.140625" customWidth="1"/>
    <col min="3078" max="3078" width="17.28515625" customWidth="1"/>
    <col min="3079" max="3079" width="16" customWidth="1"/>
    <col min="3080" max="3080" width="18.7109375" customWidth="1"/>
    <col min="3081" max="3081" width="16.7109375" customWidth="1"/>
    <col min="3082" max="3082" width="10.5703125" customWidth="1"/>
    <col min="3083" max="3083" width="9.5703125" customWidth="1"/>
    <col min="3084" max="3084" width="11.28515625" customWidth="1"/>
    <col min="3085" max="3085" width="7.42578125" customWidth="1"/>
    <col min="3086" max="3095" width="11.42578125" hidden="1" customWidth="1"/>
    <col min="3096" max="3096" width="3.7109375" customWidth="1"/>
    <col min="3097" max="3328" width="11.42578125" hidden="1"/>
    <col min="3329" max="3329" width="4.140625" customWidth="1"/>
    <col min="3330" max="3330" width="13.85546875" customWidth="1"/>
    <col min="3331" max="3331" width="11.5703125" customWidth="1"/>
    <col min="3332" max="3332" width="24.5703125" customWidth="1"/>
    <col min="3333" max="3333" width="18.140625" customWidth="1"/>
    <col min="3334" max="3334" width="17.28515625" customWidth="1"/>
    <col min="3335" max="3335" width="16" customWidth="1"/>
    <col min="3336" max="3336" width="18.7109375" customWidth="1"/>
    <col min="3337" max="3337" width="16.7109375" customWidth="1"/>
    <col min="3338" max="3338" width="10.5703125" customWidth="1"/>
    <col min="3339" max="3339" width="9.5703125" customWidth="1"/>
    <col min="3340" max="3340" width="11.28515625" customWidth="1"/>
    <col min="3341" max="3341" width="7.42578125" customWidth="1"/>
    <col min="3342" max="3351" width="11.42578125" hidden="1" customWidth="1"/>
    <col min="3352" max="3352" width="3.7109375" customWidth="1"/>
    <col min="3353" max="3584" width="11.42578125" hidden="1"/>
    <col min="3585" max="3585" width="4.140625" customWidth="1"/>
    <col min="3586" max="3586" width="13.85546875" customWidth="1"/>
    <col min="3587" max="3587" width="11.5703125" customWidth="1"/>
    <col min="3588" max="3588" width="24.5703125" customWidth="1"/>
    <col min="3589" max="3589" width="18.140625" customWidth="1"/>
    <col min="3590" max="3590" width="17.28515625" customWidth="1"/>
    <col min="3591" max="3591" width="16" customWidth="1"/>
    <col min="3592" max="3592" width="18.7109375" customWidth="1"/>
    <col min="3593" max="3593" width="16.7109375" customWidth="1"/>
    <col min="3594" max="3594" width="10.5703125" customWidth="1"/>
    <col min="3595" max="3595" width="9.5703125" customWidth="1"/>
    <col min="3596" max="3596" width="11.28515625" customWidth="1"/>
    <col min="3597" max="3597" width="7.42578125" customWidth="1"/>
    <col min="3598" max="3607" width="11.42578125" hidden="1" customWidth="1"/>
    <col min="3608" max="3608" width="3.7109375" customWidth="1"/>
    <col min="3609" max="3840" width="11.42578125" hidden="1"/>
    <col min="3841" max="3841" width="4.140625" customWidth="1"/>
    <col min="3842" max="3842" width="13.85546875" customWidth="1"/>
    <col min="3843" max="3843" width="11.5703125" customWidth="1"/>
    <col min="3844" max="3844" width="24.5703125" customWidth="1"/>
    <col min="3845" max="3845" width="18.140625" customWidth="1"/>
    <col min="3846" max="3846" width="17.28515625" customWidth="1"/>
    <col min="3847" max="3847" width="16" customWidth="1"/>
    <col min="3848" max="3848" width="18.7109375" customWidth="1"/>
    <col min="3849" max="3849" width="16.7109375" customWidth="1"/>
    <col min="3850" max="3850" width="10.5703125" customWidth="1"/>
    <col min="3851" max="3851" width="9.5703125" customWidth="1"/>
    <col min="3852" max="3852" width="11.28515625" customWidth="1"/>
    <col min="3853" max="3853" width="7.42578125" customWidth="1"/>
    <col min="3854" max="3863" width="11.42578125" hidden="1" customWidth="1"/>
    <col min="3864" max="3864" width="3.7109375" customWidth="1"/>
    <col min="3865" max="4096" width="11.42578125" hidden="1"/>
    <col min="4097" max="4097" width="4.140625" customWidth="1"/>
    <col min="4098" max="4098" width="13.85546875" customWidth="1"/>
    <col min="4099" max="4099" width="11.5703125" customWidth="1"/>
    <col min="4100" max="4100" width="24.5703125" customWidth="1"/>
    <col min="4101" max="4101" width="18.140625" customWidth="1"/>
    <col min="4102" max="4102" width="17.28515625" customWidth="1"/>
    <col min="4103" max="4103" width="16" customWidth="1"/>
    <col min="4104" max="4104" width="18.7109375" customWidth="1"/>
    <col min="4105" max="4105" width="16.7109375" customWidth="1"/>
    <col min="4106" max="4106" width="10.5703125" customWidth="1"/>
    <col min="4107" max="4107" width="9.5703125" customWidth="1"/>
    <col min="4108" max="4108" width="11.28515625" customWidth="1"/>
    <col min="4109" max="4109" width="7.42578125" customWidth="1"/>
    <col min="4110" max="4119" width="11.42578125" hidden="1" customWidth="1"/>
    <col min="4120" max="4120" width="3.7109375" customWidth="1"/>
    <col min="4121" max="4352" width="11.42578125" hidden="1"/>
    <col min="4353" max="4353" width="4.140625" customWidth="1"/>
    <col min="4354" max="4354" width="13.85546875" customWidth="1"/>
    <col min="4355" max="4355" width="11.5703125" customWidth="1"/>
    <col min="4356" max="4356" width="24.5703125" customWidth="1"/>
    <col min="4357" max="4357" width="18.140625" customWidth="1"/>
    <col min="4358" max="4358" width="17.28515625" customWidth="1"/>
    <col min="4359" max="4359" width="16" customWidth="1"/>
    <col min="4360" max="4360" width="18.7109375" customWidth="1"/>
    <col min="4361" max="4361" width="16.7109375" customWidth="1"/>
    <col min="4362" max="4362" width="10.5703125" customWidth="1"/>
    <col min="4363" max="4363" width="9.5703125" customWidth="1"/>
    <col min="4364" max="4364" width="11.28515625" customWidth="1"/>
    <col min="4365" max="4365" width="7.42578125" customWidth="1"/>
    <col min="4366" max="4375" width="11.42578125" hidden="1" customWidth="1"/>
    <col min="4376" max="4376" width="3.7109375" customWidth="1"/>
    <col min="4377" max="4608" width="11.42578125" hidden="1"/>
    <col min="4609" max="4609" width="4.140625" customWidth="1"/>
    <col min="4610" max="4610" width="13.85546875" customWidth="1"/>
    <col min="4611" max="4611" width="11.5703125" customWidth="1"/>
    <col min="4612" max="4612" width="24.5703125" customWidth="1"/>
    <col min="4613" max="4613" width="18.140625" customWidth="1"/>
    <col min="4614" max="4614" width="17.28515625" customWidth="1"/>
    <col min="4615" max="4615" width="16" customWidth="1"/>
    <col min="4616" max="4616" width="18.7109375" customWidth="1"/>
    <col min="4617" max="4617" width="16.7109375" customWidth="1"/>
    <col min="4618" max="4618" width="10.5703125" customWidth="1"/>
    <col min="4619" max="4619" width="9.5703125" customWidth="1"/>
    <col min="4620" max="4620" width="11.28515625" customWidth="1"/>
    <col min="4621" max="4621" width="7.42578125" customWidth="1"/>
    <col min="4622" max="4631" width="11.42578125" hidden="1" customWidth="1"/>
    <col min="4632" max="4632" width="3.7109375" customWidth="1"/>
    <col min="4633" max="4864" width="11.42578125" hidden="1"/>
    <col min="4865" max="4865" width="4.140625" customWidth="1"/>
    <col min="4866" max="4866" width="13.85546875" customWidth="1"/>
    <col min="4867" max="4867" width="11.5703125" customWidth="1"/>
    <col min="4868" max="4868" width="24.5703125" customWidth="1"/>
    <col min="4869" max="4869" width="18.140625" customWidth="1"/>
    <col min="4870" max="4870" width="17.28515625" customWidth="1"/>
    <col min="4871" max="4871" width="16" customWidth="1"/>
    <col min="4872" max="4872" width="18.7109375" customWidth="1"/>
    <col min="4873" max="4873" width="16.7109375" customWidth="1"/>
    <col min="4874" max="4874" width="10.5703125" customWidth="1"/>
    <col min="4875" max="4875" width="9.5703125" customWidth="1"/>
    <col min="4876" max="4876" width="11.28515625" customWidth="1"/>
    <col min="4877" max="4877" width="7.42578125" customWidth="1"/>
    <col min="4878" max="4887" width="11.42578125" hidden="1" customWidth="1"/>
    <col min="4888" max="4888" width="3.7109375" customWidth="1"/>
    <col min="4889" max="5120" width="11.42578125" hidden="1"/>
    <col min="5121" max="5121" width="4.140625" customWidth="1"/>
    <col min="5122" max="5122" width="13.85546875" customWidth="1"/>
    <col min="5123" max="5123" width="11.5703125" customWidth="1"/>
    <col min="5124" max="5124" width="24.5703125" customWidth="1"/>
    <col min="5125" max="5125" width="18.140625" customWidth="1"/>
    <col min="5126" max="5126" width="17.28515625" customWidth="1"/>
    <col min="5127" max="5127" width="16" customWidth="1"/>
    <col min="5128" max="5128" width="18.7109375" customWidth="1"/>
    <col min="5129" max="5129" width="16.7109375" customWidth="1"/>
    <col min="5130" max="5130" width="10.5703125" customWidth="1"/>
    <col min="5131" max="5131" width="9.5703125" customWidth="1"/>
    <col min="5132" max="5132" width="11.28515625" customWidth="1"/>
    <col min="5133" max="5133" width="7.42578125" customWidth="1"/>
    <col min="5134" max="5143" width="11.42578125" hidden="1" customWidth="1"/>
    <col min="5144" max="5144" width="3.7109375" customWidth="1"/>
    <col min="5145" max="5376" width="11.42578125" hidden="1"/>
    <col min="5377" max="5377" width="4.140625" customWidth="1"/>
    <col min="5378" max="5378" width="13.85546875" customWidth="1"/>
    <col min="5379" max="5379" width="11.5703125" customWidth="1"/>
    <col min="5380" max="5380" width="24.5703125" customWidth="1"/>
    <col min="5381" max="5381" width="18.140625" customWidth="1"/>
    <col min="5382" max="5382" width="17.28515625" customWidth="1"/>
    <col min="5383" max="5383" width="16" customWidth="1"/>
    <col min="5384" max="5384" width="18.7109375" customWidth="1"/>
    <col min="5385" max="5385" width="16.7109375" customWidth="1"/>
    <col min="5386" max="5386" width="10.5703125" customWidth="1"/>
    <col min="5387" max="5387" width="9.5703125" customWidth="1"/>
    <col min="5388" max="5388" width="11.28515625" customWidth="1"/>
    <col min="5389" max="5389" width="7.42578125" customWidth="1"/>
    <col min="5390" max="5399" width="11.42578125" hidden="1" customWidth="1"/>
    <col min="5400" max="5400" width="3.7109375" customWidth="1"/>
    <col min="5401" max="5632" width="11.42578125" hidden="1"/>
    <col min="5633" max="5633" width="4.140625" customWidth="1"/>
    <col min="5634" max="5634" width="13.85546875" customWidth="1"/>
    <col min="5635" max="5635" width="11.5703125" customWidth="1"/>
    <col min="5636" max="5636" width="24.5703125" customWidth="1"/>
    <col min="5637" max="5637" width="18.140625" customWidth="1"/>
    <col min="5638" max="5638" width="17.28515625" customWidth="1"/>
    <col min="5639" max="5639" width="16" customWidth="1"/>
    <col min="5640" max="5640" width="18.7109375" customWidth="1"/>
    <col min="5641" max="5641" width="16.7109375" customWidth="1"/>
    <col min="5642" max="5642" width="10.5703125" customWidth="1"/>
    <col min="5643" max="5643" width="9.5703125" customWidth="1"/>
    <col min="5644" max="5644" width="11.28515625" customWidth="1"/>
    <col min="5645" max="5645" width="7.42578125" customWidth="1"/>
    <col min="5646" max="5655" width="11.42578125" hidden="1" customWidth="1"/>
    <col min="5656" max="5656" width="3.7109375" customWidth="1"/>
    <col min="5657" max="5888" width="11.42578125" hidden="1"/>
    <col min="5889" max="5889" width="4.140625" customWidth="1"/>
    <col min="5890" max="5890" width="13.85546875" customWidth="1"/>
    <col min="5891" max="5891" width="11.5703125" customWidth="1"/>
    <col min="5892" max="5892" width="24.5703125" customWidth="1"/>
    <col min="5893" max="5893" width="18.140625" customWidth="1"/>
    <col min="5894" max="5894" width="17.28515625" customWidth="1"/>
    <col min="5895" max="5895" width="16" customWidth="1"/>
    <col min="5896" max="5896" width="18.7109375" customWidth="1"/>
    <col min="5897" max="5897" width="16.7109375" customWidth="1"/>
    <col min="5898" max="5898" width="10.5703125" customWidth="1"/>
    <col min="5899" max="5899" width="9.5703125" customWidth="1"/>
    <col min="5900" max="5900" width="11.28515625" customWidth="1"/>
    <col min="5901" max="5901" width="7.42578125" customWidth="1"/>
    <col min="5902" max="5911" width="11.42578125" hidden="1" customWidth="1"/>
    <col min="5912" max="5912" width="3.7109375" customWidth="1"/>
    <col min="5913" max="6144" width="11.42578125" hidden="1"/>
    <col min="6145" max="6145" width="4.140625" customWidth="1"/>
    <col min="6146" max="6146" width="13.85546875" customWidth="1"/>
    <col min="6147" max="6147" width="11.5703125" customWidth="1"/>
    <col min="6148" max="6148" width="24.5703125" customWidth="1"/>
    <col min="6149" max="6149" width="18.140625" customWidth="1"/>
    <col min="6150" max="6150" width="17.28515625" customWidth="1"/>
    <col min="6151" max="6151" width="16" customWidth="1"/>
    <col min="6152" max="6152" width="18.7109375" customWidth="1"/>
    <col min="6153" max="6153" width="16.7109375" customWidth="1"/>
    <col min="6154" max="6154" width="10.5703125" customWidth="1"/>
    <col min="6155" max="6155" width="9.5703125" customWidth="1"/>
    <col min="6156" max="6156" width="11.28515625" customWidth="1"/>
    <col min="6157" max="6157" width="7.42578125" customWidth="1"/>
    <col min="6158" max="6167" width="11.42578125" hidden="1" customWidth="1"/>
    <col min="6168" max="6168" width="3.7109375" customWidth="1"/>
    <col min="6169" max="6400" width="11.42578125" hidden="1"/>
    <col min="6401" max="6401" width="4.140625" customWidth="1"/>
    <col min="6402" max="6402" width="13.85546875" customWidth="1"/>
    <col min="6403" max="6403" width="11.5703125" customWidth="1"/>
    <col min="6404" max="6404" width="24.5703125" customWidth="1"/>
    <col min="6405" max="6405" width="18.140625" customWidth="1"/>
    <col min="6406" max="6406" width="17.28515625" customWidth="1"/>
    <col min="6407" max="6407" width="16" customWidth="1"/>
    <col min="6408" max="6408" width="18.7109375" customWidth="1"/>
    <col min="6409" max="6409" width="16.7109375" customWidth="1"/>
    <col min="6410" max="6410" width="10.5703125" customWidth="1"/>
    <col min="6411" max="6411" width="9.5703125" customWidth="1"/>
    <col min="6412" max="6412" width="11.28515625" customWidth="1"/>
    <col min="6413" max="6413" width="7.42578125" customWidth="1"/>
    <col min="6414" max="6423" width="11.42578125" hidden="1" customWidth="1"/>
    <col min="6424" max="6424" width="3.7109375" customWidth="1"/>
    <col min="6425" max="6656" width="11.42578125" hidden="1"/>
    <col min="6657" max="6657" width="4.140625" customWidth="1"/>
    <col min="6658" max="6658" width="13.85546875" customWidth="1"/>
    <col min="6659" max="6659" width="11.5703125" customWidth="1"/>
    <col min="6660" max="6660" width="24.5703125" customWidth="1"/>
    <col min="6661" max="6661" width="18.140625" customWidth="1"/>
    <col min="6662" max="6662" width="17.28515625" customWidth="1"/>
    <col min="6663" max="6663" width="16" customWidth="1"/>
    <col min="6664" max="6664" width="18.7109375" customWidth="1"/>
    <col min="6665" max="6665" width="16.7109375" customWidth="1"/>
    <col min="6666" max="6666" width="10.5703125" customWidth="1"/>
    <col min="6667" max="6667" width="9.5703125" customWidth="1"/>
    <col min="6668" max="6668" width="11.28515625" customWidth="1"/>
    <col min="6669" max="6669" width="7.42578125" customWidth="1"/>
    <col min="6670" max="6679" width="11.42578125" hidden="1" customWidth="1"/>
    <col min="6680" max="6680" width="3.7109375" customWidth="1"/>
    <col min="6681" max="6912" width="11.42578125" hidden="1"/>
    <col min="6913" max="6913" width="4.140625" customWidth="1"/>
    <col min="6914" max="6914" width="13.85546875" customWidth="1"/>
    <col min="6915" max="6915" width="11.5703125" customWidth="1"/>
    <col min="6916" max="6916" width="24.5703125" customWidth="1"/>
    <col min="6917" max="6917" width="18.140625" customWidth="1"/>
    <col min="6918" max="6918" width="17.28515625" customWidth="1"/>
    <col min="6919" max="6919" width="16" customWidth="1"/>
    <col min="6920" max="6920" width="18.7109375" customWidth="1"/>
    <col min="6921" max="6921" width="16.7109375" customWidth="1"/>
    <col min="6922" max="6922" width="10.5703125" customWidth="1"/>
    <col min="6923" max="6923" width="9.5703125" customWidth="1"/>
    <col min="6924" max="6924" width="11.28515625" customWidth="1"/>
    <col min="6925" max="6925" width="7.42578125" customWidth="1"/>
    <col min="6926" max="6935" width="11.42578125" hidden="1" customWidth="1"/>
    <col min="6936" max="6936" width="3.7109375" customWidth="1"/>
    <col min="6937" max="7168" width="11.42578125" hidden="1"/>
    <col min="7169" max="7169" width="4.140625" customWidth="1"/>
    <col min="7170" max="7170" width="13.85546875" customWidth="1"/>
    <col min="7171" max="7171" width="11.5703125" customWidth="1"/>
    <col min="7172" max="7172" width="24.5703125" customWidth="1"/>
    <col min="7173" max="7173" width="18.140625" customWidth="1"/>
    <col min="7174" max="7174" width="17.28515625" customWidth="1"/>
    <col min="7175" max="7175" width="16" customWidth="1"/>
    <col min="7176" max="7176" width="18.7109375" customWidth="1"/>
    <col min="7177" max="7177" width="16.7109375" customWidth="1"/>
    <col min="7178" max="7178" width="10.5703125" customWidth="1"/>
    <col min="7179" max="7179" width="9.5703125" customWidth="1"/>
    <col min="7180" max="7180" width="11.28515625" customWidth="1"/>
    <col min="7181" max="7181" width="7.42578125" customWidth="1"/>
    <col min="7182" max="7191" width="11.42578125" hidden="1" customWidth="1"/>
    <col min="7192" max="7192" width="3.7109375" customWidth="1"/>
    <col min="7193" max="7424" width="11.42578125" hidden="1"/>
    <col min="7425" max="7425" width="4.140625" customWidth="1"/>
    <col min="7426" max="7426" width="13.85546875" customWidth="1"/>
    <col min="7427" max="7427" width="11.5703125" customWidth="1"/>
    <col min="7428" max="7428" width="24.5703125" customWidth="1"/>
    <col min="7429" max="7429" width="18.140625" customWidth="1"/>
    <col min="7430" max="7430" width="17.28515625" customWidth="1"/>
    <col min="7431" max="7431" width="16" customWidth="1"/>
    <col min="7432" max="7432" width="18.7109375" customWidth="1"/>
    <col min="7433" max="7433" width="16.7109375" customWidth="1"/>
    <col min="7434" max="7434" width="10.5703125" customWidth="1"/>
    <col min="7435" max="7435" width="9.5703125" customWidth="1"/>
    <col min="7436" max="7436" width="11.28515625" customWidth="1"/>
    <col min="7437" max="7437" width="7.42578125" customWidth="1"/>
    <col min="7438" max="7447" width="11.42578125" hidden="1" customWidth="1"/>
    <col min="7448" max="7448" width="3.7109375" customWidth="1"/>
    <col min="7449" max="7680" width="11.42578125" hidden="1"/>
    <col min="7681" max="7681" width="4.140625" customWidth="1"/>
    <col min="7682" max="7682" width="13.85546875" customWidth="1"/>
    <col min="7683" max="7683" width="11.5703125" customWidth="1"/>
    <col min="7684" max="7684" width="24.5703125" customWidth="1"/>
    <col min="7685" max="7685" width="18.140625" customWidth="1"/>
    <col min="7686" max="7686" width="17.28515625" customWidth="1"/>
    <col min="7687" max="7687" width="16" customWidth="1"/>
    <col min="7688" max="7688" width="18.7109375" customWidth="1"/>
    <col min="7689" max="7689" width="16.7109375" customWidth="1"/>
    <col min="7690" max="7690" width="10.5703125" customWidth="1"/>
    <col min="7691" max="7691" width="9.5703125" customWidth="1"/>
    <col min="7692" max="7692" width="11.28515625" customWidth="1"/>
    <col min="7693" max="7693" width="7.42578125" customWidth="1"/>
    <col min="7694" max="7703" width="11.42578125" hidden="1" customWidth="1"/>
    <col min="7704" max="7704" width="3.7109375" customWidth="1"/>
    <col min="7705" max="7936" width="11.42578125" hidden="1"/>
    <col min="7937" max="7937" width="4.140625" customWidth="1"/>
    <col min="7938" max="7938" width="13.85546875" customWidth="1"/>
    <col min="7939" max="7939" width="11.5703125" customWidth="1"/>
    <col min="7940" max="7940" width="24.5703125" customWidth="1"/>
    <col min="7941" max="7941" width="18.140625" customWidth="1"/>
    <col min="7942" max="7942" width="17.28515625" customWidth="1"/>
    <col min="7943" max="7943" width="16" customWidth="1"/>
    <col min="7944" max="7944" width="18.7109375" customWidth="1"/>
    <col min="7945" max="7945" width="16.7109375" customWidth="1"/>
    <col min="7946" max="7946" width="10.5703125" customWidth="1"/>
    <col min="7947" max="7947" width="9.5703125" customWidth="1"/>
    <col min="7948" max="7948" width="11.28515625" customWidth="1"/>
    <col min="7949" max="7949" width="7.42578125" customWidth="1"/>
    <col min="7950" max="7959" width="11.42578125" hidden="1" customWidth="1"/>
    <col min="7960" max="7960" width="3.7109375" customWidth="1"/>
    <col min="7961" max="8192" width="11.42578125" hidden="1"/>
    <col min="8193" max="8193" width="4.140625" customWidth="1"/>
    <col min="8194" max="8194" width="13.85546875" customWidth="1"/>
    <col min="8195" max="8195" width="11.5703125" customWidth="1"/>
    <col min="8196" max="8196" width="24.5703125" customWidth="1"/>
    <col min="8197" max="8197" width="18.140625" customWidth="1"/>
    <col min="8198" max="8198" width="17.28515625" customWidth="1"/>
    <col min="8199" max="8199" width="16" customWidth="1"/>
    <col min="8200" max="8200" width="18.7109375" customWidth="1"/>
    <col min="8201" max="8201" width="16.7109375" customWidth="1"/>
    <col min="8202" max="8202" width="10.5703125" customWidth="1"/>
    <col min="8203" max="8203" width="9.5703125" customWidth="1"/>
    <col min="8204" max="8204" width="11.28515625" customWidth="1"/>
    <col min="8205" max="8205" width="7.42578125" customWidth="1"/>
    <col min="8206" max="8215" width="11.42578125" hidden="1" customWidth="1"/>
    <col min="8216" max="8216" width="3.7109375" customWidth="1"/>
    <col min="8217" max="8448" width="11.42578125" hidden="1"/>
    <col min="8449" max="8449" width="4.140625" customWidth="1"/>
    <col min="8450" max="8450" width="13.85546875" customWidth="1"/>
    <col min="8451" max="8451" width="11.5703125" customWidth="1"/>
    <col min="8452" max="8452" width="24.5703125" customWidth="1"/>
    <col min="8453" max="8453" width="18.140625" customWidth="1"/>
    <col min="8454" max="8454" width="17.28515625" customWidth="1"/>
    <col min="8455" max="8455" width="16" customWidth="1"/>
    <col min="8456" max="8456" width="18.7109375" customWidth="1"/>
    <col min="8457" max="8457" width="16.7109375" customWidth="1"/>
    <col min="8458" max="8458" width="10.5703125" customWidth="1"/>
    <col min="8459" max="8459" width="9.5703125" customWidth="1"/>
    <col min="8460" max="8460" width="11.28515625" customWidth="1"/>
    <col min="8461" max="8461" width="7.42578125" customWidth="1"/>
    <col min="8462" max="8471" width="11.42578125" hidden="1" customWidth="1"/>
    <col min="8472" max="8472" width="3.7109375" customWidth="1"/>
    <col min="8473" max="8704" width="11.42578125" hidden="1"/>
    <col min="8705" max="8705" width="4.140625" customWidth="1"/>
    <col min="8706" max="8706" width="13.85546875" customWidth="1"/>
    <col min="8707" max="8707" width="11.5703125" customWidth="1"/>
    <col min="8708" max="8708" width="24.5703125" customWidth="1"/>
    <col min="8709" max="8709" width="18.140625" customWidth="1"/>
    <col min="8710" max="8710" width="17.28515625" customWidth="1"/>
    <col min="8711" max="8711" width="16" customWidth="1"/>
    <col min="8712" max="8712" width="18.7109375" customWidth="1"/>
    <col min="8713" max="8713" width="16.7109375" customWidth="1"/>
    <col min="8714" max="8714" width="10.5703125" customWidth="1"/>
    <col min="8715" max="8715" width="9.5703125" customWidth="1"/>
    <col min="8716" max="8716" width="11.28515625" customWidth="1"/>
    <col min="8717" max="8717" width="7.42578125" customWidth="1"/>
    <col min="8718" max="8727" width="11.42578125" hidden="1" customWidth="1"/>
    <col min="8728" max="8728" width="3.7109375" customWidth="1"/>
    <col min="8729" max="8960" width="11.42578125" hidden="1"/>
    <col min="8961" max="8961" width="4.140625" customWidth="1"/>
    <col min="8962" max="8962" width="13.85546875" customWidth="1"/>
    <col min="8963" max="8963" width="11.5703125" customWidth="1"/>
    <col min="8964" max="8964" width="24.5703125" customWidth="1"/>
    <col min="8965" max="8965" width="18.140625" customWidth="1"/>
    <col min="8966" max="8966" width="17.28515625" customWidth="1"/>
    <col min="8967" max="8967" width="16" customWidth="1"/>
    <col min="8968" max="8968" width="18.7109375" customWidth="1"/>
    <col min="8969" max="8969" width="16.7109375" customWidth="1"/>
    <col min="8970" max="8970" width="10.5703125" customWidth="1"/>
    <col min="8971" max="8971" width="9.5703125" customWidth="1"/>
    <col min="8972" max="8972" width="11.28515625" customWidth="1"/>
    <col min="8973" max="8973" width="7.42578125" customWidth="1"/>
    <col min="8974" max="8983" width="11.42578125" hidden="1" customWidth="1"/>
    <col min="8984" max="8984" width="3.7109375" customWidth="1"/>
    <col min="8985" max="9216" width="11.42578125" hidden="1"/>
    <col min="9217" max="9217" width="4.140625" customWidth="1"/>
    <col min="9218" max="9218" width="13.85546875" customWidth="1"/>
    <col min="9219" max="9219" width="11.5703125" customWidth="1"/>
    <col min="9220" max="9220" width="24.5703125" customWidth="1"/>
    <col min="9221" max="9221" width="18.140625" customWidth="1"/>
    <col min="9222" max="9222" width="17.28515625" customWidth="1"/>
    <col min="9223" max="9223" width="16" customWidth="1"/>
    <col min="9224" max="9224" width="18.7109375" customWidth="1"/>
    <col min="9225" max="9225" width="16.7109375" customWidth="1"/>
    <col min="9226" max="9226" width="10.5703125" customWidth="1"/>
    <col min="9227" max="9227" width="9.5703125" customWidth="1"/>
    <col min="9228" max="9228" width="11.28515625" customWidth="1"/>
    <col min="9229" max="9229" width="7.42578125" customWidth="1"/>
    <col min="9230" max="9239" width="11.42578125" hidden="1" customWidth="1"/>
    <col min="9240" max="9240" width="3.7109375" customWidth="1"/>
    <col min="9241" max="9472" width="11.42578125" hidden="1"/>
    <col min="9473" max="9473" width="4.140625" customWidth="1"/>
    <col min="9474" max="9474" width="13.85546875" customWidth="1"/>
    <col min="9475" max="9475" width="11.5703125" customWidth="1"/>
    <col min="9476" max="9476" width="24.5703125" customWidth="1"/>
    <col min="9477" max="9477" width="18.140625" customWidth="1"/>
    <col min="9478" max="9478" width="17.28515625" customWidth="1"/>
    <col min="9479" max="9479" width="16" customWidth="1"/>
    <col min="9480" max="9480" width="18.7109375" customWidth="1"/>
    <col min="9481" max="9481" width="16.7109375" customWidth="1"/>
    <col min="9482" max="9482" width="10.5703125" customWidth="1"/>
    <col min="9483" max="9483" width="9.5703125" customWidth="1"/>
    <col min="9484" max="9484" width="11.28515625" customWidth="1"/>
    <col min="9485" max="9485" width="7.42578125" customWidth="1"/>
    <col min="9486" max="9495" width="11.42578125" hidden="1" customWidth="1"/>
    <col min="9496" max="9496" width="3.7109375" customWidth="1"/>
    <col min="9497" max="9728" width="11.42578125" hidden="1"/>
    <col min="9729" max="9729" width="4.140625" customWidth="1"/>
    <col min="9730" max="9730" width="13.85546875" customWidth="1"/>
    <col min="9731" max="9731" width="11.5703125" customWidth="1"/>
    <col min="9732" max="9732" width="24.5703125" customWidth="1"/>
    <col min="9733" max="9733" width="18.140625" customWidth="1"/>
    <col min="9734" max="9734" width="17.28515625" customWidth="1"/>
    <col min="9735" max="9735" width="16" customWidth="1"/>
    <col min="9736" max="9736" width="18.7109375" customWidth="1"/>
    <col min="9737" max="9737" width="16.7109375" customWidth="1"/>
    <col min="9738" max="9738" width="10.5703125" customWidth="1"/>
    <col min="9739" max="9739" width="9.5703125" customWidth="1"/>
    <col min="9740" max="9740" width="11.28515625" customWidth="1"/>
    <col min="9741" max="9741" width="7.42578125" customWidth="1"/>
    <col min="9742" max="9751" width="11.42578125" hidden="1" customWidth="1"/>
    <col min="9752" max="9752" width="3.7109375" customWidth="1"/>
    <col min="9753" max="9984" width="11.42578125" hidden="1"/>
    <col min="9985" max="9985" width="4.140625" customWidth="1"/>
    <col min="9986" max="9986" width="13.85546875" customWidth="1"/>
    <col min="9987" max="9987" width="11.5703125" customWidth="1"/>
    <col min="9988" max="9988" width="24.5703125" customWidth="1"/>
    <col min="9989" max="9989" width="18.140625" customWidth="1"/>
    <col min="9990" max="9990" width="17.28515625" customWidth="1"/>
    <col min="9991" max="9991" width="16" customWidth="1"/>
    <col min="9992" max="9992" width="18.7109375" customWidth="1"/>
    <col min="9993" max="9993" width="16.7109375" customWidth="1"/>
    <col min="9994" max="9994" width="10.5703125" customWidth="1"/>
    <col min="9995" max="9995" width="9.5703125" customWidth="1"/>
    <col min="9996" max="9996" width="11.28515625" customWidth="1"/>
    <col min="9997" max="9997" width="7.42578125" customWidth="1"/>
    <col min="9998" max="10007" width="11.42578125" hidden="1" customWidth="1"/>
    <col min="10008" max="10008" width="3.7109375" customWidth="1"/>
    <col min="10009" max="10240" width="11.42578125" hidden="1"/>
    <col min="10241" max="10241" width="4.140625" customWidth="1"/>
    <col min="10242" max="10242" width="13.85546875" customWidth="1"/>
    <col min="10243" max="10243" width="11.5703125" customWidth="1"/>
    <col min="10244" max="10244" width="24.5703125" customWidth="1"/>
    <col min="10245" max="10245" width="18.140625" customWidth="1"/>
    <col min="10246" max="10246" width="17.28515625" customWidth="1"/>
    <col min="10247" max="10247" width="16" customWidth="1"/>
    <col min="10248" max="10248" width="18.7109375" customWidth="1"/>
    <col min="10249" max="10249" width="16.7109375" customWidth="1"/>
    <col min="10250" max="10250" width="10.5703125" customWidth="1"/>
    <col min="10251" max="10251" width="9.5703125" customWidth="1"/>
    <col min="10252" max="10252" width="11.28515625" customWidth="1"/>
    <col min="10253" max="10253" width="7.42578125" customWidth="1"/>
    <col min="10254" max="10263" width="11.42578125" hidden="1" customWidth="1"/>
    <col min="10264" max="10264" width="3.7109375" customWidth="1"/>
    <col min="10265" max="10496" width="11.42578125" hidden="1"/>
    <col min="10497" max="10497" width="4.140625" customWidth="1"/>
    <col min="10498" max="10498" width="13.85546875" customWidth="1"/>
    <col min="10499" max="10499" width="11.5703125" customWidth="1"/>
    <col min="10500" max="10500" width="24.5703125" customWidth="1"/>
    <col min="10501" max="10501" width="18.140625" customWidth="1"/>
    <col min="10502" max="10502" width="17.28515625" customWidth="1"/>
    <col min="10503" max="10503" width="16" customWidth="1"/>
    <col min="10504" max="10504" width="18.7109375" customWidth="1"/>
    <col min="10505" max="10505" width="16.7109375" customWidth="1"/>
    <col min="10506" max="10506" width="10.5703125" customWidth="1"/>
    <col min="10507" max="10507" width="9.5703125" customWidth="1"/>
    <col min="10508" max="10508" width="11.28515625" customWidth="1"/>
    <col min="10509" max="10509" width="7.42578125" customWidth="1"/>
    <col min="10510" max="10519" width="11.42578125" hidden="1" customWidth="1"/>
    <col min="10520" max="10520" width="3.7109375" customWidth="1"/>
    <col min="10521" max="10752" width="11.42578125" hidden="1"/>
    <col min="10753" max="10753" width="4.140625" customWidth="1"/>
    <col min="10754" max="10754" width="13.85546875" customWidth="1"/>
    <col min="10755" max="10755" width="11.5703125" customWidth="1"/>
    <col min="10756" max="10756" width="24.5703125" customWidth="1"/>
    <col min="10757" max="10757" width="18.140625" customWidth="1"/>
    <col min="10758" max="10758" width="17.28515625" customWidth="1"/>
    <col min="10759" max="10759" width="16" customWidth="1"/>
    <col min="10760" max="10760" width="18.7109375" customWidth="1"/>
    <col min="10761" max="10761" width="16.7109375" customWidth="1"/>
    <col min="10762" max="10762" width="10.5703125" customWidth="1"/>
    <col min="10763" max="10763" width="9.5703125" customWidth="1"/>
    <col min="10764" max="10764" width="11.28515625" customWidth="1"/>
    <col min="10765" max="10765" width="7.42578125" customWidth="1"/>
    <col min="10766" max="10775" width="11.42578125" hidden="1" customWidth="1"/>
    <col min="10776" max="10776" width="3.7109375" customWidth="1"/>
    <col min="10777" max="11008" width="11.42578125" hidden="1"/>
    <col min="11009" max="11009" width="4.140625" customWidth="1"/>
    <col min="11010" max="11010" width="13.85546875" customWidth="1"/>
    <col min="11011" max="11011" width="11.5703125" customWidth="1"/>
    <col min="11012" max="11012" width="24.5703125" customWidth="1"/>
    <col min="11013" max="11013" width="18.140625" customWidth="1"/>
    <col min="11014" max="11014" width="17.28515625" customWidth="1"/>
    <col min="11015" max="11015" width="16" customWidth="1"/>
    <col min="11016" max="11016" width="18.7109375" customWidth="1"/>
    <col min="11017" max="11017" width="16.7109375" customWidth="1"/>
    <col min="11018" max="11018" width="10.5703125" customWidth="1"/>
    <col min="11019" max="11019" width="9.5703125" customWidth="1"/>
    <col min="11020" max="11020" width="11.28515625" customWidth="1"/>
    <col min="11021" max="11021" width="7.42578125" customWidth="1"/>
    <col min="11022" max="11031" width="11.42578125" hidden="1" customWidth="1"/>
    <col min="11032" max="11032" width="3.7109375" customWidth="1"/>
    <col min="11033" max="11264" width="11.42578125" hidden="1"/>
    <col min="11265" max="11265" width="4.140625" customWidth="1"/>
    <col min="11266" max="11266" width="13.85546875" customWidth="1"/>
    <col min="11267" max="11267" width="11.5703125" customWidth="1"/>
    <col min="11268" max="11268" width="24.5703125" customWidth="1"/>
    <col min="11269" max="11269" width="18.140625" customWidth="1"/>
    <col min="11270" max="11270" width="17.28515625" customWidth="1"/>
    <col min="11271" max="11271" width="16" customWidth="1"/>
    <col min="11272" max="11272" width="18.7109375" customWidth="1"/>
    <col min="11273" max="11273" width="16.7109375" customWidth="1"/>
    <col min="11274" max="11274" width="10.5703125" customWidth="1"/>
    <col min="11275" max="11275" width="9.5703125" customWidth="1"/>
    <col min="11276" max="11276" width="11.28515625" customWidth="1"/>
    <col min="11277" max="11277" width="7.42578125" customWidth="1"/>
    <col min="11278" max="11287" width="11.42578125" hidden="1" customWidth="1"/>
    <col min="11288" max="11288" width="3.7109375" customWidth="1"/>
    <col min="11289" max="11520" width="11.42578125" hidden="1"/>
    <col min="11521" max="11521" width="4.140625" customWidth="1"/>
    <col min="11522" max="11522" width="13.85546875" customWidth="1"/>
    <col min="11523" max="11523" width="11.5703125" customWidth="1"/>
    <col min="11524" max="11524" width="24.5703125" customWidth="1"/>
    <col min="11525" max="11525" width="18.140625" customWidth="1"/>
    <col min="11526" max="11526" width="17.28515625" customWidth="1"/>
    <col min="11527" max="11527" width="16" customWidth="1"/>
    <col min="11528" max="11528" width="18.7109375" customWidth="1"/>
    <col min="11529" max="11529" width="16.7109375" customWidth="1"/>
    <col min="11530" max="11530" width="10.5703125" customWidth="1"/>
    <col min="11531" max="11531" width="9.5703125" customWidth="1"/>
    <col min="11532" max="11532" width="11.28515625" customWidth="1"/>
    <col min="11533" max="11533" width="7.42578125" customWidth="1"/>
    <col min="11534" max="11543" width="11.42578125" hidden="1" customWidth="1"/>
    <col min="11544" max="11544" width="3.7109375" customWidth="1"/>
    <col min="11545" max="11776" width="11.42578125" hidden="1"/>
    <col min="11777" max="11777" width="4.140625" customWidth="1"/>
    <col min="11778" max="11778" width="13.85546875" customWidth="1"/>
    <col min="11779" max="11779" width="11.5703125" customWidth="1"/>
    <col min="11780" max="11780" width="24.5703125" customWidth="1"/>
    <col min="11781" max="11781" width="18.140625" customWidth="1"/>
    <col min="11782" max="11782" width="17.28515625" customWidth="1"/>
    <col min="11783" max="11783" width="16" customWidth="1"/>
    <col min="11784" max="11784" width="18.7109375" customWidth="1"/>
    <col min="11785" max="11785" width="16.7109375" customWidth="1"/>
    <col min="11786" max="11786" width="10.5703125" customWidth="1"/>
    <col min="11787" max="11787" width="9.5703125" customWidth="1"/>
    <col min="11788" max="11788" width="11.28515625" customWidth="1"/>
    <col min="11789" max="11789" width="7.42578125" customWidth="1"/>
    <col min="11790" max="11799" width="11.42578125" hidden="1" customWidth="1"/>
    <col min="11800" max="11800" width="3.7109375" customWidth="1"/>
    <col min="11801" max="12032" width="11.42578125" hidden="1"/>
    <col min="12033" max="12033" width="4.140625" customWidth="1"/>
    <col min="12034" max="12034" width="13.85546875" customWidth="1"/>
    <col min="12035" max="12035" width="11.5703125" customWidth="1"/>
    <col min="12036" max="12036" width="24.5703125" customWidth="1"/>
    <col min="12037" max="12037" width="18.140625" customWidth="1"/>
    <col min="12038" max="12038" width="17.28515625" customWidth="1"/>
    <col min="12039" max="12039" width="16" customWidth="1"/>
    <col min="12040" max="12040" width="18.7109375" customWidth="1"/>
    <col min="12041" max="12041" width="16.7109375" customWidth="1"/>
    <col min="12042" max="12042" width="10.5703125" customWidth="1"/>
    <col min="12043" max="12043" width="9.5703125" customWidth="1"/>
    <col min="12044" max="12044" width="11.28515625" customWidth="1"/>
    <col min="12045" max="12045" width="7.42578125" customWidth="1"/>
    <col min="12046" max="12055" width="11.42578125" hidden="1" customWidth="1"/>
    <col min="12056" max="12056" width="3.7109375" customWidth="1"/>
    <col min="12057" max="12288" width="11.42578125" hidden="1"/>
    <col min="12289" max="12289" width="4.140625" customWidth="1"/>
    <col min="12290" max="12290" width="13.85546875" customWidth="1"/>
    <col min="12291" max="12291" width="11.5703125" customWidth="1"/>
    <col min="12292" max="12292" width="24.5703125" customWidth="1"/>
    <col min="12293" max="12293" width="18.140625" customWidth="1"/>
    <col min="12294" max="12294" width="17.28515625" customWidth="1"/>
    <col min="12295" max="12295" width="16" customWidth="1"/>
    <col min="12296" max="12296" width="18.7109375" customWidth="1"/>
    <col min="12297" max="12297" width="16.7109375" customWidth="1"/>
    <col min="12298" max="12298" width="10.5703125" customWidth="1"/>
    <col min="12299" max="12299" width="9.5703125" customWidth="1"/>
    <col min="12300" max="12300" width="11.28515625" customWidth="1"/>
    <col min="12301" max="12301" width="7.42578125" customWidth="1"/>
    <col min="12302" max="12311" width="11.42578125" hidden="1" customWidth="1"/>
    <col min="12312" max="12312" width="3.7109375" customWidth="1"/>
    <col min="12313" max="12544" width="11.42578125" hidden="1"/>
    <col min="12545" max="12545" width="4.140625" customWidth="1"/>
    <col min="12546" max="12546" width="13.85546875" customWidth="1"/>
    <col min="12547" max="12547" width="11.5703125" customWidth="1"/>
    <col min="12548" max="12548" width="24.5703125" customWidth="1"/>
    <col min="12549" max="12549" width="18.140625" customWidth="1"/>
    <col min="12550" max="12550" width="17.28515625" customWidth="1"/>
    <col min="12551" max="12551" width="16" customWidth="1"/>
    <col min="12552" max="12552" width="18.7109375" customWidth="1"/>
    <col min="12553" max="12553" width="16.7109375" customWidth="1"/>
    <col min="12554" max="12554" width="10.5703125" customWidth="1"/>
    <col min="12555" max="12555" width="9.5703125" customWidth="1"/>
    <col min="12556" max="12556" width="11.28515625" customWidth="1"/>
    <col min="12557" max="12557" width="7.42578125" customWidth="1"/>
    <col min="12558" max="12567" width="11.42578125" hidden="1" customWidth="1"/>
    <col min="12568" max="12568" width="3.7109375" customWidth="1"/>
    <col min="12569" max="12800" width="11.42578125" hidden="1"/>
    <col min="12801" max="12801" width="4.140625" customWidth="1"/>
    <col min="12802" max="12802" width="13.85546875" customWidth="1"/>
    <col min="12803" max="12803" width="11.5703125" customWidth="1"/>
    <col min="12804" max="12804" width="24.5703125" customWidth="1"/>
    <col min="12805" max="12805" width="18.140625" customWidth="1"/>
    <col min="12806" max="12806" width="17.28515625" customWidth="1"/>
    <col min="12807" max="12807" width="16" customWidth="1"/>
    <col min="12808" max="12808" width="18.7109375" customWidth="1"/>
    <col min="12809" max="12809" width="16.7109375" customWidth="1"/>
    <col min="12810" max="12810" width="10.5703125" customWidth="1"/>
    <col min="12811" max="12811" width="9.5703125" customWidth="1"/>
    <col min="12812" max="12812" width="11.28515625" customWidth="1"/>
    <col min="12813" max="12813" width="7.42578125" customWidth="1"/>
    <col min="12814" max="12823" width="11.42578125" hidden="1" customWidth="1"/>
    <col min="12824" max="12824" width="3.7109375" customWidth="1"/>
    <col min="12825" max="13056" width="11.42578125" hidden="1"/>
    <col min="13057" max="13057" width="4.140625" customWidth="1"/>
    <col min="13058" max="13058" width="13.85546875" customWidth="1"/>
    <col min="13059" max="13059" width="11.5703125" customWidth="1"/>
    <col min="13060" max="13060" width="24.5703125" customWidth="1"/>
    <col min="13061" max="13061" width="18.140625" customWidth="1"/>
    <col min="13062" max="13062" width="17.28515625" customWidth="1"/>
    <col min="13063" max="13063" width="16" customWidth="1"/>
    <col min="13064" max="13064" width="18.7109375" customWidth="1"/>
    <col min="13065" max="13065" width="16.7109375" customWidth="1"/>
    <col min="13066" max="13066" width="10.5703125" customWidth="1"/>
    <col min="13067" max="13067" width="9.5703125" customWidth="1"/>
    <col min="13068" max="13068" width="11.28515625" customWidth="1"/>
    <col min="13069" max="13069" width="7.42578125" customWidth="1"/>
    <col min="13070" max="13079" width="11.42578125" hidden="1" customWidth="1"/>
    <col min="13080" max="13080" width="3.7109375" customWidth="1"/>
    <col min="13081" max="13312" width="11.42578125" hidden="1"/>
    <col min="13313" max="13313" width="4.140625" customWidth="1"/>
    <col min="13314" max="13314" width="13.85546875" customWidth="1"/>
    <col min="13315" max="13315" width="11.5703125" customWidth="1"/>
    <col min="13316" max="13316" width="24.5703125" customWidth="1"/>
    <col min="13317" max="13317" width="18.140625" customWidth="1"/>
    <col min="13318" max="13318" width="17.28515625" customWidth="1"/>
    <col min="13319" max="13319" width="16" customWidth="1"/>
    <col min="13320" max="13320" width="18.7109375" customWidth="1"/>
    <col min="13321" max="13321" width="16.7109375" customWidth="1"/>
    <col min="13322" max="13322" width="10.5703125" customWidth="1"/>
    <col min="13323" max="13323" width="9.5703125" customWidth="1"/>
    <col min="13324" max="13324" width="11.28515625" customWidth="1"/>
    <col min="13325" max="13325" width="7.42578125" customWidth="1"/>
    <col min="13326" max="13335" width="11.42578125" hidden="1" customWidth="1"/>
    <col min="13336" max="13336" width="3.7109375" customWidth="1"/>
    <col min="13337" max="13568" width="11.42578125" hidden="1"/>
    <col min="13569" max="13569" width="4.140625" customWidth="1"/>
    <col min="13570" max="13570" width="13.85546875" customWidth="1"/>
    <col min="13571" max="13571" width="11.5703125" customWidth="1"/>
    <col min="13572" max="13572" width="24.5703125" customWidth="1"/>
    <col min="13573" max="13573" width="18.140625" customWidth="1"/>
    <col min="13574" max="13574" width="17.28515625" customWidth="1"/>
    <col min="13575" max="13575" width="16" customWidth="1"/>
    <col min="13576" max="13576" width="18.7109375" customWidth="1"/>
    <col min="13577" max="13577" width="16.7109375" customWidth="1"/>
    <col min="13578" max="13578" width="10.5703125" customWidth="1"/>
    <col min="13579" max="13579" width="9.5703125" customWidth="1"/>
    <col min="13580" max="13580" width="11.28515625" customWidth="1"/>
    <col min="13581" max="13581" width="7.42578125" customWidth="1"/>
    <col min="13582" max="13591" width="11.42578125" hidden="1" customWidth="1"/>
    <col min="13592" max="13592" width="3.7109375" customWidth="1"/>
    <col min="13593" max="13824" width="11.42578125" hidden="1"/>
    <col min="13825" max="13825" width="4.140625" customWidth="1"/>
    <col min="13826" max="13826" width="13.85546875" customWidth="1"/>
    <col min="13827" max="13827" width="11.5703125" customWidth="1"/>
    <col min="13828" max="13828" width="24.5703125" customWidth="1"/>
    <col min="13829" max="13829" width="18.140625" customWidth="1"/>
    <col min="13830" max="13830" width="17.28515625" customWidth="1"/>
    <col min="13831" max="13831" width="16" customWidth="1"/>
    <col min="13832" max="13832" width="18.7109375" customWidth="1"/>
    <col min="13833" max="13833" width="16.7109375" customWidth="1"/>
    <col min="13834" max="13834" width="10.5703125" customWidth="1"/>
    <col min="13835" max="13835" width="9.5703125" customWidth="1"/>
    <col min="13836" max="13836" width="11.28515625" customWidth="1"/>
    <col min="13837" max="13837" width="7.42578125" customWidth="1"/>
    <col min="13838" max="13847" width="11.42578125" hidden="1" customWidth="1"/>
    <col min="13848" max="13848" width="3.7109375" customWidth="1"/>
    <col min="13849" max="14080" width="11.42578125" hidden="1"/>
    <col min="14081" max="14081" width="4.140625" customWidth="1"/>
    <col min="14082" max="14082" width="13.85546875" customWidth="1"/>
    <col min="14083" max="14083" width="11.5703125" customWidth="1"/>
    <col min="14084" max="14084" width="24.5703125" customWidth="1"/>
    <col min="14085" max="14085" width="18.140625" customWidth="1"/>
    <col min="14086" max="14086" width="17.28515625" customWidth="1"/>
    <col min="14087" max="14087" width="16" customWidth="1"/>
    <col min="14088" max="14088" width="18.7109375" customWidth="1"/>
    <col min="14089" max="14089" width="16.7109375" customWidth="1"/>
    <col min="14090" max="14090" width="10.5703125" customWidth="1"/>
    <col min="14091" max="14091" width="9.5703125" customWidth="1"/>
    <col min="14092" max="14092" width="11.28515625" customWidth="1"/>
    <col min="14093" max="14093" width="7.42578125" customWidth="1"/>
    <col min="14094" max="14103" width="11.42578125" hidden="1" customWidth="1"/>
    <col min="14104" max="14104" width="3.7109375" customWidth="1"/>
    <col min="14105" max="14336" width="11.42578125" hidden="1"/>
    <col min="14337" max="14337" width="4.140625" customWidth="1"/>
    <col min="14338" max="14338" width="13.85546875" customWidth="1"/>
    <col min="14339" max="14339" width="11.5703125" customWidth="1"/>
    <col min="14340" max="14340" width="24.5703125" customWidth="1"/>
    <col min="14341" max="14341" width="18.140625" customWidth="1"/>
    <col min="14342" max="14342" width="17.28515625" customWidth="1"/>
    <col min="14343" max="14343" width="16" customWidth="1"/>
    <col min="14344" max="14344" width="18.7109375" customWidth="1"/>
    <col min="14345" max="14345" width="16.7109375" customWidth="1"/>
    <col min="14346" max="14346" width="10.5703125" customWidth="1"/>
    <col min="14347" max="14347" width="9.5703125" customWidth="1"/>
    <col min="14348" max="14348" width="11.28515625" customWidth="1"/>
    <col min="14349" max="14349" width="7.42578125" customWidth="1"/>
    <col min="14350" max="14359" width="11.42578125" hidden="1" customWidth="1"/>
    <col min="14360" max="14360" width="3.7109375" customWidth="1"/>
    <col min="14361" max="14592" width="11.42578125" hidden="1"/>
    <col min="14593" max="14593" width="4.140625" customWidth="1"/>
    <col min="14594" max="14594" width="13.85546875" customWidth="1"/>
    <col min="14595" max="14595" width="11.5703125" customWidth="1"/>
    <col min="14596" max="14596" width="24.5703125" customWidth="1"/>
    <col min="14597" max="14597" width="18.140625" customWidth="1"/>
    <col min="14598" max="14598" width="17.28515625" customWidth="1"/>
    <col min="14599" max="14599" width="16" customWidth="1"/>
    <col min="14600" max="14600" width="18.7109375" customWidth="1"/>
    <col min="14601" max="14601" width="16.7109375" customWidth="1"/>
    <col min="14602" max="14602" width="10.5703125" customWidth="1"/>
    <col min="14603" max="14603" width="9.5703125" customWidth="1"/>
    <col min="14604" max="14604" width="11.28515625" customWidth="1"/>
    <col min="14605" max="14605" width="7.42578125" customWidth="1"/>
    <col min="14606" max="14615" width="11.42578125" hidden="1" customWidth="1"/>
    <col min="14616" max="14616" width="3.7109375" customWidth="1"/>
    <col min="14617" max="14848" width="11.42578125" hidden="1"/>
    <col min="14849" max="14849" width="4.140625" customWidth="1"/>
    <col min="14850" max="14850" width="13.85546875" customWidth="1"/>
    <col min="14851" max="14851" width="11.5703125" customWidth="1"/>
    <col min="14852" max="14852" width="24.5703125" customWidth="1"/>
    <col min="14853" max="14853" width="18.140625" customWidth="1"/>
    <col min="14854" max="14854" width="17.28515625" customWidth="1"/>
    <col min="14855" max="14855" width="16" customWidth="1"/>
    <col min="14856" max="14856" width="18.7109375" customWidth="1"/>
    <col min="14857" max="14857" width="16.7109375" customWidth="1"/>
    <col min="14858" max="14858" width="10.5703125" customWidth="1"/>
    <col min="14859" max="14859" width="9.5703125" customWidth="1"/>
    <col min="14860" max="14860" width="11.28515625" customWidth="1"/>
    <col min="14861" max="14861" width="7.42578125" customWidth="1"/>
    <col min="14862" max="14871" width="11.42578125" hidden="1" customWidth="1"/>
    <col min="14872" max="14872" width="3.7109375" customWidth="1"/>
    <col min="14873" max="15104" width="11.42578125" hidden="1"/>
    <col min="15105" max="15105" width="4.140625" customWidth="1"/>
    <col min="15106" max="15106" width="13.85546875" customWidth="1"/>
    <col min="15107" max="15107" width="11.5703125" customWidth="1"/>
    <col min="15108" max="15108" width="24.5703125" customWidth="1"/>
    <col min="15109" max="15109" width="18.140625" customWidth="1"/>
    <col min="15110" max="15110" width="17.28515625" customWidth="1"/>
    <col min="15111" max="15111" width="16" customWidth="1"/>
    <col min="15112" max="15112" width="18.7109375" customWidth="1"/>
    <col min="15113" max="15113" width="16.7109375" customWidth="1"/>
    <col min="15114" max="15114" width="10.5703125" customWidth="1"/>
    <col min="15115" max="15115" width="9.5703125" customWidth="1"/>
    <col min="15116" max="15116" width="11.28515625" customWidth="1"/>
    <col min="15117" max="15117" width="7.42578125" customWidth="1"/>
    <col min="15118" max="15127" width="11.42578125" hidden="1" customWidth="1"/>
    <col min="15128" max="15128" width="3.7109375" customWidth="1"/>
    <col min="15129" max="15360" width="11.42578125" hidden="1"/>
    <col min="15361" max="15361" width="4.140625" customWidth="1"/>
    <col min="15362" max="15362" width="13.85546875" customWidth="1"/>
    <col min="15363" max="15363" width="11.5703125" customWidth="1"/>
    <col min="15364" max="15364" width="24.5703125" customWidth="1"/>
    <col min="15365" max="15365" width="18.140625" customWidth="1"/>
    <col min="15366" max="15366" width="17.28515625" customWidth="1"/>
    <col min="15367" max="15367" width="16" customWidth="1"/>
    <col min="15368" max="15368" width="18.7109375" customWidth="1"/>
    <col min="15369" max="15369" width="16.7109375" customWidth="1"/>
    <col min="15370" max="15370" width="10.5703125" customWidth="1"/>
    <col min="15371" max="15371" width="9.5703125" customWidth="1"/>
    <col min="15372" max="15372" width="11.28515625" customWidth="1"/>
    <col min="15373" max="15373" width="7.42578125" customWidth="1"/>
    <col min="15374" max="15383" width="11.42578125" hidden="1" customWidth="1"/>
    <col min="15384" max="15384" width="3.7109375" customWidth="1"/>
    <col min="15385" max="15616" width="11.42578125" hidden="1"/>
    <col min="15617" max="15617" width="4.140625" customWidth="1"/>
    <col min="15618" max="15618" width="13.85546875" customWidth="1"/>
    <col min="15619" max="15619" width="11.5703125" customWidth="1"/>
    <col min="15620" max="15620" width="24.5703125" customWidth="1"/>
    <col min="15621" max="15621" width="18.140625" customWidth="1"/>
    <col min="15622" max="15622" width="17.28515625" customWidth="1"/>
    <col min="15623" max="15623" width="16" customWidth="1"/>
    <col min="15624" max="15624" width="18.7109375" customWidth="1"/>
    <col min="15625" max="15625" width="16.7109375" customWidth="1"/>
    <col min="15626" max="15626" width="10.5703125" customWidth="1"/>
    <col min="15627" max="15627" width="9.5703125" customWidth="1"/>
    <col min="15628" max="15628" width="11.28515625" customWidth="1"/>
    <col min="15629" max="15629" width="7.42578125" customWidth="1"/>
    <col min="15630" max="15639" width="11.42578125" hidden="1" customWidth="1"/>
    <col min="15640" max="15640" width="3.7109375" customWidth="1"/>
    <col min="15641" max="15872" width="11.42578125" hidden="1"/>
    <col min="15873" max="15873" width="4.140625" customWidth="1"/>
    <col min="15874" max="15874" width="13.85546875" customWidth="1"/>
    <col min="15875" max="15875" width="11.5703125" customWidth="1"/>
    <col min="15876" max="15876" width="24.5703125" customWidth="1"/>
    <col min="15877" max="15877" width="18.140625" customWidth="1"/>
    <col min="15878" max="15878" width="17.28515625" customWidth="1"/>
    <col min="15879" max="15879" width="16" customWidth="1"/>
    <col min="15880" max="15880" width="18.7109375" customWidth="1"/>
    <col min="15881" max="15881" width="16.7109375" customWidth="1"/>
    <col min="15882" max="15882" width="10.5703125" customWidth="1"/>
    <col min="15883" max="15883" width="9.5703125" customWidth="1"/>
    <col min="15884" max="15884" width="11.28515625" customWidth="1"/>
    <col min="15885" max="15885" width="7.42578125" customWidth="1"/>
    <col min="15886" max="15895" width="11.42578125" hidden="1" customWidth="1"/>
    <col min="15896" max="15896" width="3.7109375" customWidth="1"/>
    <col min="15897" max="16128" width="11.42578125" hidden="1"/>
    <col min="16129" max="16129" width="4.140625" customWidth="1"/>
    <col min="16130" max="16130" width="13.85546875" customWidth="1"/>
    <col min="16131" max="16131" width="11.5703125" customWidth="1"/>
    <col min="16132" max="16132" width="24.5703125" customWidth="1"/>
    <col min="16133" max="16133" width="18.140625" customWidth="1"/>
    <col min="16134" max="16134" width="17.28515625" customWidth="1"/>
    <col min="16135" max="16135" width="16" customWidth="1"/>
    <col min="16136" max="16136" width="18.7109375" customWidth="1"/>
    <col min="16137" max="16137" width="16.7109375" customWidth="1"/>
    <col min="16138" max="16138" width="10.5703125" customWidth="1"/>
    <col min="16139" max="16139" width="9.5703125" customWidth="1"/>
    <col min="16140" max="16140" width="11.28515625" customWidth="1"/>
    <col min="16141" max="16141" width="7.42578125" customWidth="1"/>
    <col min="16142" max="16151" width="11.42578125" hidden="1" customWidth="1"/>
    <col min="16152" max="16152" width="3.7109375" customWidth="1"/>
    <col min="16153" max="16384" width="11.42578125" hidden="1"/>
  </cols>
  <sheetData>
    <row r="1" spans="2:32" ht="9.75" customHeight="1" x14ac:dyDescent="0.25">
      <c r="P1" s="3" t="s">
        <v>0</v>
      </c>
    </row>
    <row r="2" spans="2:32" ht="15.75" customHeight="1" x14ac:dyDescent="0.25">
      <c r="B2" s="4"/>
      <c r="C2" s="4"/>
      <c r="D2" s="270"/>
      <c r="E2" s="272"/>
      <c r="F2" s="272"/>
      <c r="G2" s="272"/>
      <c r="H2" s="272"/>
      <c r="I2" s="272"/>
      <c r="J2" s="272"/>
      <c r="K2" s="273"/>
      <c r="L2" s="5"/>
      <c r="N2" s="6" t="s">
        <v>1</v>
      </c>
      <c r="O2" s="6" t="s">
        <v>2</v>
      </c>
      <c r="P2" s="3" t="s">
        <v>3</v>
      </c>
      <c r="Q2" s="3" t="s">
        <v>4</v>
      </c>
      <c r="R2" s="7"/>
      <c r="S2" s="8"/>
      <c r="T2" s="8"/>
      <c r="U2" s="8"/>
      <c r="V2" s="8"/>
      <c r="W2" s="8"/>
      <c r="X2" s="9"/>
      <c r="Y2" s="10"/>
      <c r="Z2" s="10"/>
      <c r="AA2" s="10"/>
      <c r="AB2" s="10"/>
      <c r="AC2" s="10"/>
      <c r="AD2" s="10"/>
      <c r="AE2" s="10"/>
      <c r="AF2" s="10"/>
    </row>
    <row r="3" spans="2:32" ht="15.75" customHeight="1" x14ac:dyDescent="0.25">
      <c r="B3" s="11"/>
      <c r="C3" s="11"/>
      <c r="D3" s="271"/>
      <c r="E3" s="274"/>
      <c r="F3" s="274"/>
      <c r="G3" s="274"/>
      <c r="H3" s="274"/>
      <c r="I3" s="274"/>
      <c r="J3" s="274"/>
      <c r="K3" s="275"/>
      <c r="L3" s="12"/>
      <c r="N3" s="6" t="s">
        <v>5</v>
      </c>
      <c r="O3" s="6" t="s">
        <v>6</v>
      </c>
      <c r="P3" s="3" t="s">
        <v>7</v>
      </c>
      <c r="Q3" s="8" t="s">
        <v>8</v>
      </c>
      <c r="R3" s="7"/>
      <c r="S3" s="8"/>
      <c r="T3" s="8"/>
      <c r="U3" s="8"/>
      <c r="V3" s="8"/>
      <c r="W3" s="8"/>
      <c r="X3" s="9"/>
      <c r="Y3" s="10"/>
      <c r="Z3" s="10"/>
      <c r="AA3" s="10"/>
      <c r="AB3" s="10"/>
      <c r="AC3" s="10"/>
      <c r="AD3" s="10"/>
      <c r="AE3" s="10"/>
      <c r="AF3" s="10"/>
    </row>
    <row r="4" spans="2:32" ht="15.75" customHeight="1" x14ac:dyDescent="0.25">
      <c r="B4" s="11"/>
      <c r="C4" s="11"/>
      <c r="D4" s="271"/>
      <c r="E4" s="276"/>
      <c r="F4" s="276"/>
      <c r="G4" s="276"/>
      <c r="H4" s="276"/>
      <c r="I4" s="277"/>
      <c r="J4" s="277"/>
      <c r="K4" s="278"/>
      <c r="L4" s="12"/>
      <c r="M4" s="13"/>
      <c r="N4" s="6" t="s">
        <v>9</v>
      </c>
      <c r="O4" s="6" t="s">
        <v>10</v>
      </c>
      <c r="P4" s="3" t="s">
        <v>11</v>
      </c>
      <c r="Q4" s="14" t="s">
        <v>12</v>
      </c>
      <c r="R4" s="7"/>
      <c r="S4" s="8"/>
      <c r="T4" s="8"/>
      <c r="U4" s="8"/>
      <c r="V4" s="8"/>
      <c r="W4" s="8"/>
      <c r="X4" s="9"/>
      <c r="Y4" s="10"/>
      <c r="Z4" s="10"/>
      <c r="AA4" s="10"/>
      <c r="AB4" s="10"/>
      <c r="AC4" s="10"/>
      <c r="AD4" s="10"/>
      <c r="AE4" s="10"/>
      <c r="AF4" s="10"/>
    </row>
    <row r="5" spans="2:32" ht="15.75" customHeight="1" x14ac:dyDescent="0.25">
      <c r="B5" s="11"/>
      <c r="C5" s="11"/>
      <c r="D5" s="271"/>
      <c r="E5" s="276"/>
      <c r="F5" s="276"/>
      <c r="G5" s="276"/>
      <c r="H5" s="276"/>
      <c r="I5" s="276"/>
      <c r="J5" s="276"/>
      <c r="K5" s="279"/>
      <c r="L5" s="12"/>
      <c r="M5" s="13"/>
      <c r="N5" s="15" t="s">
        <v>13</v>
      </c>
      <c r="O5" s="15"/>
      <c r="P5" s="3" t="s">
        <v>14</v>
      </c>
      <c r="Q5" s="8" t="s">
        <v>15</v>
      </c>
      <c r="R5" s="7"/>
      <c r="S5" s="8"/>
      <c r="T5" s="8"/>
      <c r="U5" s="8"/>
      <c r="V5" s="8"/>
      <c r="W5" s="8"/>
      <c r="X5" s="9"/>
      <c r="Y5" s="10"/>
      <c r="Z5" s="10"/>
      <c r="AA5" s="10"/>
      <c r="AB5" s="10"/>
      <c r="AC5" s="10"/>
      <c r="AD5" s="10"/>
      <c r="AE5" s="10"/>
      <c r="AF5" s="10"/>
    </row>
    <row r="6" spans="2:32" ht="15" customHeight="1" thickBot="1" x14ac:dyDescent="0.3">
      <c r="B6" s="11"/>
      <c r="C6" s="16"/>
      <c r="D6" s="17"/>
      <c r="E6" s="17"/>
      <c r="F6" s="17"/>
      <c r="G6" s="17"/>
      <c r="H6" s="17"/>
      <c r="I6" s="17"/>
      <c r="J6" s="17"/>
      <c r="K6" s="18"/>
      <c r="L6" s="12"/>
      <c r="M6" s="13"/>
      <c r="N6" s="15" t="s">
        <v>16</v>
      </c>
      <c r="O6" s="15"/>
      <c r="P6" s="3" t="s">
        <v>17</v>
      </c>
      <c r="Q6" s="3" t="s">
        <v>18</v>
      </c>
      <c r="R6" s="7"/>
      <c r="S6" s="8"/>
      <c r="T6" s="8"/>
      <c r="U6" s="8"/>
      <c r="V6" s="8"/>
      <c r="W6" s="8"/>
      <c r="X6" s="9"/>
      <c r="Y6" s="10"/>
      <c r="Z6" s="10"/>
      <c r="AA6" s="10"/>
      <c r="AB6" s="10"/>
      <c r="AC6" s="10"/>
      <c r="AD6" s="10"/>
      <c r="AE6" s="10"/>
      <c r="AF6" s="10"/>
    </row>
    <row r="7" spans="2:32" ht="15" customHeight="1" thickBot="1" x14ac:dyDescent="0.3">
      <c r="B7" s="11"/>
      <c r="C7" s="256" t="s">
        <v>19</v>
      </c>
      <c r="D7" s="257"/>
      <c r="E7" s="258" t="s">
        <v>20</v>
      </c>
      <c r="F7" s="259"/>
      <c r="G7" s="19" t="s">
        <v>21</v>
      </c>
      <c r="H7" s="20">
        <v>3</v>
      </c>
      <c r="I7" s="19" t="s">
        <v>22</v>
      </c>
      <c r="J7" s="260">
        <v>41337</v>
      </c>
      <c r="K7" s="261"/>
      <c r="L7" s="12"/>
      <c r="M7" s="13"/>
      <c r="N7" s="15" t="s">
        <v>23</v>
      </c>
      <c r="O7" s="15"/>
      <c r="P7" s="3" t="s">
        <v>24</v>
      </c>
      <c r="Q7" s="8" t="s">
        <v>25</v>
      </c>
      <c r="R7" s="7"/>
      <c r="S7" s="8"/>
      <c r="T7" s="8"/>
      <c r="U7" s="8"/>
      <c r="V7" s="8"/>
      <c r="W7" s="8"/>
      <c r="X7" s="9"/>
      <c r="Y7" s="10"/>
      <c r="Z7" s="10"/>
      <c r="AA7" s="10"/>
      <c r="AB7" s="10"/>
      <c r="AC7" s="10"/>
      <c r="AD7" s="10"/>
      <c r="AE7" s="10"/>
      <c r="AF7" s="10"/>
    </row>
    <row r="8" spans="2:32" ht="9.75" customHeight="1" x14ac:dyDescent="0.25">
      <c r="B8" s="16"/>
      <c r="C8" s="17"/>
      <c r="D8" s="17"/>
      <c r="E8" s="17"/>
      <c r="F8" s="17"/>
      <c r="G8" s="17"/>
      <c r="H8" s="17"/>
      <c r="I8" s="17"/>
      <c r="J8" s="17"/>
      <c r="K8" s="17"/>
      <c r="L8" s="18"/>
      <c r="M8" s="13"/>
      <c r="N8" s="6" t="s">
        <v>26</v>
      </c>
      <c r="O8" s="6"/>
      <c r="P8" s="3" t="s">
        <v>27</v>
      </c>
      <c r="Q8" s="8" t="s">
        <v>28</v>
      </c>
      <c r="R8" s="7"/>
      <c r="S8" s="8"/>
      <c r="T8" s="8"/>
      <c r="U8" s="8"/>
      <c r="V8" s="8"/>
      <c r="W8" s="8"/>
      <c r="X8" s="9"/>
      <c r="Y8" s="10"/>
      <c r="Z8" s="10"/>
      <c r="AA8" s="10"/>
      <c r="AB8" s="10"/>
      <c r="AC8" s="10"/>
      <c r="AD8" s="10"/>
      <c r="AE8" s="10"/>
      <c r="AF8" s="10"/>
    </row>
    <row r="9" spans="2:32" ht="19.5" customHeight="1" x14ac:dyDescent="0.25">
      <c r="B9" s="262" t="s">
        <v>29</v>
      </c>
      <c r="C9" s="263"/>
      <c r="D9" s="263"/>
      <c r="E9" s="263"/>
      <c r="F9" s="263"/>
      <c r="G9" s="263"/>
      <c r="H9" s="263"/>
      <c r="I9" s="263"/>
      <c r="J9" s="263"/>
      <c r="K9" s="263"/>
      <c r="L9" s="264"/>
      <c r="M9" s="13"/>
      <c r="N9" s="6" t="s">
        <v>30</v>
      </c>
      <c r="O9" s="6"/>
      <c r="P9" s="3" t="s">
        <v>31</v>
      </c>
      <c r="Q9" s="8" t="s">
        <v>32</v>
      </c>
      <c r="R9" s="7"/>
      <c r="S9" s="8"/>
      <c r="T9" s="8"/>
      <c r="U9" s="8"/>
      <c r="V9" s="8"/>
      <c r="W9" s="8"/>
      <c r="X9" s="9"/>
      <c r="Y9" s="10"/>
      <c r="Z9" s="10"/>
      <c r="AA9" s="10"/>
      <c r="AB9" s="10"/>
      <c r="AC9" s="10"/>
      <c r="AD9" s="10"/>
      <c r="AE9" s="10"/>
      <c r="AF9" s="10"/>
    </row>
    <row r="10" spans="2:32" ht="25.5" customHeight="1" x14ac:dyDescent="0.25">
      <c r="B10" s="265"/>
      <c r="C10" s="249" t="s">
        <v>33</v>
      </c>
      <c r="D10" s="249"/>
      <c r="E10" s="266" t="s">
        <v>111</v>
      </c>
      <c r="F10" s="266"/>
      <c r="G10" s="266"/>
      <c r="H10" s="266"/>
      <c r="I10" s="266"/>
      <c r="J10" s="21" t="s">
        <v>35</v>
      </c>
      <c r="K10" s="267" t="s">
        <v>112</v>
      </c>
      <c r="L10" s="267"/>
      <c r="M10" s="22"/>
      <c r="N10" s="6" t="s">
        <v>37</v>
      </c>
      <c r="O10" s="6"/>
      <c r="P10" s="8" t="s">
        <v>38</v>
      </c>
      <c r="Q10" s="23"/>
      <c r="R10" s="7"/>
      <c r="S10" s="8"/>
      <c r="T10" s="8"/>
      <c r="U10" s="8"/>
      <c r="V10" s="8"/>
      <c r="W10" s="8"/>
      <c r="X10" s="9"/>
      <c r="Y10" s="10"/>
      <c r="Z10" s="10"/>
      <c r="AA10" s="10"/>
      <c r="AB10" s="10"/>
      <c r="AC10" s="10"/>
      <c r="AD10" s="10"/>
      <c r="AE10" s="10"/>
      <c r="AF10" s="10"/>
    </row>
    <row r="11" spans="2:32" ht="22.5" customHeight="1" x14ac:dyDescent="0.25">
      <c r="B11" s="265"/>
      <c r="C11" s="232" t="s">
        <v>39</v>
      </c>
      <c r="D11" s="232"/>
      <c r="E11" s="268">
        <v>40177</v>
      </c>
      <c r="F11" s="269"/>
      <c r="G11" s="269"/>
      <c r="H11" s="269"/>
      <c r="I11" s="269"/>
      <c r="J11" s="269"/>
      <c r="K11" s="21" t="s">
        <v>40</v>
      </c>
      <c r="L11" s="24">
        <v>1</v>
      </c>
      <c r="M11" s="22"/>
      <c r="N11" s="6" t="s">
        <v>41</v>
      </c>
      <c r="O11" s="6"/>
      <c r="P11" s="8" t="s">
        <v>42</v>
      </c>
      <c r="Q11" s="25"/>
      <c r="R11" s="26"/>
      <c r="S11" s="8"/>
      <c r="T11" s="8"/>
      <c r="U11" s="8"/>
      <c r="V11" s="8"/>
      <c r="W11" s="8"/>
      <c r="X11" s="9"/>
      <c r="Y11" s="10"/>
      <c r="Z11" s="10"/>
      <c r="AA11" s="10"/>
      <c r="AB11" s="10"/>
      <c r="AC11" s="10"/>
      <c r="AD11" s="10"/>
      <c r="AE11" s="10"/>
      <c r="AF11" s="10"/>
    </row>
    <row r="12" spans="2:32" ht="27" customHeight="1" x14ac:dyDescent="0.25">
      <c r="B12" s="265"/>
      <c r="C12" s="223" t="s">
        <v>43</v>
      </c>
      <c r="D12" s="223"/>
      <c r="E12" s="223"/>
      <c r="F12" s="280" t="s">
        <v>41</v>
      </c>
      <c r="G12" s="281"/>
      <c r="H12" s="281"/>
      <c r="I12" s="281"/>
      <c r="J12" s="281"/>
      <c r="K12" s="281"/>
      <c r="L12" s="281"/>
      <c r="M12" s="22"/>
      <c r="N12" s="6" t="s">
        <v>44</v>
      </c>
      <c r="O12" s="6"/>
      <c r="P12" s="8" t="s">
        <v>45</v>
      </c>
      <c r="Q12" s="25"/>
      <c r="R12" s="26"/>
      <c r="S12" s="8"/>
      <c r="T12" s="8"/>
      <c r="U12" s="8"/>
      <c r="V12" s="8"/>
      <c r="W12" s="8"/>
      <c r="X12" s="9"/>
      <c r="Y12" s="10"/>
      <c r="Z12" s="10"/>
      <c r="AA12" s="10"/>
      <c r="AB12" s="10"/>
      <c r="AC12" s="10"/>
      <c r="AD12" s="10"/>
      <c r="AE12" s="10"/>
      <c r="AF12" s="10"/>
    </row>
    <row r="13" spans="2:32" ht="29.25" customHeight="1" x14ac:dyDescent="0.25">
      <c r="B13" s="265"/>
      <c r="C13" s="223" t="s">
        <v>46</v>
      </c>
      <c r="D13" s="223"/>
      <c r="E13" s="224"/>
      <c r="F13" s="224"/>
      <c r="G13" s="224"/>
      <c r="H13" s="224"/>
      <c r="I13" s="21" t="s">
        <v>47</v>
      </c>
      <c r="J13" s="266" t="s">
        <v>6</v>
      </c>
      <c r="K13" s="281"/>
      <c r="L13" s="281"/>
      <c r="M13" s="22"/>
      <c r="N13" s="6" t="s">
        <v>48</v>
      </c>
      <c r="O13" s="14"/>
      <c r="P13" s="14"/>
      <c r="Q13" s="14"/>
      <c r="R13" s="27"/>
      <c r="S13" s="8"/>
      <c r="T13" s="8"/>
      <c r="U13" s="8"/>
      <c r="V13" s="8"/>
      <c r="W13" s="8"/>
      <c r="X13" s="9"/>
      <c r="Y13" s="10"/>
      <c r="Z13" s="10"/>
      <c r="AA13" s="10"/>
      <c r="AB13" s="10"/>
      <c r="AC13" s="10"/>
      <c r="AD13" s="10"/>
      <c r="AE13" s="10"/>
      <c r="AF13" s="10"/>
    </row>
    <row r="14" spans="2:32" ht="48" customHeight="1" x14ac:dyDescent="0.25">
      <c r="B14" s="265"/>
      <c r="C14" s="252" t="s">
        <v>49</v>
      </c>
      <c r="D14" s="223"/>
      <c r="E14" s="253" t="s">
        <v>50</v>
      </c>
      <c r="F14" s="254"/>
      <c r="G14" s="254"/>
      <c r="H14" s="254"/>
      <c r="I14" s="254"/>
      <c r="J14" s="254"/>
      <c r="K14" s="254"/>
      <c r="L14" s="255"/>
      <c r="M14" s="22"/>
      <c r="N14" s="6" t="s">
        <v>51</v>
      </c>
      <c r="O14" s="14"/>
      <c r="P14" s="14"/>
      <c r="Q14" s="14"/>
      <c r="R14" s="27"/>
      <c r="S14" s="8"/>
      <c r="T14" s="8"/>
      <c r="U14" s="8"/>
      <c r="V14" s="8"/>
      <c r="W14" s="8"/>
      <c r="X14" s="9"/>
      <c r="Y14" s="10"/>
      <c r="Z14" s="10"/>
      <c r="AA14" s="10"/>
      <c r="AB14" s="10"/>
      <c r="AC14" s="10"/>
      <c r="AD14" s="10"/>
      <c r="AE14" s="10"/>
      <c r="AF14" s="10"/>
    </row>
    <row r="15" spans="2:32" ht="9" customHeight="1" x14ac:dyDescent="0.25">
      <c r="B15" s="222"/>
      <c r="C15" s="222"/>
      <c r="D15" s="222"/>
      <c r="E15" s="222"/>
      <c r="F15" s="222"/>
      <c r="G15" s="222"/>
      <c r="H15" s="222"/>
      <c r="I15" s="222"/>
      <c r="J15" s="222"/>
      <c r="K15" s="222"/>
      <c r="L15" s="222"/>
      <c r="M15" s="22"/>
      <c r="N15" s="6" t="s">
        <v>52</v>
      </c>
      <c r="O15" s="14"/>
      <c r="P15" s="14"/>
      <c r="Q15" s="14"/>
      <c r="R15" s="27"/>
      <c r="S15" s="28"/>
      <c r="T15" s="28"/>
      <c r="U15" s="8"/>
      <c r="V15" s="8"/>
      <c r="W15" s="8"/>
      <c r="X15" s="9"/>
      <c r="Y15" s="10"/>
      <c r="Z15" s="10"/>
      <c r="AA15" s="10"/>
      <c r="AB15" s="10"/>
      <c r="AC15" s="10"/>
      <c r="AD15" s="10"/>
      <c r="AE15" s="10"/>
      <c r="AF15" s="10"/>
    </row>
    <row r="16" spans="2:32" ht="17.25" customHeight="1" x14ac:dyDescent="0.25">
      <c r="B16" s="228" t="s">
        <v>53</v>
      </c>
      <c r="C16" s="229"/>
      <c r="D16" s="229"/>
      <c r="E16" s="229"/>
      <c r="F16" s="229"/>
      <c r="G16" s="229"/>
      <c r="H16" s="229"/>
      <c r="I16" s="229"/>
      <c r="J16" s="229"/>
      <c r="K16" s="229"/>
      <c r="L16" s="251"/>
      <c r="M16" s="22"/>
      <c r="N16" s="6" t="s">
        <v>54</v>
      </c>
      <c r="O16" s="6"/>
      <c r="P16" s="8"/>
      <c r="Q16" s="25"/>
      <c r="R16" s="26"/>
      <c r="S16" s="28"/>
      <c r="T16" s="28"/>
      <c r="U16" s="8"/>
      <c r="V16" s="8"/>
      <c r="W16" s="8"/>
      <c r="X16" s="9"/>
      <c r="Y16" s="10"/>
      <c r="Z16" s="10"/>
      <c r="AA16" s="10"/>
      <c r="AB16" s="10"/>
      <c r="AC16" s="10"/>
      <c r="AD16" s="10"/>
      <c r="AE16" s="10"/>
      <c r="AF16" s="10"/>
    </row>
    <row r="17" spans="2:32" ht="52.5" customHeight="1" x14ac:dyDescent="0.25">
      <c r="B17" s="29"/>
      <c r="C17" s="232" t="s">
        <v>55</v>
      </c>
      <c r="D17" s="232"/>
      <c r="E17" s="297" t="s">
        <v>113</v>
      </c>
      <c r="F17" s="297"/>
      <c r="G17" s="297"/>
      <c r="H17" s="297"/>
      <c r="I17" s="297"/>
      <c r="J17" s="297"/>
      <c r="K17" s="297"/>
      <c r="L17" s="297"/>
      <c r="M17" s="30"/>
      <c r="N17" s="14"/>
      <c r="O17" s="6"/>
      <c r="P17" s="14"/>
      <c r="Q17" s="14"/>
      <c r="R17" s="26"/>
      <c r="S17" s="28"/>
      <c r="T17" s="28"/>
      <c r="U17" s="8"/>
      <c r="V17" s="8"/>
      <c r="W17" s="8"/>
      <c r="X17" s="9"/>
      <c r="Y17" s="10"/>
      <c r="Z17" s="10"/>
      <c r="AA17" s="10"/>
      <c r="AB17" s="10"/>
      <c r="AC17" s="10"/>
      <c r="AD17" s="10"/>
      <c r="AE17" s="10"/>
      <c r="AF17" s="10"/>
    </row>
    <row r="18" spans="2:32" ht="27" customHeight="1" x14ac:dyDescent="0.25">
      <c r="B18" s="29"/>
      <c r="C18" s="232" t="s">
        <v>57</v>
      </c>
      <c r="D18" s="232"/>
      <c r="E18" s="297" t="s">
        <v>114</v>
      </c>
      <c r="F18" s="297"/>
      <c r="G18" s="297"/>
      <c r="H18" s="297"/>
      <c r="I18" s="297"/>
      <c r="J18" s="297"/>
      <c r="K18" s="297"/>
      <c r="L18" s="297"/>
      <c r="M18" s="30"/>
      <c r="O18" s="31"/>
      <c r="P18" s="32"/>
      <c r="Q18" s="8"/>
      <c r="R18" s="7"/>
      <c r="S18" s="8"/>
      <c r="T18" s="8"/>
      <c r="U18" s="8"/>
      <c r="V18" s="8"/>
      <c r="W18" s="8"/>
      <c r="X18" s="9"/>
      <c r="Y18" s="10"/>
      <c r="Z18" s="10"/>
      <c r="AA18" s="10"/>
      <c r="AB18" s="10"/>
      <c r="AC18" s="10"/>
      <c r="AD18" s="10"/>
      <c r="AE18" s="10"/>
      <c r="AF18" s="10"/>
    </row>
    <row r="19" spans="2:32" ht="41.25" customHeight="1" x14ac:dyDescent="0.25">
      <c r="B19" s="29"/>
      <c r="C19" s="232" t="s">
        <v>58</v>
      </c>
      <c r="D19" s="232"/>
      <c r="E19" s="296" t="s">
        <v>114</v>
      </c>
      <c r="F19" s="296"/>
      <c r="G19" s="296"/>
      <c r="H19" s="296"/>
      <c r="I19" s="296"/>
      <c r="J19" s="296"/>
      <c r="K19" s="296"/>
      <c r="L19" s="296"/>
      <c r="M19" s="22"/>
      <c r="O19" s="31"/>
      <c r="P19" s="32"/>
      <c r="Q19" s="28"/>
      <c r="R19" s="2"/>
      <c r="S19" s="8"/>
      <c r="T19" s="8"/>
      <c r="U19" s="8"/>
      <c r="V19" s="8"/>
      <c r="W19" s="8"/>
      <c r="X19" s="9"/>
      <c r="Y19" s="10"/>
      <c r="Z19" s="10"/>
      <c r="AA19" s="10"/>
      <c r="AB19" s="10"/>
      <c r="AC19" s="10"/>
      <c r="AD19" s="10"/>
      <c r="AE19" s="10"/>
      <c r="AF19" s="10"/>
    </row>
    <row r="20" spans="2:32" ht="41.25" customHeight="1" x14ac:dyDescent="0.25">
      <c r="B20" s="33"/>
      <c r="C20" s="223" t="s">
        <v>60</v>
      </c>
      <c r="D20" s="223"/>
      <c r="E20" s="296" t="s">
        <v>115</v>
      </c>
      <c r="F20" s="296"/>
      <c r="G20" s="296"/>
      <c r="H20" s="296"/>
      <c r="I20" s="296"/>
      <c r="J20" s="296"/>
      <c r="K20" s="296"/>
      <c r="L20" s="296"/>
      <c r="M20" s="34"/>
      <c r="O20" s="31"/>
      <c r="P20" s="32"/>
      <c r="Q20" s="28"/>
      <c r="R20" s="2"/>
      <c r="S20" s="28"/>
      <c r="T20" s="28"/>
      <c r="U20" s="8"/>
      <c r="V20" s="8"/>
      <c r="W20" s="8"/>
      <c r="X20" s="9"/>
      <c r="Y20" s="10"/>
      <c r="Z20" s="10"/>
      <c r="AA20" s="10"/>
      <c r="AB20" s="10"/>
      <c r="AC20" s="10"/>
      <c r="AD20" s="10"/>
      <c r="AE20" s="10"/>
      <c r="AF20" s="10"/>
    </row>
    <row r="21" spans="2:32" ht="8.25" customHeight="1" x14ac:dyDescent="0.25">
      <c r="B21" s="222"/>
      <c r="C21" s="222"/>
      <c r="D21" s="222"/>
      <c r="E21" s="222"/>
      <c r="F21" s="222"/>
      <c r="G21" s="222"/>
      <c r="H21" s="222"/>
      <c r="I21" s="222"/>
      <c r="J21" s="222"/>
      <c r="K21" s="222"/>
      <c r="L21" s="222"/>
      <c r="M21" s="22"/>
      <c r="O21" s="6"/>
      <c r="P21" s="32"/>
      <c r="Q21" s="8"/>
      <c r="R21" s="7"/>
      <c r="S21" s="8"/>
      <c r="T21" s="8"/>
      <c r="U21" s="8"/>
      <c r="V21" s="8"/>
      <c r="W21" s="8"/>
      <c r="X21" s="9"/>
      <c r="Y21" s="10"/>
      <c r="Z21" s="10"/>
      <c r="AA21" s="10"/>
      <c r="AB21" s="10"/>
      <c r="AC21" s="10"/>
      <c r="AD21" s="10"/>
      <c r="AE21" s="10"/>
      <c r="AF21" s="10"/>
    </row>
    <row r="22" spans="2:32" ht="15.75" customHeight="1" x14ac:dyDescent="0.25">
      <c r="B22" s="228" t="s">
        <v>62</v>
      </c>
      <c r="C22" s="229"/>
      <c r="D22" s="229"/>
      <c r="E22" s="229"/>
      <c r="F22" s="229"/>
      <c r="G22" s="229"/>
      <c r="H22" s="229"/>
      <c r="I22" s="229"/>
      <c r="J22" s="229"/>
      <c r="K22" s="229"/>
      <c r="L22" s="251"/>
      <c r="M22" s="22"/>
      <c r="O22" s="6"/>
      <c r="P22" s="32"/>
      <c r="Q22" s="8"/>
      <c r="R22" s="7"/>
      <c r="S22" s="8"/>
      <c r="T22" s="8"/>
      <c r="U22" s="8"/>
      <c r="V22" s="8"/>
      <c r="W22" s="8"/>
      <c r="X22" s="9"/>
      <c r="Y22" s="10"/>
      <c r="Z22" s="10"/>
      <c r="AA22" s="10"/>
      <c r="AB22" s="10"/>
      <c r="AC22" s="10"/>
      <c r="AD22" s="10"/>
      <c r="AE22" s="10"/>
      <c r="AF22" s="10"/>
    </row>
    <row r="23" spans="2:32" x14ac:dyDescent="0.25">
      <c r="B23" s="11"/>
      <c r="C23" s="223" t="s">
        <v>63</v>
      </c>
      <c r="D23" s="223"/>
      <c r="E23" s="241" t="s">
        <v>116</v>
      </c>
      <c r="F23" s="241"/>
      <c r="G23" s="241"/>
      <c r="H23" s="241"/>
      <c r="I23" s="241"/>
      <c r="J23" s="241"/>
      <c r="K23" s="241"/>
      <c r="L23" s="241"/>
      <c r="M23" s="35"/>
      <c r="N23" s="36"/>
      <c r="O23" s="36"/>
      <c r="P23" s="36"/>
      <c r="Q23" s="36"/>
      <c r="R23" s="37"/>
      <c r="S23" s="38"/>
      <c r="T23" s="28"/>
      <c r="U23" s="28"/>
      <c r="V23" s="28"/>
      <c r="W23" s="28"/>
    </row>
    <row r="24" spans="2:32" x14ac:dyDescent="0.25">
      <c r="B24" s="11"/>
      <c r="C24" s="223"/>
      <c r="D24" s="223"/>
      <c r="E24" s="241"/>
      <c r="F24" s="241"/>
      <c r="G24" s="241"/>
      <c r="H24" s="241"/>
      <c r="I24" s="241"/>
      <c r="J24" s="241"/>
      <c r="K24" s="241"/>
      <c r="L24" s="241"/>
      <c r="M24" s="22"/>
      <c r="N24" s="36"/>
      <c r="O24" s="36"/>
      <c r="P24" s="36"/>
      <c r="Q24" s="36"/>
      <c r="R24" s="37"/>
      <c r="S24" s="38"/>
      <c r="T24" s="28"/>
      <c r="U24" s="28"/>
      <c r="V24" s="28"/>
      <c r="W24" s="28"/>
    </row>
    <row r="25" spans="2:32" ht="7.5" customHeight="1" x14ac:dyDescent="0.25">
      <c r="B25" s="11"/>
      <c r="C25" s="223"/>
      <c r="D25" s="223"/>
      <c r="E25" s="241"/>
      <c r="F25" s="241"/>
      <c r="G25" s="241"/>
      <c r="H25" s="241"/>
      <c r="I25" s="241"/>
      <c r="J25" s="241"/>
      <c r="K25" s="241"/>
      <c r="L25" s="241"/>
      <c r="M25" s="30"/>
      <c r="N25" s="36"/>
      <c r="O25" s="36"/>
      <c r="P25" s="36"/>
      <c r="Q25" s="36"/>
      <c r="R25" s="37"/>
      <c r="S25" s="38"/>
      <c r="T25" s="28"/>
      <c r="U25" s="28"/>
      <c r="V25" s="28"/>
      <c r="W25" s="28"/>
    </row>
    <row r="26" spans="2:32" ht="12" customHeight="1" x14ac:dyDescent="0.25">
      <c r="B26" s="11"/>
      <c r="C26" s="242" t="s">
        <v>65</v>
      </c>
      <c r="D26" s="243"/>
      <c r="E26" s="248" t="s">
        <v>68</v>
      </c>
      <c r="F26" s="248"/>
      <c r="G26" s="248"/>
      <c r="H26" s="248"/>
      <c r="I26" s="248"/>
      <c r="J26" s="248"/>
      <c r="K26" s="248"/>
      <c r="L26" s="248"/>
      <c r="M26" s="30"/>
      <c r="N26" s="36"/>
      <c r="O26" s="39" t="s">
        <v>67</v>
      </c>
      <c r="P26" s="36"/>
      <c r="Q26" s="36"/>
      <c r="R26" s="37"/>
      <c r="S26" s="38"/>
      <c r="T26" s="28"/>
      <c r="U26" s="28"/>
      <c r="V26" s="28"/>
      <c r="W26" s="28"/>
    </row>
    <row r="27" spans="2:32" ht="12.75" customHeight="1" x14ac:dyDescent="0.25">
      <c r="B27" s="11"/>
      <c r="C27" s="244"/>
      <c r="D27" s="245"/>
      <c r="E27" s="248"/>
      <c r="F27" s="248"/>
      <c r="G27" s="248"/>
      <c r="H27" s="248"/>
      <c r="I27" s="248"/>
      <c r="J27" s="248"/>
      <c r="K27" s="248"/>
      <c r="L27" s="248"/>
      <c r="M27" s="30"/>
      <c r="N27" s="36"/>
      <c r="O27" s="39" t="s">
        <v>68</v>
      </c>
      <c r="P27" s="36"/>
      <c r="Q27" s="36"/>
      <c r="R27" s="37"/>
      <c r="S27" s="38"/>
      <c r="T27" s="28"/>
      <c r="U27" s="28"/>
      <c r="V27" s="28"/>
      <c r="W27" s="28"/>
    </row>
    <row r="28" spans="2:32" ht="12.75" customHeight="1" x14ac:dyDescent="0.25">
      <c r="B28" s="11"/>
      <c r="C28" s="246"/>
      <c r="D28" s="247"/>
      <c r="E28" s="248"/>
      <c r="F28" s="248"/>
      <c r="G28" s="248"/>
      <c r="H28" s="248"/>
      <c r="I28" s="248"/>
      <c r="J28" s="248"/>
      <c r="K28" s="248"/>
      <c r="L28" s="248"/>
      <c r="M28" s="13"/>
      <c r="N28" s="40" t="s">
        <v>69</v>
      </c>
      <c r="O28" s="40" t="s">
        <v>66</v>
      </c>
      <c r="P28" s="38"/>
      <c r="Q28" s="38"/>
      <c r="R28" s="13"/>
      <c r="S28" s="38"/>
      <c r="T28" s="28"/>
      <c r="U28" s="28"/>
      <c r="V28" s="28"/>
      <c r="W28" s="28"/>
    </row>
    <row r="29" spans="2:32" ht="21.75" customHeight="1" x14ac:dyDescent="0.25">
      <c r="B29" s="16"/>
      <c r="C29" s="249" t="s">
        <v>70</v>
      </c>
      <c r="D29" s="249"/>
      <c r="E29" s="225" t="s">
        <v>71</v>
      </c>
      <c r="F29" s="225"/>
      <c r="G29" s="225"/>
      <c r="H29" s="225"/>
      <c r="I29" s="225"/>
      <c r="J29" s="225"/>
      <c r="K29" s="225"/>
      <c r="L29" s="225"/>
      <c r="M29" s="13"/>
      <c r="N29" s="40" t="s">
        <v>71</v>
      </c>
      <c r="O29" s="38"/>
      <c r="P29" s="38"/>
      <c r="Q29" s="38"/>
      <c r="R29" s="13"/>
      <c r="S29" s="38"/>
      <c r="T29" s="28"/>
      <c r="U29" s="28"/>
      <c r="V29" s="28"/>
      <c r="W29" s="28"/>
    </row>
    <row r="30" spans="2:32" ht="9.75" customHeight="1" x14ac:dyDescent="0.25">
      <c r="B30" s="222"/>
      <c r="C30" s="222"/>
      <c r="D30" s="222"/>
      <c r="E30" s="222"/>
      <c r="F30" s="222"/>
      <c r="G30" s="222"/>
      <c r="H30" s="222"/>
      <c r="I30" s="222"/>
      <c r="J30" s="222"/>
      <c r="K30" s="222"/>
      <c r="L30" s="222"/>
      <c r="M30" s="22"/>
      <c r="N30" s="41"/>
      <c r="O30" s="41"/>
      <c r="P30" s="41"/>
      <c r="Q30" s="41"/>
      <c r="R30" s="22"/>
      <c r="S30" s="38"/>
      <c r="T30" s="28"/>
      <c r="U30" s="28"/>
      <c r="V30" s="28"/>
      <c r="W30" s="28"/>
    </row>
    <row r="31" spans="2:32" ht="17.25" customHeight="1" x14ac:dyDescent="0.25">
      <c r="B31" s="228"/>
      <c r="C31" s="229"/>
      <c r="D31" s="229"/>
      <c r="E31" s="229"/>
      <c r="F31" s="229"/>
      <c r="G31" s="230"/>
      <c r="H31" s="230"/>
      <c r="I31" s="230"/>
      <c r="J31" s="230"/>
      <c r="K31" s="230"/>
      <c r="L31" s="231"/>
      <c r="M31" s="22"/>
      <c r="N31" s="41"/>
      <c r="O31" s="41"/>
      <c r="P31" s="41"/>
      <c r="Q31" s="41"/>
      <c r="R31" s="22"/>
      <c r="S31" s="38"/>
      <c r="T31" s="28"/>
      <c r="U31" s="28"/>
      <c r="V31" s="28"/>
      <c r="W31" s="28"/>
    </row>
    <row r="32" spans="2:32" ht="24" customHeight="1" x14ac:dyDescent="0.25">
      <c r="B32" s="11"/>
      <c r="C32" s="232" t="s">
        <v>73</v>
      </c>
      <c r="D32" s="232"/>
      <c r="E32" s="233" t="s">
        <v>74</v>
      </c>
      <c r="F32" s="234"/>
      <c r="G32" s="290" t="s">
        <v>117</v>
      </c>
      <c r="H32" s="291"/>
      <c r="I32" s="291"/>
      <c r="J32" s="291"/>
      <c r="K32" s="291"/>
      <c r="L32" s="292"/>
      <c r="M32" s="22"/>
      <c r="N32" s="42" t="s">
        <v>76</v>
      </c>
      <c r="O32" s="43"/>
      <c r="P32" s="28"/>
      <c r="Q32" s="43"/>
      <c r="R32" s="44"/>
      <c r="S32" s="38"/>
      <c r="T32" s="28"/>
      <c r="U32" s="28"/>
      <c r="V32" s="28"/>
      <c r="W32" s="28"/>
    </row>
    <row r="33" spans="2:23" ht="23.25" customHeight="1" x14ac:dyDescent="0.25">
      <c r="B33" s="11"/>
      <c r="C33" s="232"/>
      <c r="D33" s="232"/>
      <c r="E33" s="201" t="s">
        <v>77</v>
      </c>
      <c r="F33" s="204"/>
      <c r="G33" s="293" t="s">
        <v>118</v>
      </c>
      <c r="H33" s="294"/>
      <c r="I33" s="294"/>
      <c r="J33" s="294"/>
      <c r="K33" s="294"/>
      <c r="L33" s="295"/>
      <c r="M33" s="35"/>
      <c r="N33" s="45" t="s">
        <v>79</v>
      </c>
      <c r="O33" s="46"/>
      <c r="P33" s="28"/>
      <c r="Q33" s="46"/>
      <c r="R33" s="44"/>
      <c r="S33" s="38"/>
      <c r="T33" s="28"/>
      <c r="U33" s="28"/>
      <c r="V33" s="28"/>
      <c r="W33" s="28"/>
    </row>
    <row r="34" spans="2:23" ht="36" customHeight="1" x14ac:dyDescent="0.25">
      <c r="B34" s="11"/>
      <c r="C34" s="223" t="s">
        <v>80</v>
      </c>
      <c r="D34" s="223"/>
      <c r="E34" s="224" t="s">
        <v>76</v>
      </c>
      <c r="F34" s="224"/>
      <c r="G34" s="224"/>
      <c r="H34" s="223" t="s">
        <v>82</v>
      </c>
      <c r="I34" s="223"/>
      <c r="J34" s="225" t="s">
        <v>76</v>
      </c>
      <c r="K34" s="225"/>
      <c r="L34" s="225"/>
      <c r="M34" s="30"/>
      <c r="N34" s="47" t="s">
        <v>83</v>
      </c>
      <c r="O34" s="48"/>
      <c r="P34" s="42"/>
      <c r="Q34" s="48"/>
      <c r="R34" s="49"/>
      <c r="S34" s="38"/>
      <c r="T34" s="28"/>
      <c r="U34" s="28"/>
      <c r="V34" s="28"/>
      <c r="W34" s="28"/>
    </row>
    <row r="35" spans="2:23" ht="35.25" customHeight="1" x14ac:dyDescent="0.25">
      <c r="B35" s="16"/>
      <c r="C35" s="226" t="s">
        <v>84</v>
      </c>
      <c r="D35" s="227"/>
      <c r="E35" s="224" t="s">
        <v>119</v>
      </c>
      <c r="F35" s="224"/>
      <c r="G35" s="224"/>
      <c r="H35" s="224"/>
      <c r="I35" s="224"/>
      <c r="J35" s="50" t="s">
        <v>86</v>
      </c>
      <c r="K35" s="224" t="s">
        <v>87</v>
      </c>
      <c r="L35" s="224"/>
      <c r="M35" s="30"/>
      <c r="N35" s="47" t="s">
        <v>88</v>
      </c>
      <c r="O35" s="47"/>
      <c r="P35" s="51"/>
      <c r="Q35" s="47"/>
      <c r="R35" s="52"/>
      <c r="S35" s="38"/>
      <c r="T35" s="28"/>
      <c r="U35" s="28"/>
      <c r="V35" s="28"/>
      <c r="W35" s="28"/>
    </row>
    <row r="36" spans="2:23" ht="8.25" customHeight="1" x14ac:dyDescent="0.25">
      <c r="B36" s="222"/>
      <c r="C36" s="222"/>
      <c r="D36" s="222"/>
      <c r="E36" s="222"/>
      <c r="F36" s="222"/>
      <c r="G36" s="222"/>
      <c r="H36" s="222"/>
      <c r="I36" s="222"/>
      <c r="J36" s="222"/>
      <c r="K36" s="222"/>
      <c r="L36" s="222"/>
      <c r="M36" s="13"/>
      <c r="N36" s="47" t="s">
        <v>89</v>
      </c>
      <c r="O36" s="38"/>
      <c r="P36" s="53"/>
      <c r="Q36" s="28"/>
      <c r="R36" s="2"/>
      <c r="S36" s="28"/>
      <c r="T36" s="28"/>
      <c r="U36" s="28"/>
      <c r="V36" s="28"/>
      <c r="W36" s="28"/>
    </row>
    <row r="37" spans="2:23" ht="54.75" hidden="1" customHeight="1" x14ac:dyDescent="0.25">
      <c r="B37" s="11"/>
      <c r="C37" s="54">
        <v>11</v>
      </c>
      <c r="D37" s="55"/>
      <c r="E37" s="56"/>
      <c r="F37" s="220"/>
      <c r="G37" s="220"/>
      <c r="H37" s="57" t="e">
        <f>VLOOKUP(E37,#REF!,2)</f>
        <v>#REF!</v>
      </c>
      <c r="I37" s="221"/>
      <c r="J37" s="221"/>
      <c r="K37" s="58" t="e">
        <f>#REF!</f>
        <v>#REF!</v>
      </c>
      <c r="L37" s="58" t="e">
        <f>#REF!</f>
        <v>#REF!</v>
      </c>
      <c r="N37" s="59"/>
      <c r="O37" s="59"/>
      <c r="P37" s="59"/>
      <c r="Q37" s="59"/>
      <c r="R37" s="60"/>
      <c r="S37" s="59"/>
      <c r="T37" s="59"/>
      <c r="U37" s="59"/>
      <c r="V37" s="59"/>
    </row>
    <row r="38" spans="2:23" ht="54.75" hidden="1" customHeight="1" x14ac:dyDescent="0.25">
      <c r="B38" s="11"/>
      <c r="C38" s="54">
        <v>12</v>
      </c>
      <c r="D38" s="55"/>
      <c r="E38" s="56"/>
      <c r="F38" s="220"/>
      <c r="G38" s="220"/>
      <c r="H38" s="57" t="e">
        <f>VLOOKUP(E38,#REF!,2)</f>
        <v>#REF!</v>
      </c>
      <c r="I38" s="221"/>
      <c r="J38" s="221"/>
      <c r="K38" s="58" t="e">
        <f>#REF!</f>
        <v>#REF!</v>
      </c>
      <c r="L38" s="58" t="e">
        <f>#REF!</f>
        <v>#REF!</v>
      </c>
      <c r="N38" s="59"/>
      <c r="O38" s="59"/>
      <c r="P38" s="59"/>
      <c r="Q38" s="59"/>
      <c r="R38" s="60"/>
      <c r="S38" s="59"/>
      <c r="T38" s="59"/>
      <c r="U38" s="59"/>
      <c r="V38" s="59"/>
    </row>
    <row r="39" spans="2:23" ht="54.75" hidden="1" customHeight="1" x14ac:dyDescent="0.25">
      <c r="B39" s="11"/>
      <c r="C39" s="54">
        <v>13</v>
      </c>
      <c r="D39" s="55"/>
      <c r="E39" s="56"/>
      <c r="F39" s="220"/>
      <c r="G39" s="220"/>
      <c r="H39" s="57" t="e">
        <f>VLOOKUP(E39,#REF!,2)</f>
        <v>#REF!</v>
      </c>
      <c r="I39" s="221"/>
      <c r="J39" s="221"/>
      <c r="K39" s="58" t="e">
        <f>#REF!</f>
        <v>#REF!</v>
      </c>
      <c r="L39" s="58" t="e">
        <f>#REF!</f>
        <v>#REF!</v>
      </c>
      <c r="N39" s="61"/>
      <c r="O39" s="61"/>
      <c r="P39" s="61"/>
      <c r="Q39" s="61"/>
      <c r="R39" s="62"/>
      <c r="S39" s="63"/>
      <c r="T39" s="63"/>
      <c r="U39" s="63"/>
    </row>
    <row r="40" spans="2:23" ht="54.75" hidden="1" customHeight="1" x14ac:dyDescent="0.25">
      <c r="B40" s="11"/>
      <c r="C40" s="54">
        <v>14</v>
      </c>
      <c r="D40" s="55"/>
      <c r="E40" s="56"/>
      <c r="F40" s="220"/>
      <c r="G40" s="220"/>
      <c r="H40" s="57" t="e">
        <f>VLOOKUP(E40,#REF!,2)</f>
        <v>#REF!</v>
      </c>
      <c r="I40" s="221"/>
      <c r="J40" s="221"/>
      <c r="K40" s="58" t="e">
        <f>#REF!</f>
        <v>#REF!</v>
      </c>
      <c r="L40" s="58" t="e">
        <f>#REF!</f>
        <v>#REF!</v>
      </c>
      <c r="N40" s="61"/>
      <c r="O40" s="61"/>
      <c r="P40" s="61"/>
      <c r="Q40" s="61"/>
      <c r="R40" s="62"/>
      <c r="S40" s="63"/>
      <c r="T40" s="63"/>
      <c r="U40" s="63"/>
    </row>
    <row r="41" spans="2:23" ht="54.75" hidden="1" customHeight="1" x14ac:dyDescent="0.25">
      <c r="B41" s="11"/>
      <c r="C41" s="54">
        <v>15</v>
      </c>
      <c r="D41" s="55"/>
      <c r="E41" s="56"/>
      <c r="F41" s="220"/>
      <c r="G41" s="220"/>
      <c r="H41" s="57" t="e">
        <f>VLOOKUP(E41,#REF!,2)</f>
        <v>#REF!</v>
      </c>
      <c r="I41" s="221"/>
      <c r="J41" s="221"/>
      <c r="K41" s="58" t="e">
        <f>#REF!</f>
        <v>#REF!</v>
      </c>
      <c r="L41" s="58" t="e">
        <f>#REF!</f>
        <v>#REF!</v>
      </c>
      <c r="N41" s="61"/>
      <c r="O41" s="61"/>
      <c r="P41" s="61"/>
      <c r="Q41" s="61"/>
      <c r="R41" s="62"/>
      <c r="S41" s="63"/>
      <c r="T41" s="63"/>
      <c r="U41" s="63"/>
    </row>
    <row r="42" spans="2:23" ht="54.75" hidden="1" customHeight="1" x14ac:dyDescent="0.25">
      <c r="B42" s="11"/>
      <c r="C42" s="54">
        <v>16</v>
      </c>
      <c r="D42" s="55"/>
      <c r="E42" s="56"/>
      <c r="F42" s="220"/>
      <c r="G42" s="220"/>
      <c r="H42" s="57" t="e">
        <f>VLOOKUP(E42,#REF!,2)</f>
        <v>#REF!</v>
      </c>
      <c r="I42" s="221"/>
      <c r="J42" s="221"/>
      <c r="K42" s="58" t="e">
        <f>#REF!</f>
        <v>#REF!</v>
      </c>
      <c r="L42" s="58" t="e">
        <f>#REF!</f>
        <v>#REF!</v>
      </c>
      <c r="N42" s="61"/>
      <c r="O42" s="61"/>
      <c r="P42" s="61"/>
      <c r="Q42" s="61"/>
      <c r="R42" s="62"/>
      <c r="S42" s="63"/>
      <c r="T42" s="63"/>
      <c r="U42" s="63"/>
    </row>
    <row r="43" spans="2:23" ht="54.75" hidden="1" customHeight="1" x14ac:dyDescent="0.25">
      <c r="B43" s="11"/>
      <c r="C43" s="54">
        <v>17</v>
      </c>
      <c r="D43" s="55"/>
      <c r="E43" s="56"/>
      <c r="F43" s="220"/>
      <c r="G43" s="220"/>
      <c r="H43" s="57" t="e">
        <f>VLOOKUP(E43,#REF!,2)</f>
        <v>#REF!</v>
      </c>
      <c r="I43" s="221"/>
      <c r="J43" s="221"/>
      <c r="K43" s="58" t="e">
        <f>#REF!</f>
        <v>#REF!</v>
      </c>
      <c r="L43" s="58" t="e">
        <f>#REF!</f>
        <v>#REF!</v>
      </c>
      <c r="N43" s="61"/>
      <c r="O43" s="61"/>
      <c r="P43" s="61"/>
      <c r="Q43" s="61"/>
      <c r="R43" s="62"/>
      <c r="S43" s="63"/>
      <c r="T43" s="63"/>
      <c r="U43" s="63"/>
    </row>
    <row r="44" spans="2:23" ht="54.75" hidden="1" customHeight="1" x14ac:dyDescent="0.25">
      <c r="B44" s="11"/>
      <c r="C44" s="54">
        <v>18</v>
      </c>
      <c r="D44" s="55"/>
      <c r="E44" s="56"/>
      <c r="F44" s="220"/>
      <c r="G44" s="220"/>
      <c r="H44" s="57" t="e">
        <f>VLOOKUP(E44,#REF!,2)</f>
        <v>#REF!</v>
      </c>
      <c r="I44" s="221"/>
      <c r="J44" s="221"/>
      <c r="K44" s="58" t="e">
        <f>#REF!</f>
        <v>#REF!</v>
      </c>
      <c r="L44" s="58" t="e">
        <f>#REF!</f>
        <v>#REF!</v>
      </c>
      <c r="N44" s="61"/>
      <c r="O44" s="61"/>
      <c r="P44" s="61"/>
      <c r="Q44" s="61"/>
      <c r="R44" s="62"/>
      <c r="S44" s="63"/>
      <c r="T44" s="63"/>
      <c r="U44" s="63"/>
    </row>
    <row r="45" spans="2:23" ht="54.75" hidden="1" customHeight="1" x14ac:dyDescent="0.25">
      <c r="B45" s="11"/>
      <c r="C45" s="54">
        <v>19</v>
      </c>
      <c r="D45" s="55"/>
      <c r="E45" s="56"/>
      <c r="F45" s="220"/>
      <c r="G45" s="220"/>
      <c r="H45" s="57" t="e">
        <f>VLOOKUP(E45,#REF!,2)</f>
        <v>#REF!</v>
      </c>
      <c r="I45" s="221"/>
      <c r="J45" s="221"/>
      <c r="K45" s="58" t="e">
        <f>#REF!</f>
        <v>#REF!</v>
      </c>
      <c r="L45" s="58" t="e">
        <f>#REF!</f>
        <v>#REF!</v>
      </c>
      <c r="N45" s="61"/>
      <c r="O45" s="61"/>
      <c r="P45" s="61"/>
      <c r="Q45" s="61"/>
      <c r="R45" s="62"/>
      <c r="S45" s="63"/>
      <c r="T45" s="63"/>
      <c r="U45" s="63"/>
    </row>
    <row r="46" spans="2:23" ht="54.75" hidden="1" customHeight="1" x14ac:dyDescent="0.25">
      <c r="B46" s="11"/>
      <c r="C46" s="54">
        <v>20</v>
      </c>
      <c r="D46" s="55"/>
      <c r="E46" s="56"/>
      <c r="F46" s="220"/>
      <c r="G46" s="220"/>
      <c r="H46" s="57" t="e">
        <f>VLOOKUP(E46,#REF!,2)</f>
        <v>#REF!</v>
      </c>
      <c r="I46" s="221"/>
      <c r="J46" s="221"/>
      <c r="K46" s="58" t="e">
        <f>#REF!</f>
        <v>#REF!</v>
      </c>
      <c r="L46" s="58" t="e">
        <f>#REF!</f>
        <v>#REF!</v>
      </c>
      <c r="N46" s="61"/>
      <c r="O46" s="61"/>
      <c r="P46" s="61"/>
      <c r="Q46" s="61"/>
      <c r="R46" s="62"/>
      <c r="S46" s="63"/>
      <c r="T46" s="63"/>
      <c r="U46" s="63"/>
    </row>
    <row r="47" spans="2:23" ht="54.75" hidden="1" customHeight="1" x14ac:dyDescent="0.25">
      <c r="B47" s="11"/>
      <c r="C47" s="54">
        <v>21</v>
      </c>
      <c r="D47" s="55"/>
      <c r="E47" s="56"/>
      <c r="F47" s="220"/>
      <c r="G47" s="220"/>
      <c r="H47" s="57" t="e">
        <f>VLOOKUP(E47,#REF!,2)</f>
        <v>#REF!</v>
      </c>
      <c r="I47" s="221"/>
      <c r="J47" s="221"/>
      <c r="K47" s="58" t="e">
        <f>#REF!</f>
        <v>#REF!</v>
      </c>
      <c r="L47" s="58" t="e">
        <f>#REF!</f>
        <v>#REF!</v>
      </c>
      <c r="N47" s="61"/>
      <c r="O47" s="61"/>
      <c r="P47" s="61"/>
      <c r="Q47" s="61"/>
      <c r="R47" s="62"/>
      <c r="S47" s="63"/>
      <c r="T47" s="63"/>
      <c r="U47" s="63"/>
    </row>
    <row r="48" spans="2:23" ht="54.75" hidden="1" customHeight="1" x14ac:dyDescent="0.25">
      <c r="B48" s="11"/>
      <c r="C48" s="54">
        <v>22</v>
      </c>
      <c r="D48" s="55"/>
      <c r="E48" s="56"/>
      <c r="F48" s="220"/>
      <c r="G48" s="220"/>
      <c r="H48" s="57" t="e">
        <f>VLOOKUP(E48,#REF!,2)</f>
        <v>#REF!</v>
      </c>
      <c r="I48" s="221"/>
      <c r="J48" s="221"/>
      <c r="K48" s="58" t="e">
        <f>#REF!</f>
        <v>#REF!</v>
      </c>
      <c r="L48" s="58" t="e">
        <f>#REF!</f>
        <v>#REF!</v>
      </c>
      <c r="N48" s="61"/>
      <c r="O48" s="61"/>
      <c r="P48" s="61"/>
      <c r="Q48" s="61"/>
      <c r="R48" s="62"/>
      <c r="S48" s="63"/>
      <c r="T48" s="63"/>
      <c r="U48" s="63"/>
    </row>
    <row r="49" spans="1:18" ht="54.75" hidden="1" customHeight="1" x14ac:dyDescent="0.25">
      <c r="B49" s="11"/>
      <c r="C49" s="54">
        <v>23</v>
      </c>
      <c r="D49" s="55"/>
      <c r="E49" s="56"/>
      <c r="F49" s="220"/>
      <c r="G49" s="220"/>
      <c r="H49" s="57" t="e">
        <f>VLOOKUP(E49,#REF!,2)</f>
        <v>#REF!</v>
      </c>
      <c r="I49" s="221"/>
      <c r="J49" s="221"/>
      <c r="K49" s="58" t="e">
        <f>#REF!</f>
        <v>#REF!</v>
      </c>
      <c r="L49" s="58" t="e">
        <f>#REF!</f>
        <v>#REF!</v>
      </c>
      <c r="N49" s="61"/>
      <c r="O49" s="61"/>
      <c r="P49" s="61"/>
      <c r="Q49" s="61"/>
      <c r="R49" s="62"/>
    </row>
    <row r="50" spans="1:18" ht="54.75" hidden="1" customHeight="1" x14ac:dyDescent="0.25">
      <c r="B50" s="11"/>
      <c r="C50" s="54">
        <v>24</v>
      </c>
      <c r="D50" s="55"/>
      <c r="E50" s="56"/>
      <c r="F50" s="220"/>
      <c r="G50" s="220"/>
      <c r="H50" s="57" t="e">
        <f>VLOOKUP(E50,#REF!,2)</f>
        <v>#REF!</v>
      </c>
      <c r="I50" s="221"/>
      <c r="J50" s="221"/>
      <c r="K50" s="58" t="e">
        <f>#REF!</f>
        <v>#REF!</v>
      </c>
      <c r="L50" s="58" t="e">
        <f>#REF!</f>
        <v>#REF!</v>
      </c>
      <c r="N50" s="61"/>
      <c r="O50" s="61"/>
      <c r="P50" s="61"/>
      <c r="Q50" s="61"/>
      <c r="R50" s="62"/>
    </row>
    <row r="51" spans="1:18" ht="54.75" hidden="1" customHeight="1" x14ac:dyDescent="0.25">
      <c r="B51" s="11"/>
      <c r="C51" s="359">
        <v>25</v>
      </c>
      <c r="D51" s="360"/>
      <c r="E51" s="361"/>
      <c r="F51" s="362"/>
      <c r="G51" s="362"/>
      <c r="H51" s="363" t="e">
        <f>VLOOKUP(E51,#REF!,2)</f>
        <v>#REF!</v>
      </c>
      <c r="I51" s="364"/>
      <c r="J51" s="364"/>
      <c r="K51" s="365" t="e">
        <f>#REF!</f>
        <v>#REF!</v>
      </c>
      <c r="L51" s="365" t="e">
        <f>#REF!</f>
        <v>#REF!</v>
      </c>
      <c r="N51" s="61"/>
      <c r="O51" s="61"/>
      <c r="P51" s="61"/>
      <c r="Q51" s="61"/>
      <c r="R51" s="62"/>
    </row>
    <row r="52" spans="1:18" x14ac:dyDescent="0.25">
      <c r="A52" s="64"/>
      <c r="B52" s="368" t="s">
        <v>90</v>
      </c>
      <c r="C52" s="369"/>
      <c r="D52" s="369"/>
      <c r="E52" s="369"/>
      <c r="F52" s="369"/>
      <c r="G52" s="369"/>
      <c r="H52" s="369"/>
      <c r="I52" s="369"/>
      <c r="J52" s="369"/>
      <c r="K52" s="369"/>
      <c r="L52" s="370"/>
    </row>
    <row r="53" spans="1:18" ht="217.5" customHeight="1" x14ac:dyDescent="0.25">
      <c r="B53" s="371"/>
      <c r="C53" s="372"/>
      <c r="D53" s="372"/>
      <c r="E53" s="372"/>
      <c r="F53" s="372"/>
      <c r="G53" s="372"/>
      <c r="H53" s="372"/>
      <c r="I53" s="372"/>
      <c r="J53" s="372"/>
      <c r="K53" s="372"/>
      <c r="L53" s="373"/>
    </row>
    <row r="54" spans="1:18" ht="45" x14ac:dyDescent="0.25">
      <c r="A54" s="65" t="s">
        <v>91</v>
      </c>
      <c r="B54" s="366" t="s">
        <v>92</v>
      </c>
      <c r="C54" s="366" t="s">
        <v>93</v>
      </c>
      <c r="D54" s="366" t="s">
        <v>94</v>
      </c>
      <c r="E54" s="366" t="s">
        <v>95</v>
      </c>
      <c r="F54" s="366" t="s">
        <v>96</v>
      </c>
      <c r="G54" s="366" t="s">
        <v>97</v>
      </c>
      <c r="H54" s="367" t="s">
        <v>98</v>
      </c>
      <c r="I54" s="367"/>
      <c r="J54" s="367" t="s">
        <v>99</v>
      </c>
      <c r="K54" s="367"/>
      <c r="L54" s="367"/>
    </row>
    <row r="55" spans="1:18" ht="16.5" customHeight="1" x14ac:dyDescent="0.25">
      <c r="A55" s="78">
        <v>1</v>
      </c>
      <c r="B55" s="80">
        <v>39813</v>
      </c>
      <c r="C55" s="81"/>
      <c r="D55" s="70"/>
      <c r="E55" s="82">
        <v>59529467847.720001</v>
      </c>
      <c r="F55" s="82">
        <v>60219254227.779999</v>
      </c>
      <c r="G55" s="83">
        <v>0.98850000000000005</v>
      </c>
      <c r="H55" s="198"/>
      <c r="I55" s="198"/>
      <c r="J55" s="198"/>
      <c r="K55" s="198"/>
      <c r="L55" s="198"/>
    </row>
    <row r="56" spans="1:18" ht="15" customHeight="1" x14ac:dyDescent="0.25">
      <c r="A56" s="67">
        <v>2</v>
      </c>
      <c r="B56" s="68">
        <v>40178</v>
      </c>
      <c r="C56" s="84">
        <v>0.98</v>
      </c>
      <c r="D56" s="70"/>
      <c r="E56" s="85">
        <v>675630157.86979997</v>
      </c>
      <c r="F56" s="85">
        <v>66768302277</v>
      </c>
      <c r="G56" s="84">
        <v>1.01</v>
      </c>
      <c r="H56" s="198" t="s">
        <v>120</v>
      </c>
      <c r="I56" s="198"/>
      <c r="J56" s="198"/>
      <c r="K56" s="198"/>
      <c r="L56" s="198"/>
    </row>
    <row r="57" spans="1:18" ht="17.25" customHeight="1" x14ac:dyDescent="0.25">
      <c r="A57" s="78">
        <v>3</v>
      </c>
      <c r="B57" s="68">
        <v>40543</v>
      </c>
      <c r="C57" s="84">
        <v>0.98</v>
      </c>
      <c r="D57" s="70"/>
      <c r="E57" s="85">
        <v>72042070291</v>
      </c>
      <c r="F57" s="85">
        <v>72973351110</v>
      </c>
      <c r="G57" s="84">
        <v>0.98723806972213191</v>
      </c>
      <c r="H57" s="233" t="s">
        <v>121</v>
      </c>
      <c r="I57" s="287"/>
      <c r="J57" s="198"/>
      <c r="K57" s="198"/>
      <c r="L57" s="198"/>
    </row>
    <row r="58" spans="1:18" ht="23.25" customHeight="1" x14ac:dyDescent="0.25">
      <c r="A58" s="67">
        <v>4</v>
      </c>
      <c r="B58" s="68">
        <v>40908</v>
      </c>
      <c r="C58" s="69">
        <f>AVERAGE(G55:G57)</f>
        <v>0.99524602324071054</v>
      </c>
      <c r="D58" s="70"/>
      <c r="E58" s="85">
        <v>75143226393.369995</v>
      </c>
      <c r="F58" s="85">
        <v>77609990152.600006</v>
      </c>
      <c r="G58" s="73">
        <f t="shared" ref="G58:G63" si="0">IF(AND(ISNUMBER(E58),ISNUMBER(F58)),E58/F58,"")</f>
        <v>0.96821589908232486</v>
      </c>
      <c r="H58" s="233" t="s">
        <v>122</v>
      </c>
      <c r="I58" s="287"/>
      <c r="J58" s="198" t="s">
        <v>123</v>
      </c>
      <c r="K58" s="198"/>
      <c r="L58" s="198"/>
    </row>
    <row r="59" spans="1:18" ht="27" customHeight="1" x14ac:dyDescent="0.25">
      <c r="A59" s="78">
        <v>5</v>
      </c>
      <c r="B59" s="68">
        <v>41274</v>
      </c>
      <c r="C59" s="79">
        <v>0.98850000000000005</v>
      </c>
      <c r="D59" s="70"/>
      <c r="E59" s="85">
        <v>83620903794.820007</v>
      </c>
      <c r="F59" s="85">
        <v>88301635801.75</v>
      </c>
      <c r="G59" s="86">
        <f t="shared" si="0"/>
        <v>0.94699155950588598</v>
      </c>
      <c r="H59" s="288" t="s">
        <v>124</v>
      </c>
      <c r="I59" s="289"/>
      <c r="J59" s="198" t="s">
        <v>125</v>
      </c>
      <c r="K59" s="198"/>
      <c r="L59" s="198"/>
    </row>
    <row r="60" spans="1:18" ht="21" customHeight="1" x14ac:dyDescent="0.25">
      <c r="A60" s="67">
        <v>6</v>
      </c>
      <c r="B60" s="68">
        <v>41639</v>
      </c>
      <c r="C60" s="79">
        <f>AVERAGE(G55:G59)</f>
        <v>0.98018910566206841</v>
      </c>
      <c r="D60" s="70"/>
      <c r="E60" s="85">
        <v>102083421401.77</v>
      </c>
      <c r="F60" s="85">
        <v>103370024166.87</v>
      </c>
      <c r="G60" s="86">
        <f t="shared" si="0"/>
        <v>0.98755342493658482</v>
      </c>
      <c r="H60" s="253" t="s">
        <v>126</v>
      </c>
      <c r="I60" s="255"/>
      <c r="J60" s="198"/>
      <c r="K60" s="198"/>
      <c r="L60" s="198"/>
    </row>
    <row r="61" spans="1:18" ht="28.5" customHeight="1" x14ac:dyDescent="0.25">
      <c r="A61" s="78">
        <v>7</v>
      </c>
      <c r="B61" s="68">
        <v>42004</v>
      </c>
      <c r="C61" s="79">
        <f>AVERAGE(C59:C60)</f>
        <v>0.98434455283103417</v>
      </c>
      <c r="D61" s="72"/>
      <c r="E61" s="85">
        <v>125340713835.07001</v>
      </c>
      <c r="F61" s="85">
        <v>126842132500.94</v>
      </c>
      <c r="G61" s="87">
        <f t="shared" si="0"/>
        <v>0.98816309189804208</v>
      </c>
      <c r="H61" s="224" t="s">
        <v>127</v>
      </c>
      <c r="I61" s="224"/>
      <c r="J61" s="198"/>
      <c r="K61" s="198"/>
      <c r="L61" s="198"/>
    </row>
    <row r="62" spans="1:18" ht="28.5" customHeight="1" x14ac:dyDescent="0.25">
      <c r="A62" s="67">
        <v>8</v>
      </c>
      <c r="B62" s="68">
        <v>42369</v>
      </c>
      <c r="C62" s="79">
        <v>0.98</v>
      </c>
      <c r="D62" s="72"/>
      <c r="E62" s="85">
        <v>135678596724.45</v>
      </c>
      <c r="F62" s="85">
        <v>136482306456.77</v>
      </c>
      <c r="G62" s="87">
        <f t="shared" si="0"/>
        <v>0.99411125329586525</v>
      </c>
      <c r="H62" s="198" t="s">
        <v>249</v>
      </c>
      <c r="I62" s="198"/>
      <c r="J62" s="198"/>
      <c r="K62" s="198"/>
      <c r="L62" s="198"/>
    </row>
    <row r="63" spans="1:18" ht="22.5" customHeight="1" x14ac:dyDescent="0.25">
      <c r="A63" s="78">
        <v>9</v>
      </c>
      <c r="B63" s="68">
        <v>42735</v>
      </c>
      <c r="C63" s="79">
        <v>0.98</v>
      </c>
      <c r="D63" s="72"/>
      <c r="E63" s="85">
        <v>139249492956.63</v>
      </c>
      <c r="F63" s="85">
        <v>142183477478.12</v>
      </c>
      <c r="G63" s="87">
        <f t="shared" si="0"/>
        <v>0.97936479980986901</v>
      </c>
      <c r="H63" s="224" t="s">
        <v>258</v>
      </c>
      <c r="I63" s="224"/>
      <c r="J63" s="198"/>
      <c r="K63" s="198"/>
      <c r="L63" s="198"/>
    </row>
    <row r="64" spans="1:18" s="121" customFormat="1" ht="34.5" customHeight="1" x14ac:dyDescent="0.25">
      <c r="A64" s="117">
        <v>10</v>
      </c>
      <c r="B64" s="138">
        <v>43100</v>
      </c>
      <c r="C64" s="132">
        <v>0.98</v>
      </c>
      <c r="D64" s="188"/>
      <c r="E64" s="127">
        <v>160431364440</v>
      </c>
      <c r="F64" s="127">
        <v>164774552213</v>
      </c>
      <c r="G64" s="134">
        <f t="shared" ref="G64:G66" si="1">IF(AND(ISNUMBER(E64),ISNUMBER(F64)),E64/F64,"")</f>
        <v>0.97364163510281809</v>
      </c>
      <c r="H64" s="282" t="s">
        <v>275</v>
      </c>
      <c r="I64" s="282"/>
      <c r="J64" s="283"/>
      <c r="K64" s="283"/>
      <c r="L64" s="283"/>
      <c r="M64" s="120"/>
    </row>
    <row r="65" spans="1:23" s="121" customFormat="1" ht="50.25" customHeight="1" x14ac:dyDescent="0.25">
      <c r="A65" s="122">
        <v>11</v>
      </c>
      <c r="B65" s="140">
        <v>43465</v>
      </c>
      <c r="C65" s="135">
        <v>0.98</v>
      </c>
      <c r="D65" s="187"/>
      <c r="E65" s="130">
        <v>152612535495.04999</v>
      </c>
      <c r="F65" s="130">
        <v>158307215084.04001</v>
      </c>
      <c r="G65" s="137">
        <f t="shared" si="1"/>
        <v>0.96402766869490497</v>
      </c>
      <c r="H65" s="284" t="s">
        <v>297</v>
      </c>
      <c r="I65" s="285"/>
      <c r="J65" s="285"/>
      <c r="K65" s="285"/>
      <c r="L65" s="286"/>
      <c r="M65" s="120"/>
    </row>
    <row r="66" spans="1:23" s="121" customFormat="1" ht="408.75" customHeight="1" x14ac:dyDescent="0.25">
      <c r="A66" s="143">
        <v>12</v>
      </c>
      <c r="B66" s="140">
        <v>43830</v>
      </c>
      <c r="C66" s="135">
        <v>0.98</v>
      </c>
      <c r="D66" s="187"/>
      <c r="E66" s="130">
        <v>153793796412.53</v>
      </c>
      <c r="F66" s="130">
        <v>160967733431.48999</v>
      </c>
      <c r="G66" s="137">
        <f t="shared" si="1"/>
        <v>0.95543245303871216</v>
      </c>
      <c r="H66" s="284" t="s">
        <v>329</v>
      </c>
      <c r="I66" s="285"/>
      <c r="J66" s="285"/>
      <c r="K66" s="285"/>
      <c r="L66" s="286"/>
      <c r="M66" s="120"/>
    </row>
    <row r="67" spans="1:23" ht="15" customHeight="1" x14ac:dyDescent="0.25">
      <c r="B67" s="192" t="s">
        <v>110</v>
      </c>
      <c r="C67" s="193"/>
      <c r="D67" s="193"/>
      <c r="E67" s="193"/>
      <c r="F67" s="193"/>
      <c r="G67" s="193"/>
      <c r="H67" s="193"/>
      <c r="I67" s="193"/>
      <c r="J67" s="193"/>
      <c r="K67" s="193"/>
      <c r="L67" s="194"/>
      <c r="N67" s="1"/>
      <c r="O67" s="1"/>
      <c r="P67" s="1"/>
      <c r="Q67" s="1"/>
      <c r="S67" s="1"/>
      <c r="T67" s="1"/>
      <c r="U67" s="1"/>
      <c r="V67" s="1"/>
      <c r="W67" s="1"/>
    </row>
    <row r="68" spans="1:23" ht="15" customHeight="1" x14ac:dyDescent="0.25">
      <c r="B68" s="192"/>
      <c r="C68" s="193"/>
      <c r="D68" s="193"/>
      <c r="E68" s="193"/>
      <c r="F68" s="193"/>
      <c r="G68" s="193"/>
      <c r="H68" s="193"/>
      <c r="I68" s="193"/>
      <c r="J68" s="193"/>
      <c r="K68" s="193"/>
      <c r="L68" s="194"/>
      <c r="N68" s="1"/>
      <c r="O68" s="1"/>
      <c r="P68" s="1"/>
      <c r="Q68" s="1"/>
      <c r="S68" s="1"/>
      <c r="T68" s="1"/>
      <c r="U68" s="1"/>
      <c r="V68" s="1"/>
      <c r="W68" s="1"/>
    </row>
    <row r="69" spans="1:23" ht="15" customHeight="1" x14ac:dyDescent="0.25">
      <c r="B69" s="195"/>
      <c r="C69" s="196"/>
      <c r="D69" s="196"/>
      <c r="E69" s="196"/>
      <c r="F69" s="196"/>
      <c r="G69" s="196"/>
      <c r="H69" s="196"/>
      <c r="I69" s="196"/>
      <c r="J69" s="196"/>
      <c r="K69" s="196"/>
      <c r="L69" s="197"/>
      <c r="N69" s="1"/>
      <c r="O69" s="1"/>
      <c r="P69" s="1"/>
      <c r="Q69" s="1"/>
      <c r="S69" s="1"/>
      <c r="T69" s="1"/>
      <c r="U69" s="1"/>
      <c r="V69" s="1"/>
      <c r="W69" s="1"/>
    </row>
    <row r="70" spans="1:23" ht="15" customHeight="1" x14ac:dyDescent="0.25">
      <c r="B70" s="1"/>
      <c r="C70" s="1"/>
      <c r="D70" s="1"/>
      <c r="E70" s="1"/>
      <c r="F70" s="1"/>
      <c r="G70" s="1"/>
      <c r="H70" s="1"/>
      <c r="I70" s="1"/>
      <c r="J70" s="1"/>
      <c r="K70" s="1"/>
      <c r="L70" s="1"/>
      <c r="N70" s="1"/>
      <c r="O70" s="1"/>
      <c r="P70" s="1"/>
      <c r="Q70" s="1"/>
      <c r="S70" s="1"/>
      <c r="T70" s="1"/>
      <c r="U70" s="1"/>
      <c r="V70" s="1"/>
      <c r="W70" s="1"/>
    </row>
    <row r="71" spans="1:23" ht="15" hidden="1" customHeight="1" x14ac:dyDescent="0.25"/>
    <row r="72" spans="1:23" ht="15" hidden="1" customHeight="1" x14ac:dyDescent="0.25"/>
    <row r="73" spans="1:23" ht="15" hidden="1" customHeight="1" x14ac:dyDescent="0.25"/>
    <row r="74" spans="1:23" ht="15" hidden="1" customHeight="1" x14ac:dyDescent="0.25"/>
    <row r="75" spans="1:23" ht="15" hidden="1" customHeight="1" x14ac:dyDescent="0.25"/>
    <row r="76" spans="1:23" ht="15" hidden="1" customHeight="1" x14ac:dyDescent="0.25"/>
    <row r="77" spans="1:23" ht="15" hidden="1" customHeight="1" x14ac:dyDescent="0.25"/>
    <row r="78" spans="1:23" ht="15" hidden="1" customHeight="1" x14ac:dyDescent="0.25"/>
    <row r="79" spans="1:23" ht="15" hidden="1" customHeight="1" x14ac:dyDescent="0.25"/>
    <row r="80" spans="1:23" ht="15" hidden="1" customHeight="1" x14ac:dyDescent="0.25"/>
    <row r="81" spans="7:9" ht="15" hidden="1" customHeight="1" x14ac:dyDescent="0.25"/>
    <row r="82" spans="7:9" ht="15" hidden="1" customHeight="1" x14ac:dyDescent="0.25"/>
    <row r="83" spans="7:9" ht="15" hidden="1" customHeight="1" x14ac:dyDescent="0.25"/>
    <row r="84" spans="7:9" ht="15" hidden="1" customHeight="1" x14ac:dyDescent="0.25"/>
    <row r="85" spans="7:9" ht="15" hidden="1" customHeight="1" x14ac:dyDescent="0.25"/>
    <row r="86" spans="7:9" ht="15" hidden="1" customHeight="1" x14ac:dyDescent="0.25"/>
    <row r="87" spans="7:9" ht="15" hidden="1" customHeight="1" x14ac:dyDescent="0.25"/>
    <row r="88" spans="7:9" ht="15" hidden="1" customHeight="1" x14ac:dyDescent="0.25"/>
    <row r="89" spans="7:9" ht="15" hidden="1" customHeight="1" x14ac:dyDescent="0.25"/>
    <row r="90" spans="7:9" ht="15" hidden="1" customHeight="1" x14ac:dyDescent="0.25"/>
    <row r="91" spans="7:9" ht="140.25" customHeight="1" x14ac:dyDescent="0.25">
      <c r="G91" s="14"/>
      <c r="H91" s="14"/>
      <c r="I91" s="14"/>
    </row>
  </sheetData>
  <mergeCells count="112">
    <mergeCell ref="D2:D5"/>
    <mergeCell ref="E2:K3"/>
    <mergeCell ref="E4:F4"/>
    <mergeCell ref="G4:H4"/>
    <mergeCell ref="I4:K4"/>
    <mergeCell ref="E5:K5"/>
    <mergeCell ref="C12:E12"/>
    <mergeCell ref="F12:L12"/>
    <mergeCell ref="C13:D13"/>
    <mergeCell ref="E13:H13"/>
    <mergeCell ref="J13:L13"/>
    <mergeCell ref="C14:D14"/>
    <mergeCell ref="E14:L14"/>
    <mergeCell ref="C7:D7"/>
    <mergeCell ref="E7:F7"/>
    <mergeCell ref="J7:K7"/>
    <mergeCell ref="B9:L9"/>
    <mergeCell ref="B10:B14"/>
    <mergeCell ref="C10:D10"/>
    <mergeCell ref="E10:I10"/>
    <mergeCell ref="K10:L10"/>
    <mergeCell ref="C11:D11"/>
    <mergeCell ref="E11:J11"/>
    <mergeCell ref="C19:D19"/>
    <mergeCell ref="E19:L19"/>
    <mergeCell ref="C20:D20"/>
    <mergeCell ref="E20:L20"/>
    <mergeCell ref="B21:L21"/>
    <mergeCell ref="B22:L22"/>
    <mergeCell ref="B15:L15"/>
    <mergeCell ref="B16:L16"/>
    <mergeCell ref="C17:D17"/>
    <mergeCell ref="E17:L17"/>
    <mergeCell ref="C18:D18"/>
    <mergeCell ref="E18:L18"/>
    <mergeCell ref="B30:L30"/>
    <mergeCell ref="B31:L31"/>
    <mergeCell ref="C32:D33"/>
    <mergeCell ref="E32:F32"/>
    <mergeCell ref="G32:L32"/>
    <mergeCell ref="E33:F33"/>
    <mergeCell ref="G33:L33"/>
    <mergeCell ref="C23:D25"/>
    <mergeCell ref="E23:L25"/>
    <mergeCell ref="C26:D28"/>
    <mergeCell ref="E26:L28"/>
    <mergeCell ref="C29:D29"/>
    <mergeCell ref="E29:L29"/>
    <mergeCell ref="B36:L36"/>
    <mergeCell ref="F37:G37"/>
    <mergeCell ref="I37:J37"/>
    <mergeCell ref="F38:G38"/>
    <mergeCell ref="I38:J38"/>
    <mergeCell ref="F39:G39"/>
    <mergeCell ref="I39:J39"/>
    <mergeCell ref="C34:D34"/>
    <mergeCell ref="E34:G34"/>
    <mergeCell ref="H34:I34"/>
    <mergeCell ref="J34:L34"/>
    <mergeCell ref="C35:D35"/>
    <mergeCell ref="E35:I35"/>
    <mergeCell ref="K35:L35"/>
    <mergeCell ref="F43:G43"/>
    <mergeCell ref="I43:J43"/>
    <mergeCell ref="F44:G44"/>
    <mergeCell ref="I44:J44"/>
    <mergeCell ref="F45:G45"/>
    <mergeCell ref="I45:J45"/>
    <mergeCell ref="F40:G40"/>
    <mergeCell ref="I40:J40"/>
    <mergeCell ref="F41:G41"/>
    <mergeCell ref="I41:J41"/>
    <mergeCell ref="F42:G42"/>
    <mergeCell ref="I42:J42"/>
    <mergeCell ref="F49:G49"/>
    <mergeCell ref="I49:J49"/>
    <mergeCell ref="F50:G50"/>
    <mergeCell ref="I50:J50"/>
    <mergeCell ref="F51:G51"/>
    <mergeCell ref="I51:J51"/>
    <mergeCell ref="F46:G46"/>
    <mergeCell ref="I46:J46"/>
    <mergeCell ref="F47:G47"/>
    <mergeCell ref="I47:J47"/>
    <mergeCell ref="F48:G48"/>
    <mergeCell ref="I48:J48"/>
    <mergeCell ref="H57:I57"/>
    <mergeCell ref="J57:L57"/>
    <mergeCell ref="H58:I58"/>
    <mergeCell ref="J58:L58"/>
    <mergeCell ref="H59:I59"/>
    <mergeCell ref="J59:L59"/>
    <mergeCell ref="B52:L52"/>
    <mergeCell ref="H54:I54"/>
    <mergeCell ref="J54:L54"/>
    <mergeCell ref="H55:I55"/>
    <mergeCell ref="J55:L55"/>
    <mergeCell ref="H56:I56"/>
    <mergeCell ref="J56:L56"/>
    <mergeCell ref="H63:I63"/>
    <mergeCell ref="J63:L63"/>
    <mergeCell ref="B67:L69"/>
    <mergeCell ref="H60:I60"/>
    <mergeCell ref="J60:L60"/>
    <mergeCell ref="H61:I61"/>
    <mergeCell ref="J61:L61"/>
    <mergeCell ref="H62:I62"/>
    <mergeCell ref="J62:L62"/>
    <mergeCell ref="H64:I64"/>
    <mergeCell ref="J64:L64"/>
    <mergeCell ref="H65:L65"/>
    <mergeCell ref="H66:L66"/>
  </mergeCells>
  <conditionalFormatting sqref="H37:H51">
    <cfRule type="containsText" dxfId="26" priority="1" operator="containsText" text="ü">
      <formula>NOT(ISERROR(SEARCH("ü",H37)))</formula>
    </cfRule>
    <cfRule type="containsText" dxfId="25" priority="2" operator="containsText" text="%">
      <formula>NOT(ISERROR(SEARCH("%",H37)))</formula>
    </cfRule>
    <cfRule type="containsText" dxfId="24" priority="3" operator="containsText" text="M">
      <formula>NOT(ISERROR(SEARCH("M",H37)))</formula>
    </cfRule>
  </conditionalFormatting>
  <dataValidations count="7">
    <dataValidation type="list" allowBlank="1" showInputMessage="1" showErrorMessage="1" sqref="F12 JB12 SX12 ACT12 AMP12 AWL12 BGH12 BQD12 BZZ12 CJV12 CTR12 DDN12 DNJ12 DXF12 EHB12 EQX12 FAT12 FKP12 FUL12 GEH12 GOD12 GXZ12 HHV12 HRR12 IBN12 ILJ12 IVF12 JFB12 JOX12 JYT12 KIP12 KSL12 LCH12 LMD12 LVZ12 MFV12 MPR12 MZN12 NJJ12 NTF12 ODB12 OMX12 OWT12 PGP12 PQL12 QAH12 QKD12 QTZ12 RDV12 RNR12 RXN12 SHJ12 SRF12 TBB12 TKX12 TUT12 UEP12 UOL12 UYH12 VID12 VRZ12 WBV12 WLR12 WVN12 F65550 JB65550 SX65550 ACT65550 AMP65550 AWL65550 BGH65550 BQD65550 BZZ65550 CJV65550 CTR65550 DDN65550 DNJ65550 DXF65550 EHB65550 EQX65550 FAT65550 FKP65550 FUL65550 GEH65550 GOD65550 GXZ65550 HHV65550 HRR65550 IBN65550 ILJ65550 IVF65550 JFB65550 JOX65550 JYT65550 KIP65550 KSL65550 LCH65550 LMD65550 LVZ65550 MFV65550 MPR65550 MZN65550 NJJ65550 NTF65550 ODB65550 OMX65550 OWT65550 PGP65550 PQL65550 QAH65550 QKD65550 QTZ65550 RDV65550 RNR65550 RXN65550 SHJ65550 SRF65550 TBB65550 TKX65550 TUT65550 UEP65550 UOL65550 UYH65550 VID65550 VRZ65550 WBV65550 WLR65550 WVN65550 F131086 JB131086 SX131086 ACT131086 AMP131086 AWL131086 BGH131086 BQD131086 BZZ131086 CJV131086 CTR131086 DDN131086 DNJ131086 DXF131086 EHB131086 EQX131086 FAT131086 FKP131086 FUL131086 GEH131086 GOD131086 GXZ131086 HHV131086 HRR131086 IBN131086 ILJ131086 IVF131086 JFB131086 JOX131086 JYT131086 KIP131086 KSL131086 LCH131086 LMD131086 LVZ131086 MFV131086 MPR131086 MZN131086 NJJ131086 NTF131086 ODB131086 OMX131086 OWT131086 PGP131086 PQL131086 QAH131086 QKD131086 QTZ131086 RDV131086 RNR131086 RXN131086 SHJ131086 SRF131086 TBB131086 TKX131086 TUT131086 UEP131086 UOL131086 UYH131086 VID131086 VRZ131086 WBV131086 WLR131086 WVN131086 F196622 JB196622 SX196622 ACT196622 AMP196622 AWL196622 BGH196622 BQD196622 BZZ196622 CJV196622 CTR196622 DDN196622 DNJ196622 DXF196622 EHB196622 EQX196622 FAT196622 FKP196622 FUL196622 GEH196622 GOD196622 GXZ196622 HHV196622 HRR196622 IBN196622 ILJ196622 IVF196622 JFB196622 JOX196622 JYT196622 KIP196622 KSL196622 LCH196622 LMD196622 LVZ196622 MFV196622 MPR196622 MZN196622 NJJ196622 NTF196622 ODB196622 OMX196622 OWT196622 PGP196622 PQL196622 QAH196622 QKD196622 QTZ196622 RDV196622 RNR196622 RXN196622 SHJ196622 SRF196622 TBB196622 TKX196622 TUT196622 UEP196622 UOL196622 UYH196622 VID196622 VRZ196622 WBV196622 WLR196622 WVN196622 F262158 JB262158 SX262158 ACT262158 AMP262158 AWL262158 BGH262158 BQD262158 BZZ262158 CJV262158 CTR262158 DDN262158 DNJ262158 DXF262158 EHB262158 EQX262158 FAT262158 FKP262158 FUL262158 GEH262158 GOD262158 GXZ262158 HHV262158 HRR262158 IBN262158 ILJ262158 IVF262158 JFB262158 JOX262158 JYT262158 KIP262158 KSL262158 LCH262158 LMD262158 LVZ262158 MFV262158 MPR262158 MZN262158 NJJ262158 NTF262158 ODB262158 OMX262158 OWT262158 PGP262158 PQL262158 QAH262158 QKD262158 QTZ262158 RDV262158 RNR262158 RXN262158 SHJ262158 SRF262158 TBB262158 TKX262158 TUT262158 UEP262158 UOL262158 UYH262158 VID262158 VRZ262158 WBV262158 WLR262158 WVN262158 F327694 JB327694 SX327694 ACT327694 AMP327694 AWL327694 BGH327694 BQD327694 BZZ327694 CJV327694 CTR327694 DDN327694 DNJ327694 DXF327694 EHB327694 EQX327694 FAT327694 FKP327694 FUL327694 GEH327694 GOD327694 GXZ327694 HHV327694 HRR327694 IBN327694 ILJ327694 IVF327694 JFB327694 JOX327694 JYT327694 KIP327694 KSL327694 LCH327694 LMD327694 LVZ327694 MFV327694 MPR327694 MZN327694 NJJ327694 NTF327694 ODB327694 OMX327694 OWT327694 PGP327694 PQL327694 QAH327694 QKD327694 QTZ327694 RDV327694 RNR327694 RXN327694 SHJ327694 SRF327694 TBB327694 TKX327694 TUT327694 UEP327694 UOL327694 UYH327694 VID327694 VRZ327694 WBV327694 WLR327694 WVN327694 F393230 JB393230 SX393230 ACT393230 AMP393230 AWL393230 BGH393230 BQD393230 BZZ393230 CJV393230 CTR393230 DDN393230 DNJ393230 DXF393230 EHB393230 EQX393230 FAT393230 FKP393230 FUL393230 GEH393230 GOD393230 GXZ393230 HHV393230 HRR393230 IBN393230 ILJ393230 IVF393230 JFB393230 JOX393230 JYT393230 KIP393230 KSL393230 LCH393230 LMD393230 LVZ393230 MFV393230 MPR393230 MZN393230 NJJ393230 NTF393230 ODB393230 OMX393230 OWT393230 PGP393230 PQL393230 QAH393230 QKD393230 QTZ393230 RDV393230 RNR393230 RXN393230 SHJ393230 SRF393230 TBB393230 TKX393230 TUT393230 UEP393230 UOL393230 UYH393230 VID393230 VRZ393230 WBV393230 WLR393230 WVN393230 F458766 JB458766 SX458766 ACT458766 AMP458766 AWL458766 BGH458766 BQD458766 BZZ458766 CJV458766 CTR458766 DDN458766 DNJ458766 DXF458766 EHB458766 EQX458766 FAT458766 FKP458766 FUL458766 GEH458766 GOD458766 GXZ458766 HHV458766 HRR458766 IBN458766 ILJ458766 IVF458766 JFB458766 JOX458766 JYT458766 KIP458766 KSL458766 LCH458766 LMD458766 LVZ458766 MFV458766 MPR458766 MZN458766 NJJ458766 NTF458766 ODB458766 OMX458766 OWT458766 PGP458766 PQL458766 QAH458766 QKD458766 QTZ458766 RDV458766 RNR458766 RXN458766 SHJ458766 SRF458766 TBB458766 TKX458766 TUT458766 UEP458766 UOL458766 UYH458766 VID458766 VRZ458766 WBV458766 WLR458766 WVN458766 F524302 JB524302 SX524302 ACT524302 AMP524302 AWL524302 BGH524302 BQD524302 BZZ524302 CJV524302 CTR524302 DDN524302 DNJ524302 DXF524302 EHB524302 EQX524302 FAT524302 FKP524302 FUL524302 GEH524302 GOD524302 GXZ524302 HHV524302 HRR524302 IBN524302 ILJ524302 IVF524302 JFB524302 JOX524302 JYT524302 KIP524302 KSL524302 LCH524302 LMD524302 LVZ524302 MFV524302 MPR524302 MZN524302 NJJ524302 NTF524302 ODB524302 OMX524302 OWT524302 PGP524302 PQL524302 QAH524302 QKD524302 QTZ524302 RDV524302 RNR524302 RXN524302 SHJ524302 SRF524302 TBB524302 TKX524302 TUT524302 UEP524302 UOL524302 UYH524302 VID524302 VRZ524302 WBV524302 WLR524302 WVN524302 F589838 JB589838 SX589838 ACT589838 AMP589838 AWL589838 BGH589838 BQD589838 BZZ589838 CJV589838 CTR589838 DDN589838 DNJ589838 DXF589838 EHB589838 EQX589838 FAT589838 FKP589838 FUL589838 GEH589838 GOD589838 GXZ589838 HHV589838 HRR589838 IBN589838 ILJ589838 IVF589838 JFB589838 JOX589838 JYT589838 KIP589838 KSL589838 LCH589838 LMD589838 LVZ589838 MFV589838 MPR589838 MZN589838 NJJ589838 NTF589838 ODB589838 OMX589838 OWT589838 PGP589838 PQL589838 QAH589838 QKD589838 QTZ589838 RDV589838 RNR589838 RXN589838 SHJ589838 SRF589838 TBB589838 TKX589838 TUT589838 UEP589838 UOL589838 UYH589838 VID589838 VRZ589838 WBV589838 WLR589838 WVN589838 F655374 JB655374 SX655374 ACT655374 AMP655374 AWL655374 BGH655374 BQD655374 BZZ655374 CJV655374 CTR655374 DDN655374 DNJ655374 DXF655374 EHB655374 EQX655374 FAT655374 FKP655374 FUL655374 GEH655374 GOD655374 GXZ655374 HHV655374 HRR655374 IBN655374 ILJ655374 IVF655374 JFB655374 JOX655374 JYT655374 KIP655374 KSL655374 LCH655374 LMD655374 LVZ655374 MFV655374 MPR655374 MZN655374 NJJ655374 NTF655374 ODB655374 OMX655374 OWT655374 PGP655374 PQL655374 QAH655374 QKD655374 QTZ655374 RDV655374 RNR655374 RXN655374 SHJ655374 SRF655374 TBB655374 TKX655374 TUT655374 UEP655374 UOL655374 UYH655374 VID655374 VRZ655374 WBV655374 WLR655374 WVN655374 F720910 JB720910 SX720910 ACT720910 AMP720910 AWL720910 BGH720910 BQD720910 BZZ720910 CJV720910 CTR720910 DDN720910 DNJ720910 DXF720910 EHB720910 EQX720910 FAT720910 FKP720910 FUL720910 GEH720910 GOD720910 GXZ720910 HHV720910 HRR720910 IBN720910 ILJ720910 IVF720910 JFB720910 JOX720910 JYT720910 KIP720910 KSL720910 LCH720910 LMD720910 LVZ720910 MFV720910 MPR720910 MZN720910 NJJ720910 NTF720910 ODB720910 OMX720910 OWT720910 PGP720910 PQL720910 QAH720910 QKD720910 QTZ720910 RDV720910 RNR720910 RXN720910 SHJ720910 SRF720910 TBB720910 TKX720910 TUT720910 UEP720910 UOL720910 UYH720910 VID720910 VRZ720910 WBV720910 WLR720910 WVN720910 F786446 JB786446 SX786446 ACT786446 AMP786446 AWL786446 BGH786446 BQD786446 BZZ786446 CJV786446 CTR786446 DDN786446 DNJ786446 DXF786446 EHB786446 EQX786446 FAT786446 FKP786446 FUL786446 GEH786446 GOD786446 GXZ786446 HHV786446 HRR786446 IBN786446 ILJ786446 IVF786446 JFB786446 JOX786446 JYT786446 KIP786446 KSL786446 LCH786446 LMD786446 LVZ786446 MFV786446 MPR786446 MZN786446 NJJ786446 NTF786446 ODB786446 OMX786446 OWT786446 PGP786446 PQL786446 QAH786446 QKD786446 QTZ786446 RDV786446 RNR786446 RXN786446 SHJ786446 SRF786446 TBB786446 TKX786446 TUT786446 UEP786446 UOL786446 UYH786446 VID786446 VRZ786446 WBV786446 WLR786446 WVN786446 F851982 JB851982 SX851982 ACT851982 AMP851982 AWL851982 BGH851982 BQD851982 BZZ851982 CJV851982 CTR851982 DDN851982 DNJ851982 DXF851982 EHB851982 EQX851982 FAT851982 FKP851982 FUL851982 GEH851982 GOD851982 GXZ851982 HHV851982 HRR851982 IBN851982 ILJ851982 IVF851982 JFB851982 JOX851982 JYT851982 KIP851982 KSL851982 LCH851982 LMD851982 LVZ851982 MFV851982 MPR851982 MZN851982 NJJ851982 NTF851982 ODB851982 OMX851982 OWT851982 PGP851982 PQL851982 QAH851982 QKD851982 QTZ851982 RDV851982 RNR851982 RXN851982 SHJ851982 SRF851982 TBB851982 TKX851982 TUT851982 UEP851982 UOL851982 UYH851982 VID851982 VRZ851982 WBV851982 WLR851982 WVN851982 F917518 JB917518 SX917518 ACT917518 AMP917518 AWL917518 BGH917518 BQD917518 BZZ917518 CJV917518 CTR917518 DDN917518 DNJ917518 DXF917518 EHB917518 EQX917518 FAT917518 FKP917518 FUL917518 GEH917518 GOD917518 GXZ917518 HHV917518 HRR917518 IBN917518 ILJ917518 IVF917518 JFB917518 JOX917518 JYT917518 KIP917518 KSL917518 LCH917518 LMD917518 LVZ917518 MFV917518 MPR917518 MZN917518 NJJ917518 NTF917518 ODB917518 OMX917518 OWT917518 PGP917518 PQL917518 QAH917518 QKD917518 QTZ917518 RDV917518 RNR917518 RXN917518 SHJ917518 SRF917518 TBB917518 TKX917518 TUT917518 UEP917518 UOL917518 UYH917518 VID917518 VRZ917518 WBV917518 WLR917518 WVN917518 F983054 JB983054 SX983054 ACT983054 AMP983054 AWL983054 BGH983054 BQD983054 BZZ983054 CJV983054 CTR983054 DDN983054 DNJ983054 DXF983054 EHB983054 EQX983054 FAT983054 FKP983054 FUL983054 GEH983054 GOD983054 GXZ983054 HHV983054 HRR983054 IBN983054 ILJ983054 IVF983054 JFB983054 JOX983054 JYT983054 KIP983054 KSL983054 LCH983054 LMD983054 LVZ983054 MFV983054 MPR983054 MZN983054 NJJ983054 NTF983054 ODB983054 OMX983054 OWT983054 PGP983054 PQL983054 QAH983054 QKD983054 QTZ983054 RDV983054 RNR983054 RXN983054 SHJ983054 SRF983054 TBB983054 TKX983054 TUT983054 UEP983054 UOL983054 UYH983054 VID983054 VRZ983054 WBV983054 WLR983054 WVN983054">
      <formula1>$N$2:$N$16</formula1>
    </dataValidation>
    <dataValidation type="whole" allowBlank="1" showInputMessage="1" showErrorMessage="1" sqref="WVO983104:WVO983105 JC62:JC63 SY62:SY63 ACU62:ACU63 AMQ62:AMQ63 AWM62:AWM63 BGI62:BGI63 BQE62:BQE63 CAA62:CAA63 CJW62:CJW63 CTS62:CTS63 DDO62:DDO63 DNK62:DNK63 DXG62:DXG63 EHC62:EHC63 EQY62:EQY63 FAU62:FAU63 FKQ62:FKQ63 FUM62:FUM63 GEI62:GEI63 GOE62:GOE63 GYA62:GYA63 HHW62:HHW63 HRS62:HRS63 IBO62:IBO63 ILK62:ILK63 IVG62:IVG63 JFC62:JFC63 JOY62:JOY63 JYU62:JYU63 KIQ62:KIQ63 KSM62:KSM63 LCI62:LCI63 LME62:LME63 LWA62:LWA63 MFW62:MFW63 MPS62:MPS63 MZO62:MZO63 NJK62:NJK63 NTG62:NTG63 ODC62:ODC63 OMY62:OMY63 OWU62:OWU63 PGQ62:PGQ63 PQM62:PQM63 QAI62:QAI63 QKE62:QKE63 QUA62:QUA63 RDW62:RDW63 RNS62:RNS63 RXO62:RXO63 SHK62:SHK63 SRG62:SRG63 TBC62:TBC63 TKY62:TKY63 TUU62:TUU63 UEQ62:UEQ63 UOM62:UOM63 UYI62:UYI63 VIE62:VIE63 VSA62:VSA63 WBW62:WBW63 WLS62:WLS63 WVO62:WVO63 G65600:G65601 JC65600:JC65601 SY65600:SY65601 ACU65600:ACU65601 AMQ65600:AMQ65601 AWM65600:AWM65601 BGI65600:BGI65601 BQE65600:BQE65601 CAA65600:CAA65601 CJW65600:CJW65601 CTS65600:CTS65601 DDO65600:DDO65601 DNK65600:DNK65601 DXG65600:DXG65601 EHC65600:EHC65601 EQY65600:EQY65601 FAU65600:FAU65601 FKQ65600:FKQ65601 FUM65600:FUM65601 GEI65600:GEI65601 GOE65600:GOE65601 GYA65600:GYA65601 HHW65600:HHW65601 HRS65600:HRS65601 IBO65600:IBO65601 ILK65600:ILK65601 IVG65600:IVG65601 JFC65600:JFC65601 JOY65600:JOY65601 JYU65600:JYU65601 KIQ65600:KIQ65601 KSM65600:KSM65601 LCI65600:LCI65601 LME65600:LME65601 LWA65600:LWA65601 MFW65600:MFW65601 MPS65600:MPS65601 MZO65600:MZO65601 NJK65600:NJK65601 NTG65600:NTG65601 ODC65600:ODC65601 OMY65600:OMY65601 OWU65600:OWU65601 PGQ65600:PGQ65601 PQM65600:PQM65601 QAI65600:QAI65601 QKE65600:QKE65601 QUA65600:QUA65601 RDW65600:RDW65601 RNS65600:RNS65601 RXO65600:RXO65601 SHK65600:SHK65601 SRG65600:SRG65601 TBC65600:TBC65601 TKY65600:TKY65601 TUU65600:TUU65601 UEQ65600:UEQ65601 UOM65600:UOM65601 UYI65600:UYI65601 VIE65600:VIE65601 VSA65600:VSA65601 WBW65600:WBW65601 WLS65600:WLS65601 WVO65600:WVO65601 G131136:G131137 JC131136:JC131137 SY131136:SY131137 ACU131136:ACU131137 AMQ131136:AMQ131137 AWM131136:AWM131137 BGI131136:BGI131137 BQE131136:BQE131137 CAA131136:CAA131137 CJW131136:CJW131137 CTS131136:CTS131137 DDO131136:DDO131137 DNK131136:DNK131137 DXG131136:DXG131137 EHC131136:EHC131137 EQY131136:EQY131137 FAU131136:FAU131137 FKQ131136:FKQ131137 FUM131136:FUM131137 GEI131136:GEI131137 GOE131136:GOE131137 GYA131136:GYA131137 HHW131136:HHW131137 HRS131136:HRS131137 IBO131136:IBO131137 ILK131136:ILK131137 IVG131136:IVG131137 JFC131136:JFC131137 JOY131136:JOY131137 JYU131136:JYU131137 KIQ131136:KIQ131137 KSM131136:KSM131137 LCI131136:LCI131137 LME131136:LME131137 LWA131136:LWA131137 MFW131136:MFW131137 MPS131136:MPS131137 MZO131136:MZO131137 NJK131136:NJK131137 NTG131136:NTG131137 ODC131136:ODC131137 OMY131136:OMY131137 OWU131136:OWU131137 PGQ131136:PGQ131137 PQM131136:PQM131137 QAI131136:QAI131137 QKE131136:QKE131137 QUA131136:QUA131137 RDW131136:RDW131137 RNS131136:RNS131137 RXO131136:RXO131137 SHK131136:SHK131137 SRG131136:SRG131137 TBC131136:TBC131137 TKY131136:TKY131137 TUU131136:TUU131137 UEQ131136:UEQ131137 UOM131136:UOM131137 UYI131136:UYI131137 VIE131136:VIE131137 VSA131136:VSA131137 WBW131136:WBW131137 WLS131136:WLS131137 WVO131136:WVO131137 G196672:G196673 JC196672:JC196673 SY196672:SY196673 ACU196672:ACU196673 AMQ196672:AMQ196673 AWM196672:AWM196673 BGI196672:BGI196673 BQE196672:BQE196673 CAA196672:CAA196673 CJW196672:CJW196673 CTS196672:CTS196673 DDO196672:DDO196673 DNK196672:DNK196673 DXG196672:DXG196673 EHC196672:EHC196673 EQY196672:EQY196673 FAU196672:FAU196673 FKQ196672:FKQ196673 FUM196672:FUM196673 GEI196672:GEI196673 GOE196672:GOE196673 GYA196672:GYA196673 HHW196672:HHW196673 HRS196672:HRS196673 IBO196672:IBO196673 ILK196672:ILK196673 IVG196672:IVG196673 JFC196672:JFC196673 JOY196672:JOY196673 JYU196672:JYU196673 KIQ196672:KIQ196673 KSM196672:KSM196673 LCI196672:LCI196673 LME196672:LME196673 LWA196672:LWA196673 MFW196672:MFW196673 MPS196672:MPS196673 MZO196672:MZO196673 NJK196672:NJK196673 NTG196672:NTG196673 ODC196672:ODC196673 OMY196672:OMY196673 OWU196672:OWU196673 PGQ196672:PGQ196673 PQM196672:PQM196673 QAI196672:QAI196673 QKE196672:QKE196673 QUA196672:QUA196673 RDW196672:RDW196673 RNS196672:RNS196673 RXO196672:RXO196673 SHK196672:SHK196673 SRG196672:SRG196673 TBC196672:TBC196673 TKY196672:TKY196673 TUU196672:TUU196673 UEQ196672:UEQ196673 UOM196672:UOM196673 UYI196672:UYI196673 VIE196672:VIE196673 VSA196672:VSA196673 WBW196672:WBW196673 WLS196672:WLS196673 WVO196672:WVO196673 G262208:G262209 JC262208:JC262209 SY262208:SY262209 ACU262208:ACU262209 AMQ262208:AMQ262209 AWM262208:AWM262209 BGI262208:BGI262209 BQE262208:BQE262209 CAA262208:CAA262209 CJW262208:CJW262209 CTS262208:CTS262209 DDO262208:DDO262209 DNK262208:DNK262209 DXG262208:DXG262209 EHC262208:EHC262209 EQY262208:EQY262209 FAU262208:FAU262209 FKQ262208:FKQ262209 FUM262208:FUM262209 GEI262208:GEI262209 GOE262208:GOE262209 GYA262208:GYA262209 HHW262208:HHW262209 HRS262208:HRS262209 IBO262208:IBO262209 ILK262208:ILK262209 IVG262208:IVG262209 JFC262208:JFC262209 JOY262208:JOY262209 JYU262208:JYU262209 KIQ262208:KIQ262209 KSM262208:KSM262209 LCI262208:LCI262209 LME262208:LME262209 LWA262208:LWA262209 MFW262208:MFW262209 MPS262208:MPS262209 MZO262208:MZO262209 NJK262208:NJK262209 NTG262208:NTG262209 ODC262208:ODC262209 OMY262208:OMY262209 OWU262208:OWU262209 PGQ262208:PGQ262209 PQM262208:PQM262209 QAI262208:QAI262209 QKE262208:QKE262209 QUA262208:QUA262209 RDW262208:RDW262209 RNS262208:RNS262209 RXO262208:RXO262209 SHK262208:SHK262209 SRG262208:SRG262209 TBC262208:TBC262209 TKY262208:TKY262209 TUU262208:TUU262209 UEQ262208:UEQ262209 UOM262208:UOM262209 UYI262208:UYI262209 VIE262208:VIE262209 VSA262208:VSA262209 WBW262208:WBW262209 WLS262208:WLS262209 WVO262208:WVO262209 G327744:G327745 JC327744:JC327745 SY327744:SY327745 ACU327744:ACU327745 AMQ327744:AMQ327745 AWM327744:AWM327745 BGI327744:BGI327745 BQE327744:BQE327745 CAA327744:CAA327745 CJW327744:CJW327745 CTS327744:CTS327745 DDO327744:DDO327745 DNK327744:DNK327745 DXG327744:DXG327745 EHC327744:EHC327745 EQY327744:EQY327745 FAU327744:FAU327745 FKQ327744:FKQ327745 FUM327744:FUM327745 GEI327744:GEI327745 GOE327744:GOE327745 GYA327744:GYA327745 HHW327744:HHW327745 HRS327744:HRS327745 IBO327744:IBO327745 ILK327744:ILK327745 IVG327744:IVG327745 JFC327744:JFC327745 JOY327744:JOY327745 JYU327744:JYU327745 KIQ327744:KIQ327745 KSM327744:KSM327745 LCI327744:LCI327745 LME327744:LME327745 LWA327744:LWA327745 MFW327744:MFW327745 MPS327744:MPS327745 MZO327744:MZO327745 NJK327744:NJK327745 NTG327744:NTG327745 ODC327744:ODC327745 OMY327744:OMY327745 OWU327744:OWU327745 PGQ327744:PGQ327745 PQM327744:PQM327745 QAI327744:QAI327745 QKE327744:QKE327745 QUA327744:QUA327745 RDW327744:RDW327745 RNS327744:RNS327745 RXO327744:RXO327745 SHK327744:SHK327745 SRG327744:SRG327745 TBC327744:TBC327745 TKY327744:TKY327745 TUU327744:TUU327745 UEQ327744:UEQ327745 UOM327744:UOM327745 UYI327744:UYI327745 VIE327744:VIE327745 VSA327744:VSA327745 WBW327744:WBW327745 WLS327744:WLS327745 WVO327744:WVO327745 G393280:G393281 JC393280:JC393281 SY393280:SY393281 ACU393280:ACU393281 AMQ393280:AMQ393281 AWM393280:AWM393281 BGI393280:BGI393281 BQE393280:BQE393281 CAA393280:CAA393281 CJW393280:CJW393281 CTS393280:CTS393281 DDO393280:DDO393281 DNK393280:DNK393281 DXG393280:DXG393281 EHC393280:EHC393281 EQY393280:EQY393281 FAU393280:FAU393281 FKQ393280:FKQ393281 FUM393280:FUM393281 GEI393280:GEI393281 GOE393280:GOE393281 GYA393280:GYA393281 HHW393280:HHW393281 HRS393280:HRS393281 IBO393280:IBO393281 ILK393280:ILK393281 IVG393280:IVG393281 JFC393280:JFC393281 JOY393280:JOY393281 JYU393280:JYU393281 KIQ393280:KIQ393281 KSM393280:KSM393281 LCI393280:LCI393281 LME393280:LME393281 LWA393280:LWA393281 MFW393280:MFW393281 MPS393280:MPS393281 MZO393280:MZO393281 NJK393280:NJK393281 NTG393280:NTG393281 ODC393280:ODC393281 OMY393280:OMY393281 OWU393280:OWU393281 PGQ393280:PGQ393281 PQM393280:PQM393281 QAI393280:QAI393281 QKE393280:QKE393281 QUA393280:QUA393281 RDW393280:RDW393281 RNS393280:RNS393281 RXO393280:RXO393281 SHK393280:SHK393281 SRG393280:SRG393281 TBC393280:TBC393281 TKY393280:TKY393281 TUU393280:TUU393281 UEQ393280:UEQ393281 UOM393280:UOM393281 UYI393280:UYI393281 VIE393280:VIE393281 VSA393280:VSA393281 WBW393280:WBW393281 WLS393280:WLS393281 WVO393280:WVO393281 G458816:G458817 JC458816:JC458817 SY458816:SY458817 ACU458816:ACU458817 AMQ458816:AMQ458817 AWM458816:AWM458817 BGI458816:BGI458817 BQE458816:BQE458817 CAA458816:CAA458817 CJW458816:CJW458817 CTS458816:CTS458817 DDO458816:DDO458817 DNK458816:DNK458817 DXG458816:DXG458817 EHC458816:EHC458817 EQY458816:EQY458817 FAU458816:FAU458817 FKQ458816:FKQ458817 FUM458816:FUM458817 GEI458816:GEI458817 GOE458816:GOE458817 GYA458816:GYA458817 HHW458816:HHW458817 HRS458816:HRS458817 IBO458816:IBO458817 ILK458816:ILK458817 IVG458816:IVG458817 JFC458816:JFC458817 JOY458816:JOY458817 JYU458816:JYU458817 KIQ458816:KIQ458817 KSM458816:KSM458817 LCI458816:LCI458817 LME458816:LME458817 LWA458816:LWA458817 MFW458816:MFW458817 MPS458816:MPS458817 MZO458816:MZO458817 NJK458816:NJK458817 NTG458816:NTG458817 ODC458816:ODC458817 OMY458816:OMY458817 OWU458816:OWU458817 PGQ458816:PGQ458817 PQM458816:PQM458817 QAI458816:QAI458817 QKE458816:QKE458817 QUA458816:QUA458817 RDW458816:RDW458817 RNS458816:RNS458817 RXO458816:RXO458817 SHK458816:SHK458817 SRG458816:SRG458817 TBC458816:TBC458817 TKY458816:TKY458817 TUU458816:TUU458817 UEQ458816:UEQ458817 UOM458816:UOM458817 UYI458816:UYI458817 VIE458816:VIE458817 VSA458816:VSA458817 WBW458816:WBW458817 WLS458816:WLS458817 WVO458816:WVO458817 G524352:G524353 JC524352:JC524353 SY524352:SY524353 ACU524352:ACU524353 AMQ524352:AMQ524353 AWM524352:AWM524353 BGI524352:BGI524353 BQE524352:BQE524353 CAA524352:CAA524353 CJW524352:CJW524353 CTS524352:CTS524353 DDO524352:DDO524353 DNK524352:DNK524353 DXG524352:DXG524353 EHC524352:EHC524353 EQY524352:EQY524353 FAU524352:FAU524353 FKQ524352:FKQ524353 FUM524352:FUM524353 GEI524352:GEI524353 GOE524352:GOE524353 GYA524352:GYA524353 HHW524352:HHW524353 HRS524352:HRS524353 IBO524352:IBO524353 ILK524352:ILK524353 IVG524352:IVG524353 JFC524352:JFC524353 JOY524352:JOY524353 JYU524352:JYU524353 KIQ524352:KIQ524353 KSM524352:KSM524353 LCI524352:LCI524353 LME524352:LME524353 LWA524352:LWA524353 MFW524352:MFW524353 MPS524352:MPS524353 MZO524352:MZO524353 NJK524352:NJK524353 NTG524352:NTG524353 ODC524352:ODC524353 OMY524352:OMY524353 OWU524352:OWU524353 PGQ524352:PGQ524353 PQM524352:PQM524353 QAI524352:QAI524353 QKE524352:QKE524353 QUA524352:QUA524353 RDW524352:RDW524353 RNS524352:RNS524353 RXO524352:RXO524353 SHK524352:SHK524353 SRG524352:SRG524353 TBC524352:TBC524353 TKY524352:TKY524353 TUU524352:TUU524353 UEQ524352:UEQ524353 UOM524352:UOM524353 UYI524352:UYI524353 VIE524352:VIE524353 VSA524352:VSA524353 WBW524352:WBW524353 WLS524352:WLS524353 WVO524352:WVO524353 G589888:G589889 JC589888:JC589889 SY589888:SY589889 ACU589888:ACU589889 AMQ589888:AMQ589889 AWM589888:AWM589889 BGI589888:BGI589889 BQE589888:BQE589889 CAA589888:CAA589889 CJW589888:CJW589889 CTS589888:CTS589889 DDO589888:DDO589889 DNK589888:DNK589889 DXG589888:DXG589889 EHC589888:EHC589889 EQY589888:EQY589889 FAU589888:FAU589889 FKQ589888:FKQ589889 FUM589888:FUM589889 GEI589888:GEI589889 GOE589888:GOE589889 GYA589888:GYA589889 HHW589888:HHW589889 HRS589888:HRS589889 IBO589888:IBO589889 ILK589888:ILK589889 IVG589888:IVG589889 JFC589888:JFC589889 JOY589888:JOY589889 JYU589888:JYU589889 KIQ589888:KIQ589889 KSM589888:KSM589889 LCI589888:LCI589889 LME589888:LME589889 LWA589888:LWA589889 MFW589888:MFW589889 MPS589888:MPS589889 MZO589888:MZO589889 NJK589888:NJK589889 NTG589888:NTG589889 ODC589888:ODC589889 OMY589888:OMY589889 OWU589888:OWU589889 PGQ589888:PGQ589889 PQM589888:PQM589889 QAI589888:QAI589889 QKE589888:QKE589889 QUA589888:QUA589889 RDW589888:RDW589889 RNS589888:RNS589889 RXO589888:RXO589889 SHK589888:SHK589889 SRG589888:SRG589889 TBC589888:TBC589889 TKY589888:TKY589889 TUU589888:TUU589889 UEQ589888:UEQ589889 UOM589888:UOM589889 UYI589888:UYI589889 VIE589888:VIE589889 VSA589888:VSA589889 WBW589888:WBW589889 WLS589888:WLS589889 WVO589888:WVO589889 G655424:G655425 JC655424:JC655425 SY655424:SY655425 ACU655424:ACU655425 AMQ655424:AMQ655425 AWM655424:AWM655425 BGI655424:BGI655425 BQE655424:BQE655425 CAA655424:CAA655425 CJW655424:CJW655425 CTS655424:CTS655425 DDO655424:DDO655425 DNK655424:DNK655425 DXG655424:DXG655425 EHC655424:EHC655425 EQY655424:EQY655425 FAU655424:FAU655425 FKQ655424:FKQ655425 FUM655424:FUM655425 GEI655424:GEI655425 GOE655424:GOE655425 GYA655424:GYA655425 HHW655424:HHW655425 HRS655424:HRS655425 IBO655424:IBO655425 ILK655424:ILK655425 IVG655424:IVG655425 JFC655424:JFC655425 JOY655424:JOY655425 JYU655424:JYU655425 KIQ655424:KIQ655425 KSM655424:KSM655425 LCI655424:LCI655425 LME655424:LME655425 LWA655424:LWA655425 MFW655424:MFW655425 MPS655424:MPS655425 MZO655424:MZO655425 NJK655424:NJK655425 NTG655424:NTG655425 ODC655424:ODC655425 OMY655424:OMY655425 OWU655424:OWU655425 PGQ655424:PGQ655425 PQM655424:PQM655425 QAI655424:QAI655425 QKE655424:QKE655425 QUA655424:QUA655425 RDW655424:RDW655425 RNS655424:RNS655425 RXO655424:RXO655425 SHK655424:SHK655425 SRG655424:SRG655425 TBC655424:TBC655425 TKY655424:TKY655425 TUU655424:TUU655425 UEQ655424:UEQ655425 UOM655424:UOM655425 UYI655424:UYI655425 VIE655424:VIE655425 VSA655424:VSA655425 WBW655424:WBW655425 WLS655424:WLS655425 WVO655424:WVO655425 G720960:G720961 JC720960:JC720961 SY720960:SY720961 ACU720960:ACU720961 AMQ720960:AMQ720961 AWM720960:AWM720961 BGI720960:BGI720961 BQE720960:BQE720961 CAA720960:CAA720961 CJW720960:CJW720961 CTS720960:CTS720961 DDO720960:DDO720961 DNK720960:DNK720961 DXG720960:DXG720961 EHC720960:EHC720961 EQY720960:EQY720961 FAU720960:FAU720961 FKQ720960:FKQ720961 FUM720960:FUM720961 GEI720960:GEI720961 GOE720960:GOE720961 GYA720960:GYA720961 HHW720960:HHW720961 HRS720960:HRS720961 IBO720960:IBO720961 ILK720960:ILK720961 IVG720960:IVG720961 JFC720960:JFC720961 JOY720960:JOY720961 JYU720960:JYU720961 KIQ720960:KIQ720961 KSM720960:KSM720961 LCI720960:LCI720961 LME720960:LME720961 LWA720960:LWA720961 MFW720960:MFW720961 MPS720960:MPS720961 MZO720960:MZO720961 NJK720960:NJK720961 NTG720960:NTG720961 ODC720960:ODC720961 OMY720960:OMY720961 OWU720960:OWU720961 PGQ720960:PGQ720961 PQM720960:PQM720961 QAI720960:QAI720961 QKE720960:QKE720961 QUA720960:QUA720961 RDW720960:RDW720961 RNS720960:RNS720961 RXO720960:RXO720961 SHK720960:SHK720961 SRG720960:SRG720961 TBC720960:TBC720961 TKY720960:TKY720961 TUU720960:TUU720961 UEQ720960:UEQ720961 UOM720960:UOM720961 UYI720960:UYI720961 VIE720960:VIE720961 VSA720960:VSA720961 WBW720960:WBW720961 WLS720960:WLS720961 WVO720960:WVO720961 G786496:G786497 JC786496:JC786497 SY786496:SY786497 ACU786496:ACU786497 AMQ786496:AMQ786497 AWM786496:AWM786497 BGI786496:BGI786497 BQE786496:BQE786497 CAA786496:CAA786497 CJW786496:CJW786497 CTS786496:CTS786497 DDO786496:DDO786497 DNK786496:DNK786497 DXG786496:DXG786497 EHC786496:EHC786497 EQY786496:EQY786497 FAU786496:FAU786497 FKQ786496:FKQ786497 FUM786496:FUM786497 GEI786496:GEI786497 GOE786496:GOE786497 GYA786496:GYA786497 HHW786496:HHW786497 HRS786496:HRS786497 IBO786496:IBO786497 ILK786496:ILK786497 IVG786496:IVG786497 JFC786496:JFC786497 JOY786496:JOY786497 JYU786496:JYU786497 KIQ786496:KIQ786497 KSM786496:KSM786497 LCI786496:LCI786497 LME786496:LME786497 LWA786496:LWA786497 MFW786496:MFW786497 MPS786496:MPS786497 MZO786496:MZO786497 NJK786496:NJK786497 NTG786496:NTG786497 ODC786496:ODC786497 OMY786496:OMY786497 OWU786496:OWU786497 PGQ786496:PGQ786497 PQM786496:PQM786497 QAI786496:QAI786497 QKE786496:QKE786497 QUA786496:QUA786497 RDW786496:RDW786497 RNS786496:RNS786497 RXO786496:RXO786497 SHK786496:SHK786497 SRG786496:SRG786497 TBC786496:TBC786497 TKY786496:TKY786497 TUU786496:TUU786497 UEQ786496:UEQ786497 UOM786496:UOM786497 UYI786496:UYI786497 VIE786496:VIE786497 VSA786496:VSA786497 WBW786496:WBW786497 WLS786496:WLS786497 WVO786496:WVO786497 G852032:G852033 JC852032:JC852033 SY852032:SY852033 ACU852032:ACU852033 AMQ852032:AMQ852033 AWM852032:AWM852033 BGI852032:BGI852033 BQE852032:BQE852033 CAA852032:CAA852033 CJW852032:CJW852033 CTS852032:CTS852033 DDO852032:DDO852033 DNK852032:DNK852033 DXG852032:DXG852033 EHC852032:EHC852033 EQY852032:EQY852033 FAU852032:FAU852033 FKQ852032:FKQ852033 FUM852032:FUM852033 GEI852032:GEI852033 GOE852032:GOE852033 GYA852032:GYA852033 HHW852032:HHW852033 HRS852032:HRS852033 IBO852032:IBO852033 ILK852032:ILK852033 IVG852032:IVG852033 JFC852032:JFC852033 JOY852032:JOY852033 JYU852032:JYU852033 KIQ852032:KIQ852033 KSM852032:KSM852033 LCI852032:LCI852033 LME852032:LME852033 LWA852032:LWA852033 MFW852032:MFW852033 MPS852032:MPS852033 MZO852032:MZO852033 NJK852032:NJK852033 NTG852032:NTG852033 ODC852032:ODC852033 OMY852032:OMY852033 OWU852032:OWU852033 PGQ852032:PGQ852033 PQM852032:PQM852033 QAI852032:QAI852033 QKE852032:QKE852033 QUA852032:QUA852033 RDW852032:RDW852033 RNS852032:RNS852033 RXO852032:RXO852033 SHK852032:SHK852033 SRG852032:SRG852033 TBC852032:TBC852033 TKY852032:TKY852033 TUU852032:TUU852033 UEQ852032:UEQ852033 UOM852032:UOM852033 UYI852032:UYI852033 VIE852032:VIE852033 VSA852032:VSA852033 WBW852032:WBW852033 WLS852032:WLS852033 WVO852032:WVO852033 G917568:G917569 JC917568:JC917569 SY917568:SY917569 ACU917568:ACU917569 AMQ917568:AMQ917569 AWM917568:AWM917569 BGI917568:BGI917569 BQE917568:BQE917569 CAA917568:CAA917569 CJW917568:CJW917569 CTS917568:CTS917569 DDO917568:DDO917569 DNK917568:DNK917569 DXG917568:DXG917569 EHC917568:EHC917569 EQY917568:EQY917569 FAU917568:FAU917569 FKQ917568:FKQ917569 FUM917568:FUM917569 GEI917568:GEI917569 GOE917568:GOE917569 GYA917568:GYA917569 HHW917568:HHW917569 HRS917568:HRS917569 IBO917568:IBO917569 ILK917568:ILK917569 IVG917568:IVG917569 JFC917568:JFC917569 JOY917568:JOY917569 JYU917568:JYU917569 KIQ917568:KIQ917569 KSM917568:KSM917569 LCI917568:LCI917569 LME917568:LME917569 LWA917568:LWA917569 MFW917568:MFW917569 MPS917568:MPS917569 MZO917568:MZO917569 NJK917568:NJK917569 NTG917568:NTG917569 ODC917568:ODC917569 OMY917568:OMY917569 OWU917568:OWU917569 PGQ917568:PGQ917569 PQM917568:PQM917569 QAI917568:QAI917569 QKE917568:QKE917569 QUA917568:QUA917569 RDW917568:RDW917569 RNS917568:RNS917569 RXO917568:RXO917569 SHK917568:SHK917569 SRG917568:SRG917569 TBC917568:TBC917569 TKY917568:TKY917569 TUU917568:TUU917569 UEQ917568:UEQ917569 UOM917568:UOM917569 UYI917568:UYI917569 VIE917568:VIE917569 VSA917568:VSA917569 WBW917568:WBW917569 WLS917568:WLS917569 WVO917568:WVO917569 G983104:G983105 JC983104:JC983105 SY983104:SY983105 ACU983104:ACU983105 AMQ983104:AMQ983105 AWM983104:AWM983105 BGI983104:BGI983105 BQE983104:BQE983105 CAA983104:CAA983105 CJW983104:CJW983105 CTS983104:CTS983105 DDO983104:DDO983105 DNK983104:DNK983105 DXG983104:DXG983105 EHC983104:EHC983105 EQY983104:EQY983105 FAU983104:FAU983105 FKQ983104:FKQ983105 FUM983104:FUM983105 GEI983104:GEI983105 GOE983104:GOE983105 GYA983104:GYA983105 HHW983104:HHW983105 HRS983104:HRS983105 IBO983104:IBO983105 ILK983104:ILK983105 IVG983104:IVG983105 JFC983104:JFC983105 JOY983104:JOY983105 JYU983104:JYU983105 KIQ983104:KIQ983105 KSM983104:KSM983105 LCI983104:LCI983105 LME983104:LME983105 LWA983104:LWA983105 MFW983104:MFW983105 MPS983104:MPS983105 MZO983104:MZO983105 NJK983104:NJK983105 NTG983104:NTG983105 ODC983104:ODC983105 OMY983104:OMY983105 OWU983104:OWU983105 PGQ983104:PGQ983105 PQM983104:PQM983105 QAI983104:QAI983105 QKE983104:QKE983105 QUA983104:QUA983105 RDW983104:RDW983105 RNS983104:RNS983105 RXO983104:RXO983105 SHK983104:SHK983105 SRG983104:SRG983105 TBC983104:TBC983105 TKY983104:TKY983105 TUU983104:TUU983105 UEQ983104:UEQ983105 UOM983104:UOM983105 UYI983104:UYI983105 VIE983104:VIE983105 VSA983104:VSA983105 WBW983104:WBW983105 WLS983104:WLS983105 G63:G66">
      <formula1>1</formula1>
      <formula2>100</formula2>
    </dataValidation>
    <dataValidation type="list" allowBlank="1" showInputMessage="1" showErrorMessage="1" sqref="E65498:L65498 JA65498:JH65498 SW65498:TD65498 ACS65498:ACZ65498 AMO65498:AMV65498 AWK65498:AWR65498 BGG65498:BGN65498 BQC65498:BQJ65498 BZY65498:CAF65498 CJU65498:CKB65498 CTQ65498:CTX65498 DDM65498:DDT65498 DNI65498:DNP65498 DXE65498:DXL65498 EHA65498:EHH65498 EQW65498:ERD65498 FAS65498:FAZ65498 FKO65498:FKV65498 FUK65498:FUR65498 GEG65498:GEN65498 GOC65498:GOJ65498 GXY65498:GYF65498 HHU65498:HIB65498 HRQ65498:HRX65498 IBM65498:IBT65498 ILI65498:ILP65498 IVE65498:IVL65498 JFA65498:JFH65498 JOW65498:JPD65498 JYS65498:JYZ65498 KIO65498:KIV65498 KSK65498:KSR65498 LCG65498:LCN65498 LMC65498:LMJ65498 LVY65498:LWF65498 MFU65498:MGB65498 MPQ65498:MPX65498 MZM65498:MZT65498 NJI65498:NJP65498 NTE65498:NTL65498 ODA65498:ODH65498 OMW65498:OND65498 OWS65498:OWZ65498 PGO65498:PGV65498 PQK65498:PQR65498 QAG65498:QAN65498 QKC65498:QKJ65498 QTY65498:QUF65498 RDU65498:REB65498 RNQ65498:RNX65498 RXM65498:RXT65498 SHI65498:SHP65498 SRE65498:SRL65498 TBA65498:TBH65498 TKW65498:TLD65498 TUS65498:TUZ65498 UEO65498:UEV65498 UOK65498:UOR65498 UYG65498:UYN65498 VIC65498:VIJ65498 VRY65498:VSF65498 WBU65498:WCB65498 WLQ65498:WLX65498 WVM65498:WVT65498 E131034:L131034 JA131034:JH131034 SW131034:TD131034 ACS131034:ACZ131034 AMO131034:AMV131034 AWK131034:AWR131034 BGG131034:BGN131034 BQC131034:BQJ131034 BZY131034:CAF131034 CJU131034:CKB131034 CTQ131034:CTX131034 DDM131034:DDT131034 DNI131034:DNP131034 DXE131034:DXL131034 EHA131034:EHH131034 EQW131034:ERD131034 FAS131034:FAZ131034 FKO131034:FKV131034 FUK131034:FUR131034 GEG131034:GEN131034 GOC131034:GOJ131034 GXY131034:GYF131034 HHU131034:HIB131034 HRQ131034:HRX131034 IBM131034:IBT131034 ILI131034:ILP131034 IVE131034:IVL131034 JFA131034:JFH131034 JOW131034:JPD131034 JYS131034:JYZ131034 KIO131034:KIV131034 KSK131034:KSR131034 LCG131034:LCN131034 LMC131034:LMJ131034 LVY131034:LWF131034 MFU131034:MGB131034 MPQ131034:MPX131034 MZM131034:MZT131034 NJI131034:NJP131034 NTE131034:NTL131034 ODA131034:ODH131034 OMW131034:OND131034 OWS131034:OWZ131034 PGO131034:PGV131034 PQK131034:PQR131034 QAG131034:QAN131034 QKC131034:QKJ131034 QTY131034:QUF131034 RDU131034:REB131034 RNQ131034:RNX131034 RXM131034:RXT131034 SHI131034:SHP131034 SRE131034:SRL131034 TBA131034:TBH131034 TKW131034:TLD131034 TUS131034:TUZ131034 UEO131034:UEV131034 UOK131034:UOR131034 UYG131034:UYN131034 VIC131034:VIJ131034 VRY131034:VSF131034 WBU131034:WCB131034 WLQ131034:WLX131034 WVM131034:WVT131034 E196570:L196570 JA196570:JH196570 SW196570:TD196570 ACS196570:ACZ196570 AMO196570:AMV196570 AWK196570:AWR196570 BGG196570:BGN196570 BQC196570:BQJ196570 BZY196570:CAF196570 CJU196570:CKB196570 CTQ196570:CTX196570 DDM196570:DDT196570 DNI196570:DNP196570 DXE196570:DXL196570 EHA196570:EHH196570 EQW196570:ERD196570 FAS196570:FAZ196570 FKO196570:FKV196570 FUK196570:FUR196570 GEG196570:GEN196570 GOC196570:GOJ196570 GXY196570:GYF196570 HHU196570:HIB196570 HRQ196570:HRX196570 IBM196570:IBT196570 ILI196570:ILP196570 IVE196570:IVL196570 JFA196570:JFH196570 JOW196570:JPD196570 JYS196570:JYZ196570 KIO196570:KIV196570 KSK196570:KSR196570 LCG196570:LCN196570 LMC196570:LMJ196570 LVY196570:LWF196570 MFU196570:MGB196570 MPQ196570:MPX196570 MZM196570:MZT196570 NJI196570:NJP196570 NTE196570:NTL196570 ODA196570:ODH196570 OMW196570:OND196570 OWS196570:OWZ196570 PGO196570:PGV196570 PQK196570:PQR196570 QAG196570:QAN196570 QKC196570:QKJ196570 QTY196570:QUF196570 RDU196570:REB196570 RNQ196570:RNX196570 RXM196570:RXT196570 SHI196570:SHP196570 SRE196570:SRL196570 TBA196570:TBH196570 TKW196570:TLD196570 TUS196570:TUZ196570 UEO196570:UEV196570 UOK196570:UOR196570 UYG196570:UYN196570 VIC196570:VIJ196570 VRY196570:VSF196570 WBU196570:WCB196570 WLQ196570:WLX196570 WVM196570:WVT196570 E262106:L262106 JA262106:JH262106 SW262106:TD262106 ACS262106:ACZ262106 AMO262106:AMV262106 AWK262106:AWR262106 BGG262106:BGN262106 BQC262106:BQJ262106 BZY262106:CAF262106 CJU262106:CKB262106 CTQ262106:CTX262106 DDM262106:DDT262106 DNI262106:DNP262106 DXE262106:DXL262106 EHA262106:EHH262106 EQW262106:ERD262106 FAS262106:FAZ262106 FKO262106:FKV262106 FUK262106:FUR262106 GEG262106:GEN262106 GOC262106:GOJ262106 GXY262106:GYF262106 HHU262106:HIB262106 HRQ262106:HRX262106 IBM262106:IBT262106 ILI262106:ILP262106 IVE262106:IVL262106 JFA262106:JFH262106 JOW262106:JPD262106 JYS262106:JYZ262106 KIO262106:KIV262106 KSK262106:KSR262106 LCG262106:LCN262106 LMC262106:LMJ262106 LVY262106:LWF262106 MFU262106:MGB262106 MPQ262106:MPX262106 MZM262106:MZT262106 NJI262106:NJP262106 NTE262106:NTL262106 ODA262106:ODH262106 OMW262106:OND262106 OWS262106:OWZ262106 PGO262106:PGV262106 PQK262106:PQR262106 QAG262106:QAN262106 QKC262106:QKJ262106 QTY262106:QUF262106 RDU262106:REB262106 RNQ262106:RNX262106 RXM262106:RXT262106 SHI262106:SHP262106 SRE262106:SRL262106 TBA262106:TBH262106 TKW262106:TLD262106 TUS262106:TUZ262106 UEO262106:UEV262106 UOK262106:UOR262106 UYG262106:UYN262106 VIC262106:VIJ262106 VRY262106:VSF262106 WBU262106:WCB262106 WLQ262106:WLX262106 WVM262106:WVT262106 E327642:L327642 JA327642:JH327642 SW327642:TD327642 ACS327642:ACZ327642 AMO327642:AMV327642 AWK327642:AWR327642 BGG327642:BGN327642 BQC327642:BQJ327642 BZY327642:CAF327642 CJU327642:CKB327642 CTQ327642:CTX327642 DDM327642:DDT327642 DNI327642:DNP327642 DXE327642:DXL327642 EHA327642:EHH327642 EQW327642:ERD327642 FAS327642:FAZ327642 FKO327642:FKV327642 FUK327642:FUR327642 GEG327642:GEN327642 GOC327642:GOJ327642 GXY327642:GYF327642 HHU327642:HIB327642 HRQ327642:HRX327642 IBM327642:IBT327642 ILI327642:ILP327642 IVE327642:IVL327642 JFA327642:JFH327642 JOW327642:JPD327642 JYS327642:JYZ327642 KIO327642:KIV327642 KSK327642:KSR327642 LCG327642:LCN327642 LMC327642:LMJ327642 LVY327642:LWF327642 MFU327642:MGB327642 MPQ327642:MPX327642 MZM327642:MZT327642 NJI327642:NJP327642 NTE327642:NTL327642 ODA327642:ODH327642 OMW327642:OND327642 OWS327642:OWZ327642 PGO327642:PGV327642 PQK327642:PQR327642 QAG327642:QAN327642 QKC327642:QKJ327642 QTY327642:QUF327642 RDU327642:REB327642 RNQ327642:RNX327642 RXM327642:RXT327642 SHI327642:SHP327642 SRE327642:SRL327642 TBA327642:TBH327642 TKW327642:TLD327642 TUS327642:TUZ327642 UEO327642:UEV327642 UOK327642:UOR327642 UYG327642:UYN327642 VIC327642:VIJ327642 VRY327642:VSF327642 WBU327642:WCB327642 WLQ327642:WLX327642 WVM327642:WVT327642 E393178:L393178 JA393178:JH393178 SW393178:TD393178 ACS393178:ACZ393178 AMO393178:AMV393178 AWK393178:AWR393178 BGG393178:BGN393178 BQC393178:BQJ393178 BZY393178:CAF393178 CJU393178:CKB393178 CTQ393178:CTX393178 DDM393178:DDT393178 DNI393178:DNP393178 DXE393178:DXL393178 EHA393178:EHH393178 EQW393178:ERD393178 FAS393178:FAZ393178 FKO393178:FKV393178 FUK393178:FUR393178 GEG393178:GEN393178 GOC393178:GOJ393178 GXY393178:GYF393178 HHU393178:HIB393178 HRQ393178:HRX393178 IBM393178:IBT393178 ILI393178:ILP393178 IVE393178:IVL393178 JFA393178:JFH393178 JOW393178:JPD393178 JYS393178:JYZ393178 KIO393178:KIV393178 KSK393178:KSR393178 LCG393178:LCN393178 LMC393178:LMJ393178 LVY393178:LWF393178 MFU393178:MGB393178 MPQ393178:MPX393178 MZM393178:MZT393178 NJI393178:NJP393178 NTE393178:NTL393178 ODA393178:ODH393178 OMW393178:OND393178 OWS393178:OWZ393178 PGO393178:PGV393178 PQK393178:PQR393178 QAG393178:QAN393178 QKC393178:QKJ393178 QTY393178:QUF393178 RDU393178:REB393178 RNQ393178:RNX393178 RXM393178:RXT393178 SHI393178:SHP393178 SRE393178:SRL393178 TBA393178:TBH393178 TKW393178:TLD393178 TUS393178:TUZ393178 UEO393178:UEV393178 UOK393178:UOR393178 UYG393178:UYN393178 VIC393178:VIJ393178 VRY393178:VSF393178 WBU393178:WCB393178 WLQ393178:WLX393178 WVM393178:WVT393178 E458714:L458714 JA458714:JH458714 SW458714:TD458714 ACS458714:ACZ458714 AMO458714:AMV458714 AWK458714:AWR458714 BGG458714:BGN458714 BQC458714:BQJ458714 BZY458714:CAF458714 CJU458714:CKB458714 CTQ458714:CTX458714 DDM458714:DDT458714 DNI458714:DNP458714 DXE458714:DXL458714 EHA458714:EHH458714 EQW458714:ERD458714 FAS458714:FAZ458714 FKO458714:FKV458714 FUK458714:FUR458714 GEG458714:GEN458714 GOC458714:GOJ458714 GXY458714:GYF458714 HHU458714:HIB458714 HRQ458714:HRX458714 IBM458714:IBT458714 ILI458714:ILP458714 IVE458714:IVL458714 JFA458714:JFH458714 JOW458714:JPD458714 JYS458714:JYZ458714 KIO458714:KIV458714 KSK458714:KSR458714 LCG458714:LCN458714 LMC458714:LMJ458714 LVY458714:LWF458714 MFU458714:MGB458714 MPQ458714:MPX458714 MZM458714:MZT458714 NJI458714:NJP458714 NTE458714:NTL458714 ODA458714:ODH458714 OMW458714:OND458714 OWS458714:OWZ458714 PGO458714:PGV458714 PQK458714:PQR458714 QAG458714:QAN458714 QKC458714:QKJ458714 QTY458714:QUF458714 RDU458714:REB458714 RNQ458714:RNX458714 RXM458714:RXT458714 SHI458714:SHP458714 SRE458714:SRL458714 TBA458714:TBH458714 TKW458714:TLD458714 TUS458714:TUZ458714 UEO458714:UEV458714 UOK458714:UOR458714 UYG458714:UYN458714 VIC458714:VIJ458714 VRY458714:VSF458714 WBU458714:WCB458714 WLQ458714:WLX458714 WVM458714:WVT458714 E524250:L524250 JA524250:JH524250 SW524250:TD524250 ACS524250:ACZ524250 AMO524250:AMV524250 AWK524250:AWR524250 BGG524250:BGN524250 BQC524250:BQJ524250 BZY524250:CAF524250 CJU524250:CKB524250 CTQ524250:CTX524250 DDM524250:DDT524250 DNI524250:DNP524250 DXE524250:DXL524250 EHA524250:EHH524250 EQW524250:ERD524250 FAS524250:FAZ524250 FKO524250:FKV524250 FUK524250:FUR524250 GEG524250:GEN524250 GOC524250:GOJ524250 GXY524250:GYF524250 HHU524250:HIB524250 HRQ524250:HRX524250 IBM524250:IBT524250 ILI524250:ILP524250 IVE524250:IVL524250 JFA524250:JFH524250 JOW524250:JPD524250 JYS524250:JYZ524250 KIO524250:KIV524250 KSK524250:KSR524250 LCG524250:LCN524250 LMC524250:LMJ524250 LVY524250:LWF524250 MFU524250:MGB524250 MPQ524250:MPX524250 MZM524250:MZT524250 NJI524250:NJP524250 NTE524250:NTL524250 ODA524250:ODH524250 OMW524250:OND524250 OWS524250:OWZ524250 PGO524250:PGV524250 PQK524250:PQR524250 QAG524250:QAN524250 QKC524250:QKJ524250 QTY524250:QUF524250 RDU524250:REB524250 RNQ524250:RNX524250 RXM524250:RXT524250 SHI524250:SHP524250 SRE524250:SRL524250 TBA524250:TBH524250 TKW524250:TLD524250 TUS524250:TUZ524250 UEO524250:UEV524250 UOK524250:UOR524250 UYG524250:UYN524250 VIC524250:VIJ524250 VRY524250:VSF524250 WBU524250:WCB524250 WLQ524250:WLX524250 WVM524250:WVT524250 E589786:L589786 JA589786:JH589786 SW589786:TD589786 ACS589786:ACZ589786 AMO589786:AMV589786 AWK589786:AWR589786 BGG589786:BGN589786 BQC589786:BQJ589786 BZY589786:CAF589786 CJU589786:CKB589786 CTQ589786:CTX589786 DDM589786:DDT589786 DNI589786:DNP589786 DXE589786:DXL589786 EHA589786:EHH589786 EQW589786:ERD589786 FAS589786:FAZ589786 FKO589786:FKV589786 FUK589786:FUR589786 GEG589786:GEN589786 GOC589786:GOJ589786 GXY589786:GYF589786 HHU589786:HIB589786 HRQ589786:HRX589786 IBM589786:IBT589786 ILI589786:ILP589786 IVE589786:IVL589786 JFA589786:JFH589786 JOW589786:JPD589786 JYS589786:JYZ589786 KIO589786:KIV589786 KSK589786:KSR589786 LCG589786:LCN589786 LMC589786:LMJ589786 LVY589786:LWF589786 MFU589786:MGB589786 MPQ589786:MPX589786 MZM589786:MZT589786 NJI589786:NJP589786 NTE589786:NTL589786 ODA589786:ODH589786 OMW589786:OND589786 OWS589786:OWZ589786 PGO589786:PGV589786 PQK589786:PQR589786 QAG589786:QAN589786 QKC589786:QKJ589786 QTY589786:QUF589786 RDU589786:REB589786 RNQ589786:RNX589786 RXM589786:RXT589786 SHI589786:SHP589786 SRE589786:SRL589786 TBA589786:TBH589786 TKW589786:TLD589786 TUS589786:TUZ589786 UEO589786:UEV589786 UOK589786:UOR589786 UYG589786:UYN589786 VIC589786:VIJ589786 VRY589786:VSF589786 WBU589786:WCB589786 WLQ589786:WLX589786 WVM589786:WVT589786 E655322:L655322 JA655322:JH655322 SW655322:TD655322 ACS655322:ACZ655322 AMO655322:AMV655322 AWK655322:AWR655322 BGG655322:BGN655322 BQC655322:BQJ655322 BZY655322:CAF655322 CJU655322:CKB655322 CTQ655322:CTX655322 DDM655322:DDT655322 DNI655322:DNP655322 DXE655322:DXL655322 EHA655322:EHH655322 EQW655322:ERD655322 FAS655322:FAZ655322 FKO655322:FKV655322 FUK655322:FUR655322 GEG655322:GEN655322 GOC655322:GOJ655322 GXY655322:GYF655322 HHU655322:HIB655322 HRQ655322:HRX655322 IBM655322:IBT655322 ILI655322:ILP655322 IVE655322:IVL655322 JFA655322:JFH655322 JOW655322:JPD655322 JYS655322:JYZ655322 KIO655322:KIV655322 KSK655322:KSR655322 LCG655322:LCN655322 LMC655322:LMJ655322 LVY655322:LWF655322 MFU655322:MGB655322 MPQ655322:MPX655322 MZM655322:MZT655322 NJI655322:NJP655322 NTE655322:NTL655322 ODA655322:ODH655322 OMW655322:OND655322 OWS655322:OWZ655322 PGO655322:PGV655322 PQK655322:PQR655322 QAG655322:QAN655322 QKC655322:QKJ655322 QTY655322:QUF655322 RDU655322:REB655322 RNQ655322:RNX655322 RXM655322:RXT655322 SHI655322:SHP655322 SRE655322:SRL655322 TBA655322:TBH655322 TKW655322:TLD655322 TUS655322:TUZ655322 UEO655322:UEV655322 UOK655322:UOR655322 UYG655322:UYN655322 VIC655322:VIJ655322 VRY655322:VSF655322 WBU655322:WCB655322 WLQ655322:WLX655322 WVM655322:WVT655322 E720858:L720858 JA720858:JH720858 SW720858:TD720858 ACS720858:ACZ720858 AMO720858:AMV720858 AWK720858:AWR720858 BGG720858:BGN720858 BQC720858:BQJ720858 BZY720858:CAF720858 CJU720858:CKB720858 CTQ720858:CTX720858 DDM720858:DDT720858 DNI720858:DNP720858 DXE720858:DXL720858 EHA720858:EHH720858 EQW720858:ERD720858 FAS720858:FAZ720858 FKO720858:FKV720858 FUK720858:FUR720858 GEG720858:GEN720858 GOC720858:GOJ720858 GXY720858:GYF720858 HHU720858:HIB720858 HRQ720858:HRX720858 IBM720858:IBT720858 ILI720858:ILP720858 IVE720858:IVL720858 JFA720858:JFH720858 JOW720858:JPD720858 JYS720858:JYZ720858 KIO720858:KIV720858 KSK720858:KSR720858 LCG720858:LCN720858 LMC720858:LMJ720858 LVY720858:LWF720858 MFU720858:MGB720858 MPQ720858:MPX720858 MZM720858:MZT720858 NJI720858:NJP720858 NTE720858:NTL720858 ODA720858:ODH720858 OMW720858:OND720858 OWS720858:OWZ720858 PGO720858:PGV720858 PQK720858:PQR720858 QAG720858:QAN720858 QKC720858:QKJ720858 QTY720858:QUF720858 RDU720858:REB720858 RNQ720858:RNX720858 RXM720858:RXT720858 SHI720858:SHP720858 SRE720858:SRL720858 TBA720858:TBH720858 TKW720858:TLD720858 TUS720858:TUZ720858 UEO720858:UEV720858 UOK720858:UOR720858 UYG720858:UYN720858 VIC720858:VIJ720858 VRY720858:VSF720858 WBU720858:WCB720858 WLQ720858:WLX720858 WVM720858:WVT720858 E786394:L786394 JA786394:JH786394 SW786394:TD786394 ACS786394:ACZ786394 AMO786394:AMV786394 AWK786394:AWR786394 BGG786394:BGN786394 BQC786394:BQJ786394 BZY786394:CAF786394 CJU786394:CKB786394 CTQ786394:CTX786394 DDM786394:DDT786394 DNI786394:DNP786394 DXE786394:DXL786394 EHA786394:EHH786394 EQW786394:ERD786394 FAS786394:FAZ786394 FKO786394:FKV786394 FUK786394:FUR786394 GEG786394:GEN786394 GOC786394:GOJ786394 GXY786394:GYF786394 HHU786394:HIB786394 HRQ786394:HRX786394 IBM786394:IBT786394 ILI786394:ILP786394 IVE786394:IVL786394 JFA786394:JFH786394 JOW786394:JPD786394 JYS786394:JYZ786394 KIO786394:KIV786394 KSK786394:KSR786394 LCG786394:LCN786394 LMC786394:LMJ786394 LVY786394:LWF786394 MFU786394:MGB786394 MPQ786394:MPX786394 MZM786394:MZT786394 NJI786394:NJP786394 NTE786394:NTL786394 ODA786394:ODH786394 OMW786394:OND786394 OWS786394:OWZ786394 PGO786394:PGV786394 PQK786394:PQR786394 QAG786394:QAN786394 QKC786394:QKJ786394 QTY786394:QUF786394 RDU786394:REB786394 RNQ786394:RNX786394 RXM786394:RXT786394 SHI786394:SHP786394 SRE786394:SRL786394 TBA786394:TBH786394 TKW786394:TLD786394 TUS786394:TUZ786394 UEO786394:UEV786394 UOK786394:UOR786394 UYG786394:UYN786394 VIC786394:VIJ786394 VRY786394:VSF786394 WBU786394:WCB786394 WLQ786394:WLX786394 WVM786394:WVT786394 E851930:L851930 JA851930:JH851930 SW851930:TD851930 ACS851930:ACZ851930 AMO851930:AMV851930 AWK851930:AWR851930 BGG851930:BGN851930 BQC851930:BQJ851930 BZY851930:CAF851930 CJU851930:CKB851930 CTQ851930:CTX851930 DDM851930:DDT851930 DNI851930:DNP851930 DXE851930:DXL851930 EHA851930:EHH851930 EQW851930:ERD851930 FAS851930:FAZ851930 FKO851930:FKV851930 FUK851930:FUR851930 GEG851930:GEN851930 GOC851930:GOJ851930 GXY851930:GYF851930 HHU851930:HIB851930 HRQ851930:HRX851930 IBM851930:IBT851930 ILI851930:ILP851930 IVE851930:IVL851930 JFA851930:JFH851930 JOW851930:JPD851930 JYS851930:JYZ851930 KIO851930:KIV851930 KSK851930:KSR851930 LCG851930:LCN851930 LMC851930:LMJ851930 LVY851930:LWF851930 MFU851930:MGB851930 MPQ851930:MPX851930 MZM851930:MZT851930 NJI851930:NJP851930 NTE851930:NTL851930 ODA851930:ODH851930 OMW851930:OND851930 OWS851930:OWZ851930 PGO851930:PGV851930 PQK851930:PQR851930 QAG851930:QAN851930 QKC851930:QKJ851930 QTY851930:QUF851930 RDU851930:REB851930 RNQ851930:RNX851930 RXM851930:RXT851930 SHI851930:SHP851930 SRE851930:SRL851930 TBA851930:TBH851930 TKW851930:TLD851930 TUS851930:TUZ851930 UEO851930:UEV851930 UOK851930:UOR851930 UYG851930:UYN851930 VIC851930:VIJ851930 VRY851930:VSF851930 WBU851930:WCB851930 WLQ851930:WLX851930 WVM851930:WVT851930 E917466:L917466 JA917466:JH917466 SW917466:TD917466 ACS917466:ACZ917466 AMO917466:AMV917466 AWK917466:AWR917466 BGG917466:BGN917466 BQC917466:BQJ917466 BZY917466:CAF917466 CJU917466:CKB917466 CTQ917466:CTX917466 DDM917466:DDT917466 DNI917466:DNP917466 DXE917466:DXL917466 EHA917466:EHH917466 EQW917466:ERD917466 FAS917466:FAZ917466 FKO917466:FKV917466 FUK917466:FUR917466 GEG917466:GEN917466 GOC917466:GOJ917466 GXY917466:GYF917466 HHU917466:HIB917466 HRQ917466:HRX917466 IBM917466:IBT917466 ILI917466:ILP917466 IVE917466:IVL917466 JFA917466:JFH917466 JOW917466:JPD917466 JYS917466:JYZ917466 KIO917466:KIV917466 KSK917466:KSR917466 LCG917466:LCN917466 LMC917466:LMJ917466 LVY917466:LWF917466 MFU917466:MGB917466 MPQ917466:MPX917466 MZM917466:MZT917466 NJI917466:NJP917466 NTE917466:NTL917466 ODA917466:ODH917466 OMW917466:OND917466 OWS917466:OWZ917466 PGO917466:PGV917466 PQK917466:PQR917466 QAG917466:QAN917466 QKC917466:QKJ917466 QTY917466:QUF917466 RDU917466:REB917466 RNQ917466:RNX917466 RXM917466:RXT917466 SHI917466:SHP917466 SRE917466:SRL917466 TBA917466:TBH917466 TKW917466:TLD917466 TUS917466:TUZ917466 UEO917466:UEV917466 UOK917466:UOR917466 UYG917466:UYN917466 VIC917466:VIJ917466 VRY917466:VSF917466 WBU917466:WCB917466 WLQ917466:WLX917466 WVM917466:WVT917466 E983002:L983002 JA983002:JH983002 SW983002:TD983002 ACS983002:ACZ983002 AMO983002:AMV983002 AWK983002:AWR983002 BGG983002:BGN983002 BQC983002:BQJ983002 BZY983002:CAF983002 CJU983002:CKB983002 CTQ983002:CTX983002 DDM983002:DDT983002 DNI983002:DNP983002 DXE983002:DXL983002 EHA983002:EHH983002 EQW983002:ERD983002 FAS983002:FAZ983002 FKO983002:FKV983002 FUK983002:FUR983002 GEG983002:GEN983002 GOC983002:GOJ983002 GXY983002:GYF983002 HHU983002:HIB983002 HRQ983002:HRX983002 IBM983002:IBT983002 ILI983002:ILP983002 IVE983002:IVL983002 JFA983002:JFH983002 JOW983002:JPD983002 JYS983002:JYZ983002 KIO983002:KIV983002 KSK983002:KSR983002 LCG983002:LCN983002 LMC983002:LMJ983002 LVY983002:LWF983002 MFU983002:MGB983002 MPQ983002:MPX983002 MZM983002:MZT983002 NJI983002:NJP983002 NTE983002:NTL983002 ODA983002:ODH983002 OMW983002:OND983002 OWS983002:OWZ983002 PGO983002:PGV983002 PQK983002:PQR983002 QAG983002:QAN983002 QKC983002:QKJ983002 QTY983002:QUF983002 RDU983002:REB983002 RNQ983002:RNX983002 RXM983002:RXT983002 SHI983002:SHP983002 SRE983002:SRL983002 TBA983002:TBH983002 TKW983002:TLD983002 TUS983002:TUZ983002 UEO983002:UEV983002 UOK983002:UOR983002 UYG983002:UYN983002 VIC983002:VIJ983002 VRY983002:VSF983002 WBU983002:WCB983002 WLQ983002:WLX983002 WVM983002:WVT983002 E1048538:L1048538 JA1048538:JH1048538 SW1048538:TD1048538 ACS1048538:ACZ1048538 AMO1048538:AMV1048538 AWK1048538:AWR1048538 BGG1048538:BGN1048538 BQC1048538:BQJ1048538 BZY1048538:CAF1048538 CJU1048538:CKB1048538 CTQ1048538:CTX1048538 DDM1048538:DDT1048538 DNI1048538:DNP1048538 DXE1048538:DXL1048538 EHA1048538:EHH1048538 EQW1048538:ERD1048538 FAS1048538:FAZ1048538 FKO1048538:FKV1048538 FUK1048538:FUR1048538 GEG1048538:GEN1048538 GOC1048538:GOJ1048538 GXY1048538:GYF1048538 HHU1048538:HIB1048538 HRQ1048538:HRX1048538 IBM1048538:IBT1048538 ILI1048538:ILP1048538 IVE1048538:IVL1048538 JFA1048538:JFH1048538 JOW1048538:JPD1048538 JYS1048538:JYZ1048538 KIO1048538:KIV1048538 KSK1048538:KSR1048538 LCG1048538:LCN1048538 LMC1048538:LMJ1048538 LVY1048538:LWF1048538 MFU1048538:MGB1048538 MPQ1048538:MPX1048538 MZM1048538:MZT1048538 NJI1048538:NJP1048538 NTE1048538:NTL1048538 ODA1048538:ODH1048538 OMW1048538:OND1048538 OWS1048538:OWZ1048538 PGO1048538:PGV1048538 PQK1048538:PQR1048538 QAG1048538:QAN1048538 QKC1048538:QKJ1048538 QTY1048538:QUF1048538 RDU1048538:REB1048538 RNQ1048538:RNX1048538 RXM1048538:RXT1048538 SHI1048538:SHP1048538 SRE1048538:SRL1048538 TBA1048538:TBH1048538 TKW1048538:TLD1048538 TUS1048538:TUZ1048538 UEO1048538:UEV1048538 UOK1048538:UOR1048538 UYG1048538:UYN1048538 VIC1048538:VIJ1048538 VRY1048538:VSF1048538 WBU1048538:WCB1048538 WLQ1048538:WLX1048538 WVM1048538:WVT1048538">
      <formula1>$P$1:$P$8</formula1>
    </dataValidation>
    <dataValidation type="list" allowBlank="1" showInputMessage="1" showErrorMessage="1" sqref="E26 JA26 SW26 ACS26 AMO26 AWK26 BGG26 BQC26 BZY26 CJU26 CTQ26 DDM26 DNI26 DXE26 EHA26 EQW26 FAS26 FKO26 FUK26 GEG26 GOC26 GXY26 HHU26 HRQ26 IBM26 ILI26 IVE26 JFA26 JOW26 JYS26 KIO26 KSK26 LCG26 LMC26 LVY26 MFU26 MPQ26 MZM26 NJI26 NTE26 ODA26 OMW26 OWS26 PGO26 PQK26 QAG26 QKC26 QTY26 RDU26 RNQ26 RXM26 SHI26 SRE26 TBA26 TKW26 TUS26 UEO26 UOK26 UYG26 VIC26 VRY26 WBU26 WLQ26 WVM26 E65564 JA65564 SW65564 ACS65564 AMO65564 AWK65564 BGG65564 BQC65564 BZY65564 CJU65564 CTQ65564 DDM65564 DNI65564 DXE65564 EHA65564 EQW65564 FAS65564 FKO65564 FUK65564 GEG65564 GOC65564 GXY65564 HHU65564 HRQ65564 IBM65564 ILI65564 IVE65564 JFA65564 JOW65564 JYS65564 KIO65564 KSK65564 LCG65564 LMC65564 LVY65564 MFU65564 MPQ65564 MZM65564 NJI65564 NTE65564 ODA65564 OMW65564 OWS65564 PGO65564 PQK65564 QAG65564 QKC65564 QTY65564 RDU65564 RNQ65564 RXM65564 SHI65564 SRE65564 TBA65564 TKW65564 TUS65564 UEO65564 UOK65564 UYG65564 VIC65564 VRY65564 WBU65564 WLQ65564 WVM65564 E131100 JA131100 SW131100 ACS131100 AMO131100 AWK131100 BGG131100 BQC131100 BZY131100 CJU131100 CTQ131100 DDM131100 DNI131100 DXE131100 EHA131100 EQW131100 FAS131100 FKO131100 FUK131100 GEG131100 GOC131100 GXY131100 HHU131100 HRQ131100 IBM131100 ILI131100 IVE131100 JFA131100 JOW131100 JYS131100 KIO131100 KSK131100 LCG131100 LMC131100 LVY131100 MFU131100 MPQ131100 MZM131100 NJI131100 NTE131100 ODA131100 OMW131100 OWS131100 PGO131100 PQK131100 QAG131100 QKC131100 QTY131100 RDU131100 RNQ131100 RXM131100 SHI131100 SRE131100 TBA131100 TKW131100 TUS131100 UEO131100 UOK131100 UYG131100 VIC131100 VRY131100 WBU131100 WLQ131100 WVM131100 E196636 JA196636 SW196636 ACS196636 AMO196636 AWK196636 BGG196636 BQC196636 BZY196636 CJU196636 CTQ196636 DDM196636 DNI196636 DXE196636 EHA196636 EQW196636 FAS196636 FKO196636 FUK196636 GEG196636 GOC196636 GXY196636 HHU196636 HRQ196636 IBM196636 ILI196636 IVE196636 JFA196636 JOW196636 JYS196636 KIO196636 KSK196636 LCG196636 LMC196636 LVY196636 MFU196636 MPQ196636 MZM196636 NJI196636 NTE196636 ODA196636 OMW196636 OWS196636 PGO196636 PQK196636 QAG196636 QKC196636 QTY196636 RDU196636 RNQ196636 RXM196636 SHI196636 SRE196636 TBA196636 TKW196636 TUS196636 UEO196636 UOK196636 UYG196636 VIC196636 VRY196636 WBU196636 WLQ196636 WVM196636 E262172 JA262172 SW262172 ACS262172 AMO262172 AWK262172 BGG262172 BQC262172 BZY262172 CJU262172 CTQ262172 DDM262172 DNI262172 DXE262172 EHA262172 EQW262172 FAS262172 FKO262172 FUK262172 GEG262172 GOC262172 GXY262172 HHU262172 HRQ262172 IBM262172 ILI262172 IVE262172 JFA262172 JOW262172 JYS262172 KIO262172 KSK262172 LCG262172 LMC262172 LVY262172 MFU262172 MPQ262172 MZM262172 NJI262172 NTE262172 ODA262172 OMW262172 OWS262172 PGO262172 PQK262172 QAG262172 QKC262172 QTY262172 RDU262172 RNQ262172 RXM262172 SHI262172 SRE262172 TBA262172 TKW262172 TUS262172 UEO262172 UOK262172 UYG262172 VIC262172 VRY262172 WBU262172 WLQ262172 WVM262172 E327708 JA327708 SW327708 ACS327708 AMO327708 AWK327708 BGG327708 BQC327708 BZY327708 CJU327708 CTQ327708 DDM327708 DNI327708 DXE327708 EHA327708 EQW327708 FAS327708 FKO327708 FUK327708 GEG327708 GOC327708 GXY327708 HHU327708 HRQ327708 IBM327708 ILI327708 IVE327708 JFA327708 JOW327708 JYS327708 KIO327708 KSK327708 LCG327708 LMC327708 LVY327708 MFU327708 MPQ327708 MZM327708 NJI327708 NTE327708 ODA327708 OMW327708 OWS327708 PGO327708 PQK327708 QAG327708 QKC327708 QTY327708 RDU327708 RNQ327708 RXM327708 SHI327708 SRE327708 TBA327708 TKW327708 TUS327708 UEO327708 UOK327708 UYG327708 VIC327708 VRY327708 WBU327708 WLQ327708 WVM327708 E393244 JA393244 SW393244 ACS393244 AMO393244 AWK393244 BGG393244 BQC393244 BZY393244 CJU393244 CTQ393244 DDM393244 DNI393244 DXE393244 EHA393244 EQW393244 FAS393244 FKO393244 FUK393244 GEG393244 GOC393244 GXY393244 HHU393244 HRQ393244 IBM393244 ILI393244 IVE393244 JFA393244 JOW393244 JYS393244 KIO393244 KSK393244 LCG393244 LMC393244 LVY393244 MFU393244 MPQ393244 MZM393244 NJI393244 NTE393244 ODA393244 OMW393244 OWS393244 PGO393244 PQK393244 QAG393244 QKC393244 QTY393244 RDU393244 RNQ393244 RXM393244 SHI393244 SRE393244 TBA393244 TKW393244 TUS393244 UEO393244 UOK393244 UYG393244 VIC393244 VRY393244 WBU393244 WLQ393244 WVM393244 E458780 JA458780 SW458780 ACS458780 AMO458780 AWK458780 BGG458780 BQC458780 BZY458780 CJU458780 CTQ458780 DDM458780 DNI458780 DXE458780 EHA458780 EQW458780 FAS458780 FKO458780 FUK458780 GEG458780 GOC458780 GXY458780 HHU458780 HRQ458780 IBM458780 ILI458780 IVE458780 JFA458780 JOW458780 JYS458780 KIO458780 KSK458780 LCG458780 LMC458780 LVY458780 MFU458780 MPQ458780 MZM458780 NJI458780 NTE458780 ODA458780 OMW458780 OWS458780 PGO458780 PQK458780 QAG458780 QKC458780 QTY458780 RDU458780 RNQ458780 RXM458780 SHI458780 SRE458780 TBA458780 TKW458780 TUS458780 UEO458780 UOK458780 UYG458780 VIC458780 VRY458780 WBU458780 WLQ458780 WVM458780 E524316 JA524316 SW524316 ACS524316 AMO524316 AWK524316 BGG524316 BQC524316 BZY524316 CJU524316 CTQ524316 DDM524316 DNI524316 DXE524316 EHA524316 EQW524316 FAS524316 FKO524316 FUK524316 GEG524316 GOC524316 GXY524316 HHU524316 HRQ524316 IBM524316 ILI524316 IVE524316 JFA524316 JOW524316 JYS524316 KIO524316 KSK524316 LCG524316 LMC524316 LVY524316 MFU524316 MPQ524316 MZM524316 NJI524316 NTE524316 ODA524316 OMW524316 OWS524316 PGO524316 PQK524316 QAG524316 QKC524316 QTY524316 RDU524316 RNQ524316 RXM524316 SHI524316 SRE524316 TBA524316 TKW524316 TUS524316 UEO524316 UOK524316 UYG524316 VIC524316 VRY524316 WBU524316 WLQ524316 WVM524316 E589852 JA589852 SW589852 ACS589852 AMO589852 AWK589852 BGG589852 BQC589852 BZY589852 CJU589852 CTQ589852 DDM589852 DNI589852 DXE589852 EHA589852 EQW589852 FAS589852 FKO589852 FUK589852 GEG589852 GOC589852 GXY589852 HHU589852 HRQ589852 IBM589852 ILI589852 IVE589852 JFA589852 JOW589852 JYS589852 KIO589852 KSK589852 LCG589852 LMC589852 LVY589852 MFU589852 MPQ589852 MZM589852 NJI589852 NTE589852 ODA589852 OMW589852 OWS589852 PGO589852 PQK589852 QAG589852 QKC589852 QTY589852 RDU589852 RNQ589852 RXM589852 SHI589852 SRE589852 TBA589852 TKW589852 TUS589852 UEO589852 UOK589852 UYG589852 VIC589852 VRY589852 WBU589852 WLQ589852 WVM589852 E655388 JA655388 SW655388 ACS655388 AMO655388 AWK655388 BGG655388 BQC655388 BZY655388 CJU655388 CTQ655388 DDM655388 DNI655388 DXE655388 EHA655388 EQW655388 FAS655388 FKO655388 FUK655388 GEG655388 GOC655388 GXY655388 HHU655388 HRQ655388 IBM655388 ILI655388 IVE655388 JFA655388 JOW655388 JYS655388 KIO655388 KSK655388 LCG655388 LMC655388 LVY655388 MFU655388 MPQ655388 MZM655388 NJI655388 NTE655388 ODA655388 OMW655388 OWS655388 PGO655388 PQK655388 QAG655388 QKC655388 QTY655388 RDU655388 RNQ655388 RXM655388 SHI655388 SRE655388 TBA655388 TKW655388 TUS655388 UEO655388 UOK655388 UYG655388 VIC655388 VRY655388 WBU655388 WLQ655388 WVM655388 E720924 JA720924 SW720924 ACS720924 AMO720924 AWK720924 BGG720924 BQC720924 BZY720924 CJU720924 CTQ720924 DDM720924 DNI720924 DXE720924 EHA720924 EQW720924 FAS720924 FKO720924 FUK720924 GEG720924 GOC720924 GXY720924 HHU720924 HRQ720924 IBM720924 ILI720924 IVE720924 JFA720924 JOW720924 JYS720924 KIO720924 KSK720924 LCG720924 LMC720924 LVY720924 MFU720924 MPQ720924 MZM720924 NJI720924 NTE720924 ODA720924 OMW720924 OWS720924 PGO720924 PQK720924 QAG720924 QKC720924 QTY720924 RDU720924 RNQ720924 RXM720924 SHI720924 SRE720924 TBA720924 TKW720924 TUS720924 UEO720924 UOK720924 UYG720924 VIC720924 VRY720924 WBU720924 WLQ720924 WVM720924 E786460 JA786460 SW786460 ACS786460 AMO786460 AWK786460 BGG786460 BQC786460 BZY786460 CJU786460 CTQ786460 DDM786460 DNI786460 DXE786460 EHA786460 EQW786460 FAS786460 FKO786460 FUK786460 GEG786460 GOC786460 GXY786460 HHU786460 HRQ786460 IBM786460 ILI786460 IVE786460 JFA786460 JOW786460 JYS786460 KIO786460 KSK786460 LCG786460 LMC786460 LVY786460 MFU786460 MPQ786460 MZM786460 NJI786460 NTE786460 ODA786460 OMW786460 OWS786460 PGO786460 PQK786460 QAG786460 QKC786460 QTY786460 RDU786460 RNQ786460 RXM786460 SHI786460 SRE786460 TBA786460 TKW786460 TUS786460 UEO786460 UOK786460 UYG786460 VIC786460 VRY786460 WBU786460 WLQ786460 WVM786460 E851996 JA851996 SW851996 ACS851996 AMO851996 AWK851996 BGG851996 BQC851996 BZY851996 CJU851996 CTQ851996 DDM851996 DNI851996 DXE851996 EHA851996 EQW851996 FAS851996 FKO851996 FUK851996 GEG851996 GOC851996 GXY851996 HHU851996 HRQ851996 IBM851996 ILI851996 IVE851996 JFA851996 JOW851996 JYS851996 KIO851996 KSK851996 LCG851996 LMC851996 LVY851996 MFU851996 MPQ851996 MZM851996 NJI851996 NTE851996 ODA851996 OMW851996 OWS851996 PGO851996 PQK851996 QAG851996 QKC851996 QTY851996 RDU851996 RNQ851996 RXM851996 SHI851996 SRE851996 TBA851996 TKW851996 TUS851996 UEO851996 UOK851996 UYG851996 VIC851996 VRY851996 WBU851996 WLQ851996 WVM851996 E917532 JA917532 SW917532 ACS917532 AMO917532 AWK917532 BGG917532 BQC917532 BZY917532 CJU917532 CTQ917532 DDM917532 DNI917532 DXE917532 EHA917532 EQW917532 FAS917532 FKO917532 FUK917532 GEG917532 GOC917532 GXY917532 HHU917532 HRQ917532 IBM917532 ILI917532 IVE917532 JFA917532 JOW917532 JYS917532 KIO917532 KSK917532 LCG917532 LMC917532 LVY917532 MFU917532 MPQ917532 MZM917532 NJI917532 NTE917532 ODA917532 OMW917532 OWS917532 PGO917532 PQK917532 QAG917532 QKC917532 QTY917532 RDU917532 RNQ917532 RXM917532 SHI917532 SRE917532 TBA917532 TKW917532 TUS917532 UEO917532 UOK917532 UYG917532 VIC917532 VRY917532 WBU917532 WLQ917532 WVM917532 E983068 JA983068 SW983068 ACS983068 AMO983068 AWK983068 BGG983068 BQC983068 BZY983068 CJU983068 CTQ983068 DDM983068 DNI983068 DXE983068 EHA983068 EQW983068 FAS983068 FKO983068 FUK983068 GEG983068 GOC983068 GXY983068 HHU983068 HRQ983068 IBM983068 ILI983068 IVE983068 JFA983068 JOW983068 JYS983068 KIO983068 KSK983068 LCG983068 LMC983068 LVY983068 MFU983068 MPQ983068 MZM983068 NJI983068 NTE983068 ODA983068 OMW983068 OWS983068 PGO983068 PQK983068 QAG983068 QKC983068 QTY983068 RDU983068 RNQ983068 RXM983068 SHI983068 SRE983068 TBA983068 TKW983068 TUS983068 UEO983068 UOK983068 UYG983068 VIC983068 VRY983068 WBU983068 WLQ983068 WVM983068">
      <formula1>$O$26:$O$28</formula1>
    </dataValidation>
    <dataValidation type="list" allowBlank="1" showInputMessage="1" showErrorMessage="1" sqref="E29:L29 JA29:JH29 SW29:TD29 ACS29:ACZ29 AMO29:AMV29 AWK29:AWR29 BGG29:BGN29 BQC29:BQJ29 BZY29:CAF29 CJU29:CKB29 CTQ29:CTX29 DDM29:DDT29 DNI29:DNP29 DXE29:DXL29 EHA29:EHH29 EQW29:ERD29 FAS29:FAZ29 FKO29:FKV29 FUK29:FUR29 GEG29:GEN29 GOC29:GOJ29 GXY29:GYF29 HHU29:HIB29 HRQ29:HRX29 IBM29:IBT29 ILI29:ILP29 IVE29:IVL29 JFA29:JFH29 JOW29:JPD29 JYS29:JYZ29 KIO29:KIV29 KSK29:KSR29 LCG29:LCN29 LMC29:LMJ29 LVY29:LWF29 MFU29:MGB29 MPQ29:MPX29 MZM29:MZT29 NJI29:NJP29 NTE29:NTL29 ODA29:ODH29 OMW29:OND29 OWS29:OWZ29 PGO29:PGV29 PQK29:PQR29 QAG29:QAN29 QKC29:QKJ29 QTY29:QUF29 RDU29:REB29 RNQ29:RNX29 RXM29:RXT29 SHI29:SHP29 SRE29:SRL29 TBA29:TBH29 TKW29:TLD29 TUS29:TUZ29 UEO29:UEV29 UOK29:UOR29 UYG29:UYN29 VIC29:VIJ29 VRY29:VSF29 WBU29:WCB29 WLQ29:WLX29 WVM29:WVT29 E65567:L65567 JA65567:JH65567 SW65567:TD65567 ACS65567:ACZ65567 AMO65567:AMV65567 AWK65567:AWR65567 BGG65567:BGN65567 BQC65567:BQJ65567 BZY65567:CAF65567 CJU65567:CKB65567 CTQ65567:CTX65567 DDM65567:DDT65567 DNI65567:DNP65567 DXE65567:DXL65567 EHA65567:EHH65567 EQW65567:ERD65567 FAS65567:FAZ65567 FKO65567:FKV65567 FUK65567:FUR65567 GEG65567:GEN65567 GOC65567:GOJ65567 GXY65567:GYF65567 HHU65567:HIB65567 HRQ65567:HRX65567 IBM65567:IBT65567 ILI65567:ILP65567 IVE65567:IVL65567 JFA65567:JFH65567 JOW65567:JPD65567 JYS65567:JYZ65567 KIO65567:KIV65567 KSK65567:KSR65567 LCG65567:LCN65567 LMC65567:LMJ65567 LVY65567:LWF65567 MFU65567:MGB65567 MPQ65567:MPX65567 MZM65567:MZT65567 NJI65567:NJP65567 NTE65567:NTL65567 ODA65567:ODH65567 OMW65567:OND65567 OWS65567:OWZ65567 PGO65567:PGV65567 PQK65567:PQR65567 QAG65567:QAN65567 QKC65567:QKJ65567 QTY65567:QUF65567 RDU65567:REB65567 RNQ65567:RNX65567 RXM65567:RXT65567 SHI65567:SHP65567 SRE65567:SRL65567 TBA65567:TBH65567 TKW65567:TLD65567 TUS65567:TUZ65567 UEO65567:UEV65567 UOK65567:UOR65567 UYG65567:UYN65567 VIC65567:VIJ65567 VRY65567:VSF65567 WBU65567:WCB65567 WLQ65567:WLX65567 WVM65567:WVT65567 E131103:L131103 JA131103:JH131103 SW131103:TD131103 ACS131103:ACZ131103 AMO131103:AMV131103 AWK131103:AWR131103 BGG131103:BGN131103 BQC131103:BQJ131103 BZY131103:CAF131103 CJU131103:CKB131103 CTQ131103:CTX131103 DDM131103:DDT131103 DNI131103:DNP131103 DXE131103:DXL131103 EHA131103:EHH131103 EQW131103:ERD131103 FAS131103:FAZ131103 FKO131103:FKV131103 FUK131103:FUR131103 GEG131103:GEN131103 GOC131103:GOJ131103 GXY131103:GYF131103 HHU131103:HIB131103 HRQ131103:HRX131103 IBM131103:IBT131103 ILI131103:ILP131103 IVE131103:IVL131103 JFA131103:JFH131103 JOW131103:JPD131103 JYS131103:JYZ131103 KIO131103:KIV131103 KSK131103:KSR131103 LCG131103:LCN131103 LMC131103:LMJ131103 LVY131103:LWF131103 MFU131103:MGB131103 MPQ131103:MPX131103 MZM131103:MZT131103 NJI131103:NJP131103 NTE131103:NTL131103 ODA131103:ODH131103 OMW131103:OND131103 OWS131103:OWZ131103 PGO131103:PGV131103 PQK131103:PQR131103 QAG131103:QAN131103 QKC131103:QKJ131103 QTY131103:QUF131103 RDU131103:REB131103 RNQ131103:RNX131103 RXM131103:RXT131103 SHI131103:SHP131103 SRE131103:SRL131103 TBA131103:TBH131103 TKW131103:TLD131103 TUS131103:TUZ131103 UEO131103:UEV131103 UOK131103:UOR131103 UYG131103:UYN131103 VIC131103:VIJ131103 VRY131103:VSF131103 WBU131103:WCB131103 WLQ131103:WLX131103 WVM131103:WVT131103 E196639:L196639 JA196639:JH196639 SW196639:TD196639 ACS196639:ACZ196639 AMO196639:AMV196639 AWK196639:AWR196639 BGG196639:BGN196639 BQC196639:BQJ196639 BZY196639:CAF196639 CJU196639:CKB196639 CTQ196639:CTX196639 DDM196639:DDT196639 DNI196639:DNP196639 DXE196639:DXL196639 EHA196639:EHH196639 EQW196639:ERD196639 FAS196639:FAZ196639 FKO196639:FKV196639 FUK196639:FUR196639 GEG196639:GEN196639 GOC196639:GOJ196639 GXY196639:GYF196639 HHU196639:HIB196639 HRQ196639:HRX196639 IBM196639:IBT196639 ILI196639:ILP196639 IVE196639:IVL196639 JFA196639:JFH196639 JOW196639:JPD196639 JYS196639:JYZ196639 KIO196639:KIV196639 KSK196639:KSR196639 LCG196639:LCN196639 LMC196639:LMJ196639 LVY196639:LWF196639 MFU196639:MGB196639 MPQ196639:MPX196639 MZM196639:MZT196639 NJI196639:NJP196639 NTE196639:NTL196639 ODA196639:ODH196639 OMW196639:OND196639 OWS196639:OWZ196639 PGO196639:PGV196639 PQK196639:PQR196639 QAG196639:QAN196639 QKC196639:QKJ196639 QTY196639:QUF196639 RDU196639:REB196639 RNQ196639:RNX196639 RXM196639:RXT196639 SHI196639:SHP196639 SRE196639:SRL196639 TBA196639:TBH196639 TKW196639:TLD196639 TUS196639:TUZ196639 UEO196639:UEV196639 UOK196639:UOR196639 UYG196639:UYN196639 VIC196639:VIJ196639 VRY196639:VSF196639 WBU196639:WCB196639 WLQ196639:WLX196639 WVM196639:WVT196639 E262175:L262175 JA262175:JH262175 SW262175:TD262175 ACS262175:ACZ262175 AMO262175:AMV262175 AWK262175:AWR262175 BGG262175:BGN262175 BQC262175:BQJ262175 BZY262175:CAF262175 CJU262175:CKB262175 CTQ262175:CTX262175 DDM262175:DDT262175 DNI262175:DNP262175 DXE262175:DXL262175 EHA262175:EHH262175 EQW262175:ERD262175 FAS262175:FAZ262175 FKO262175:FKV262175 FUK262175:FUR262175 GEG262175:GEN262175 GOC262175:GOJ262175 GXY262175:GYF262175 HHU262175:HIB262175 HRQ262175:HRX262175 IBM262175:IBT262175 ILI262175:ILP262175 IVE262175:IVL262175 JFA262175:JFH262175 JOW262175:JPD262175 JYS262175:JYZ262175 KIO262175:KIV262175 KSK262175:KSR262175 LCG262175:LCN262175 LMC262175:LMJ262175 LVY262175:LWF262175 MFU262175:MGB262175 MPQ262175:MPX262175 MZM262175:MZT262175 NJI262175:NJP262175 NTE262175:NTL262175 ODA262175:ODH262175 OMW262175:OND262175 OWS262175:OWZ262175 PGO262175:PGV262175 PQK262175:PQR262175 QAG262175:QAN262175 QKC262175:QKJ262175 QTY262175:QUF262175 RDU262175:REB262175 RNQ262175:RNX262175 RXM262175:RXT262175 SHI262175:SHP262175 SRE262175:SRL262175 TBA262175:TBH262175 TKW262175:TLD262175 TUS262175:TUZ262175 UEO262175:UEV262175 UOK262175:UOR262175 UYG262175:UYN262175 VIC262175:VIJ262175 VRY262175:VSF262175 WBU262175:WCB262175 WLQ262175:WLX262175 WVM262175:WVT262175 E327711:L327711 JA327711:JH327711 SW327711:TD327711 ACS327711:ACZ327711 AMO327711:AMV327711 AWK327711:AWR327711 BGG327711:BGN327711 BQC327711:BQJ327711 BZY327711:CAF327711 CJU327711:CKB327711 CTQ327711:CTX327711 DDM327711:DDT327711 DNI327711:DNP327711 DXE327711:DXL327711 EHA327711:EHH327711 EQW327711:ERD327711 FAS327711:FAZ327711 FKO327711:FKV327711 FUK327711:FUR327711 GEG327711:GEN327711 GOC327711:GOJ327711 GXY327711:GYF327711 HHU327711:HIB327711 HRQ327711:HRX327711 IBM327711:IBT327711 ILI327711:ILP327711 IVE327711:IVL327711 JFA327711:JFH327711 JOW327711:JPD327711 JYS327711:JYZ327711 KIO327711:KIV327711 KSK327711:KSR327711 LCG327711:LCN327711 LMC327711:LMJ327711 LVY327711:LWF327711 MFU327711:MGB327711 MPQ327711:MPX327711 MZM327711:MZT327711 NJI327711:NJP327711 NTE327711:NTL327711 ODA327711:ODH327711 OMW327711:OND327711 OWS327711:OWZ327711 PGO327711:PGV327711 PQK327711:PQR327711 QAG327711:QAN327711 QKC327711:QKJ327711 QTY327711:QUF327711 RDU327711:REB327711 RNQ327711:RNX327711 RXM327711:RXT327711 SHI327711:SHP327711 SRE327711:SRL327711 TBA327711:TBH327711 TKW327711:TLD327711 TUS327711:TUZ327711 UEO327711:UEV327711 UOK327711:UOR327711 UYG327711:UYN327711 VIC327711:VIJ327711 VRY327711:VSF327711 WBU327711:WCB327711 WLQ327711:WLX327711 WVM327711:WVT327711 E393247:L393247 JA393247:JH393247 SW393247:TD393247 ACS393247:ACZ393247 AMO393247:AMV393247 AWK393247:AWR393247 BGG393247:BGN393247 BQC393247:BQJ393247 BZY393247:CAF393247 CJU393247:CKB393247 CTQ393247:CTX393247 DDM393247:DDT393247 DNI393247:DNP393247 DXE393247:DXL393247 EHA393247:EHH393247 EQW393247:ERD393247 FAS393247:FAZ393247 FKO393247:FKV393247 FUK393247:FUR393247 GEG393247:GEN393247 GOC393247:GOJ393247 GXY393247:GYF393247 HHU393247:HIB393247 HRQ393247:HRX393247 IBM393247:IBT393247 ILI393247:ILP393247 IVE393247:IVL393247 JFA393247:JFH393247 JOW393247:JPD393247 JYS393247:JYZ393247 KIO393247:KIV393247 KSK393247:KSR393247 LCG393247:LCN393247 LMC393247:LMJ393247 LVY393247:LWF393247 MFU393247:MGB393247 MPQ393247:MPX393247 MZM393247:MZT393247 NJI393247:NJP393247 NTE393247:NTL393247 ODA393247:ODH393247 OMW393247:OND393247 OWS393247:OWZ393247 PGO393247:PGV393247 PQK393247:PQR393247 QAG393247:QAN393247 QKC393247:QKJ393247 QTY393247:QUF393247 RDU393247:REB393247 RNQ393247:RNX393247 RXM393247:RXT393247 SHI393247:SHP393247 SRE393247:SRL393247 TBA393247:TBH393247 TKW393247:TLD393247 TUS393247:TUZ393247 UEO393247:UEV393247 UOK393247:UOR393247 UYG393247:UYN393247 VIC393247:VIJ393247 VRY393247:VSF393247 WBU393247:WCB393247 WLQ393247:WLX393247 WVM393247:WVT393247 E458783:L458783 JA458783:JH458783 SW458783:TD458783 ACS458783:ACZ458783 AMO458783:AMV458783 AWK458783:AWR458783 BGG458783:BGN458783 BQC458783:BQJ458783 BZY458783:CAF458783 CJU458783:CKB458783 CTQ458783:CTX458783 DDM458783:DDT458783 DNI458783:DNP458783 DXE458783:DXL458783 EHA458783:EHH458783 EQW458783:ERD458783 FAS458783:FAZ458783 FKO458783:FKV458783 FUK458783:FUR458783 GEG458783:GEN458783 GOC458783:GOJ458783 GXY458783:GYF458783 HHU458783:HIB458783 HRQ458783:HRX458783 IBM458783:IBT458783 ILI458783:ILP458783 IVE458783:IVL458783 JFA458783:JFH458783 JOW458783:JPD458783 JYS458783:JYZ458783 KIO458783:KIV458783 KSK458783:KSR458783 LCG458783:LCN458783 LMC458783:LMJ458783 LVY458783:LWF458783 MFU458783:MGB458783 MPQ458783:MPX458783 MZM458783:MZT458783 NJI458783:NJP458783 NTE458783:NTL458783 ODA458783:ODH458783 OMW458783:OND458783 OWS458783:OWZ458783 PGO458783:PGV458783 PQK458783:PQR458783 QAG458783:QAN458783 QKC458783:QKJ458783 QTY458783:QUF458783 RDU458783:REB458783 RNQ458783:RNX458783 RXM458783:RXT458783 SHI458783:SHP458783 SRE458783:SRL458783 TBA458783:TBH458783 TKW458783:TLD458783 TUS458783:TUZ458783 UEO458783:UEV458783 UOK458783:UOR458783 UYG458783:UYN458783 VIC458783:VIJ458783 VRY458783:VSF458783 WBU458783:WCB458783 WLQ458783:WLX458783 WVM458783:WVT458783 E524319:L524319 JA524319:JH524319 SW524319:TD524319 ACS524319:ACZ524319 AMO524319:AMV524319 AWK524319:AWR524319 BGG524319:BGN524319 BQC524319:BQJ524319 BZY524319:CAF524319 CJU524319:CKB524319 CTQ524319:CTX524319 DDM524319:DDT524319 DNI524319:DNP524319 DXE524319:DXL524319 EHA524319:EHH524319 EQW524319:ERD524319 FAS524319:FAZ524319 FKO524319:FKV524319 FUK524319:FUR524319 GEG524319:GEN524319 GOC524319:GOJ524319 GXY524319:GYF524319 HHU524319:HIB524319 HRQ524319:HRX524319 IBM524319:IBT524319 ILI524319:ILP524319 IVE524319:IVL524319 JFA524319:JFH524319 JOW524319:JPD524319 JYS524319:JYZ524319 KIO524319:KIV524319 KSK524319:KSR524319 LCG524319:LCN524319 LMC524319:LMJ524319 LVY524319:LWF524319 MFU524319:MGB524319 MPQ524319:MPX524319 MZM524319:MZT524319 NJI524319:NJP524319 NTE524319:NTL524319 ODA524319:ODH524319 OMW524319:OND524319 OWS524319:OWZ524319 PGO524319:PGV524319 PQK524319:PQR524319 QAG524319:QAN524319 QKC524319:QKJ524319 QTY524319:QUF524319 RDU524319:REB524319 RNQ524319:RNX524319 RXM524319:RXT524319 SHI524319:SHP524319 SRE524319:SRL524319 TBA524319:TBH524319 TKW524319:TLD524319 TUS524319:TUZ524319 UEO524319:UEV524319 UOK524319:UOR524319 UYG524319:UYN524319 VIC524319:VIJ524319 VRY524319:VSF524319 WBU524319:WCB524319 WLQ524319:WLX524319 WVM524319:WVT524319 E589855:L589855 JA589855:JH589855 SW589855:TD589855 ACS589855:ACZ589855 AMO589855:AMV589855 AWK589855:AWR589855 BGG589855:BGN589855 BQC589855:BQJ589855 BZY589855:CAF589855 CJU589855:CKB589855 CTQ589855:CTX589855 DDM589855:DDT589855 DNI589855:DNP589855 DXE589855:DXL589855 EHA589855:EHH589855 EQW589855:ERD589855 FAS589855:FAZ589855 FKO589855:FKV589855 FUK589855:FUR589855 GEG589855:GEN589855 GOC589855:GOJ589855 GXY589855:GYF589855 HHU589855:HIB589855 HRQ589855:HRX589855 IBM589855:IBT589855 ILI589855:ILP589855 IVE589855:IVL589855 JFA589855:JFH589855 JOW589855:JPD589855 JYS589855:JYZ589855 KIO589855:KIV589855 KSK589855:KSR589855 LCG589855:LCN589855 LMC589855:LMJ589855 LVY589855:LWF589855 MFU589855:MGB589855 MPQ589855:MPX589855 MZM589855:MZT589855 NJI589855:NJP589855 NTE589855:NTL589855 ODA589855:ODH589855 OMW589855:OND589855 OWS589855:OWZ589855 PGO589855:PGV589855 PQK589855:PQR589855 QAG589855:QAN589855 QKC589855:QKJ589855 QTY589855:QUF589855 RDU589855:REB589855 RNQ589855:RNX589855 RXM589855:RXT589855 SHI589855:SHP589855 SRE589855:SRL589855 TBA589855:TBH589855 TKW589855:TLD589855 TUS589855:TUZ589855 UEO589855:UEV589855 UOK589855:UOR589855 UYG589855:UYN589855 VIC589855:VIJ589855 VRY589855:VSF589855 WBU589855:WCB589855 WLQ589855:WLX589855 WVM589855:WVT589855 E655391:L655391 JA655391:JH655391 SW655391:TD655391 ACS655391:ACZ655391 AMO655391:AMV655391 AWK655391:AWR655391 BGG655391:BGN655391 BQC655391:BQJ655391 BZY655391:CAF655391 CJU655391:CKB655391 CTQ655391:CTX655391 DDM655391:DDT655391 DNI655391:DNP655391 DXE655391:DXL655391 EHA655391:EHH655391 EQW655391:ERD655391 FAS655391:FAZ655391 FKO655391:FKV655391 FUK655391:FUR655391 GEG655391:GEN655391 GOC655391:GOJ655391 GXY655391:GYF655391 HHU655391:HIB655391 HRQ655391:HRX655391 IBM655391:IBT655391 ILI655391:ILP655391 IVE655391:IVL655391 JFA655391:JFH655391 JOW655391:JPD655391 JYS655391:JYZ655391 KIO655391:KIV655391 KSK655391:KSR655391 LCG655391:LCN655391 LMC655391:LMJ655391 LVY655391:LWF655391 MFU655391:MGB655391 MPQ655391:MPX655391 MZM655391:MZT655391 NJI655391:NJP655391 NTE655391:NTL655391 ODA655391:ODH655391 OMW655391:OND655391 OWS655391:OWZ655391 PGO655391:PGV655391 PQK655391:PQR655391 QAG655391:QAN655391 QKC655391:QKJ655391 QTY655391:QUF655391 RDU655391:REB655391 RNQ655391:RNX655391 RXM655391:RXT655391 SHI655391:SHP655391 SRE655391:SRL655391 TBA655391:TBH655391 TKW655391:TLD655391 TUS655391:TUZ655391 UEO655391:UEV655391 UOK655391:UOR655391 UYG655391:UYN655391 VIC655391:VIJ655391 VRY655391:VSF655391 WBU655391:WCB655391 WLQ655391:WLX655391 WVM655391:WVT655391 E720927:L720927 JA720927:JH720927 SW720927:TD720927 ACS720927:ACZ720927 AMO720927:AMV720927 AWK720927:AWR720927 BGG720927:BGN720927 BQC720927:BQJ720927 BZY720927:CAF720927 CJU720927:CKB720927 CTQ720927:CTX720927 DDM720927:DDT720927 DNI720927:DNP720927 DXE720927:DXL720927 EHA720927:EHH720927 EQW720927:ERD720927 FAS720927:FAZ720927 FKO720927:FKV720927 FUK720927:FUR720927 GEG720927:GEN720927 GOC720927:GOJ720927 GXY720927:GYF720927 HHU720927:HIB720927 HRQ720927:HRX720927 IBM720927:IBT720927 ILI720927:ILP720927 IVE720927:IVL720927 JFA720927:JFH720927 JOW720927:JPD720927 JYS720927:JYZ720927 KIO720927:KIV720927 KSK720927:KSR720927 LCG720927:LCN720927 LMC720927:LMJ720927 LVY720927:LWF720927 MFU720927:MGB720927 MPQ720927:MPX720927 MZM720927:MZT720927 NJI720927:NJP720927 NTE720927:NTL720927 ODA720927:ODH720927 OMW720927:OND720927 OWS720927:OWZ720927 PGO720927:PGV720927 PQK720927:PQR720927 QAG720927:QAN720927 QKC720927:QKJ720927 QTY720927:QUF720927 RDU720927:REB720927 RNQ720927:RNX720927 RXM720927:RXT720927 SHI720927:SHP720927 SRE720927:SRL720927 TBA720927:TBH720927 TKW720927:TLD720927 TUS720927:TUZ720927 UEO720927:UEV720927 UOK720927:UOR720927 UYG720927:UYN720927 VIC720927:VIJ720927 VRY720927:VSF720927 WBU720927:WCB720927 WLQ720927:WLX720927 WVM720927:WVT720927 E786463:L786463 JA786463:JH786463 SW786463:TD786463 ACS786463:ACZ786463 AMO786463:AMV786463 AWK786463:AWR786463 BGG786463:BGN786463 BQC786463:BQJ786463 BZY786463:CAF786463 CJU786463:CKB786463 CTQ786463:CTX786463 DDM786463:DDT786463 DNI786463:DNP786463 DXE786463:DXL786463 EHA786463:EHH786463 EQW786463:ERD786463 FAS786463:FAZ786463 FKO786463:FKV786463 FUK786463:FUR786463 GEG786463:GEN786463 GOC786463:GOJ786463 GXY786463:GYF786463 HHU786463:HIB786463 HRQ786463:HRX786463 IBM786463:IBT786463 ILI786463:ILP786463 IVE786463:IVL786463 JFA786463:JFH786463 JOW786463:JPD786463 JYS786463:JYZ786463 KIO786463:KIV786463 KSK786463:KSR786463 LCG786463:LCN786463 LMC786463:LMJ786463 LVY786463:LWF786463 MFU786463:MGB786463 MPQ786463:MPX786463 MZM786463:MZT786463 NJI786463:NJP786463 NTE786463:NTL786463 ODA786463:ODH786463 OMW786463:OND786463 OWS786463:OWZ786463 PGO786463:PGV786463 PQK786463:PQR786463 QAG786463:QAN786463 QKC786463:QKJ786463 QTY786463:QUF786463 RDU786463:REB786463 RNQ786463:RNX786463 RXM786463:RXT786463 SHI786463:SHP786463 SRE786463:SRL786463 TBA786463:TBH786463 TKW786463:TLD786463 TUS786463:TUZ786463 UEO786463:UEV786463 UOK786463:UOR786463 UYG786463:UYN786463 VIC786463:VIJ786463 VRY786463:VSF786463 WBU786463:WCB786463 WLQ786463:WLX786463 WVM786463:WVT786463 E851999:L851999 JA851999:JH851999 SW851999:TD851999 ACS851999:ACZ851999 AMO851999:AMV851999 AWK851999:AWR851999 BGG851999:BGN851999 BQC851999:BQJ851999 BZY851999:CAF851999 CJU851999:CKB851999 CTQ851999:CTX851999 DDM851999:DDT851999 DNI851999:DNP851999 DXE851999:DXL851999 EHA851999:EHH851999 EQW851999:ERD851999 FAS851999:FAZ851999 FKO851999:FKV851999 FUK851999:FUR851999 GEG851999:GEN851999 GOC851999:GOJ851999 GXY851999:GYF851999 HHU851999:HIB851999 HRQ851999:HRX851999 IBM851999:IBT851999 ILI851999:ILP851999 IVE851999:IVL851999 JFA851999:JFH851999 JOW851999:JPD851999 JYS851999:JYZ851999 KIO851999:KIV851999 KSK851999:KSR851999 LCG851999:LCN851999 LMC851999:LMJ851999 LVY851999:LWF851999 MFU851999:MGB851999 MPQ851999:MPX851999 MZM851999:MZT851999 NJI851999:NJP851999 NTE851999:NTL851999 ODA851999:ODH851999 OMW851999:OND851999 OWS851999:OWZ851999 PGO851999:PGV851999 PQK851999:PQR851999 QAG851999:QAN851999 QKC851999:QKJ851999 QTY851999:QUF851999 RDU851999:REB851999 RNQ851999:RNX851999 RXM851999:RXT851999 SHI851999:SHP851999 SRE851999:SRL851999 TBA851999:TBH851999 TKW851999:TLD851999 TUS851999:TUZ851999 UEO851999:UEV851999 UOK851999:UOR851999 UYG851999:UYN851999 VIC851999:VIJ851999 VRY851999:VSF851999 WBU851999:WCB851999 WLQ851999:WLX851999 WVM851999:WVT851999 E917535:L917535 JA917535:JH917535 SW917535:TD917535 ACS917535:ACZ917535 AMO917535:AMV917535 AWK917535:AWR917535 BGG917535:BGN917535 BQC917535:BQJ917535 BZY917535:CAF917535 CJU917535:CKB917535 CTQ917535:CTX917535 DDM917535:DDT917535 DNI917535:DNP917535 DXE917535:DXL917535 EHA917535:EHH917535 EQW917535:ERD917535 FAS917535:FAZ917535 FKO917535:FKV917535 FUK917535:FUR917535 GEG917535:GEN917535 GOC917535:GOJ917535 GXY917535:GYF917535 HHU917535:HIB917535 HRQ917535:HRX917535 IBM917535:IBT917535 ILI917535:ILP917535 IVE917535:IVL917535 JFA917535:JFH917535 JOW917535:JPD917535 JYS917535:JYZ917535 KIO917535:KIV917535 KSK917535:KSR917535 LCG917535:LCN917535 LMC917535:LMJ917535 LVY917535:LWF917535 MFU917535:MGB917535 MPQ917535:MPX917535 MZM917535:MZT917535 NJI917535:NJP917535 NTE917535:NTL917535 ODA917535:ODH917535 OMW917535:OND917535 OWS917535:OWZ917535 PGO917535:PGV917535 PQK917535:PQR917535 QAG917535:QAN917535 QKC917535:QKJ917535 QTY917535:QUF917535 RDU917535:REB917535 RNQ917535:RNX917535 RXM917535:RXT917535 SHI917535:SHP917535 SRE917535:SRL917535 TBA917535:TBH917535 TKW917535:TLD917535 TUS917535:TUZ917535 UEO917535:UEV917535 UOK917535:UOR917535 UYG917535:UYN917535 VIC917535:VIJ917535 VRY917535:VSF917535 WBU917535:WCB917535 WLQ917535:WLX917535 WVM917535:WVT917535 E983071:L983071 JA983071:JH983071 SW983071:TD983071 ACS983071:ACZ983071 AMO983071:AMV983071 AWK983071:AWR983071 BGG983071:BGN983071 BQC983071:BQJ983071 BZY983071:CAF983071 CJU983071:CKB983071 CTQ983071:CTX983071 DDM983071:DDT983071 DNI983071:DNP983071 DXE983071:DXL983071 EHA983071:EHH983071 EQW983071:ERD983071 FAS983071:FAZ983071 FKO983071:FKV983071 FUK983071:FUR983071 GEG983071:GEN983071 GOC983071:GOJ983071 GXY983071:GYF983071 HHU983071:HIB983071 HRQ983071:HRX983071 IBM983071:IBT983071 ILI983071:ILP983071 IVE983071:IVL983071 JFA983071:JFH983071 JOW983071:JPD983071 JYS983071:JYZ983071 KIO983071:KIV983071 KSK983071:KSR983071 LCG983071:LCN983071 LMC983071:LMJ983071 LVY983071:LWF983071 MFU983071:MGB983071 MPQ983071:MPX983071 MZM983071:MZT983071 NJI983071:NJP983071 NTE983071:NTL983071 ODA983071:ODH983071 OMW983071:OND983071 OWS983071:OWZ983071 PGO983071:PGV983071 PQK983071:PQR983071 QAG983071:QAN983071 QKC983071:QKJ983071 QTY983071:QUF983071 RDU983071:REB983071 RNQ983071:RNX983071 RXM983071:RXT983071 SHI983071:SHP983071 SRE983071:SRL983071 TBA983071:TBH983071 TKW983071:TLD983071 TUS983071:TUZ983071 UEO983071:UEV983071 UOK983071:UOR983071 UYG983071:UYN983071 VIC983071:VIJ983071 VRY983071:VSF983071 WBU983071:WCB983071 WLQ983071:WLX983071 WVM983071:WVT983071">
      <formula1>$N$28:$N$29</formula1>
    </dataValidation>
    <dataValidation type="list" allowBlank="1" showInputMessage="1" showErrorMessage="1" sqref="J34 JF34 TB34 ACX34 AMT34 AWP34 BGL34 BQH34 CAD34 CJZ34 CTV34 DDR34 DNN34 DXJ34 EHF34 ERB34 FAX34 FKT34 FUP34 GEL34 GOH34 GYD34 HHZ34 HRV34 IBR34 ILN34 IVJ34 JFF34 JPB34 JYX34 KIT34 KSP34 LCL34 LMH34 LWD34 MFZ34 MPV34 MZR34 NJN34 NTJ34 ODF34 ONB34 OWX34 PGT34 PQP34 QAL34 QKH34 QUD34 RDZ34 RNV34 RXR34 SHN34 SRJ34 TBF34 TLB34 TUX34 UET34 UOP34 UYL34 VIH34 VSD34 WBZ34 WLV34 WVR34 J65572 JF65572 TB65572 ACX65572 AMT65572 AWP65572 BGL65572 BQH65572 CAD65572 CJZ65572 CTV65572 DDR65572 DNN65572 DXJ65572 EHF65572 ERB65572 FAX65572 FKT65572 FUP65572 GEL65572 GOH65572 GYD65572 HHZ65572 HRV65572 IBR65572 ILN65572 IVJ65572 JFF65572 JPB65572 JYX65572 KIT65572 KSP65572 LCL65572 LMH65572 LWD65572 MFZ65572 MPV65572 MZR65572 NJN65572 NTJ65572 ODF65572 ONB65572 OWX65572 PGT65572 PQP65572 QAL65572 QKH65572 QUD65572 RDZ65572 RNV65572 RXR65572 SHN65572 SRJ65572 TBF65572 TLB65572 TUX65572 UET65572 UOP65572 UYL65572 VIH65572 VSD65572 WBZ65572 WLV65572 WVR65572 J131108 JF131108 TB131108 ACX131108 AMT131108 AWP131108 BGL131108 BQH131108 CAD131108 CJZ131108 CTV131108 DDR131108 DNN131108 DXJ131108 EHF131108 ERB131108 FAX131108 FKT131108 FUP131108 GEL131108 GOH131108 GYD131108 HHZ131108 HRV131108 IBR131108 ILN131108 IVJ131108 JFF131108 JPB131108 JYX131108 KIT131108 KSP131108 LCL131108 LMH131108 LWD131108 MFZ131108 MPV131108 MZR131108 NJN131108 NTJ131108 ODF131108 ONB131108 OWX131108 PGT131108 PQP131108 QAL131108 QKH131108 QUD131108 RDZ131108 RNV131108 RXR131108 SHN131108 SRJ131108 TBF131108 TLB131108 TUX131108 UET131108 UOP131108 UYL131108 VIH131108 VSD131108 WBZ131108 WLV131108 WVR131108 J196644 JF196644 TB196644 ACX196644 AMT196644 AWP196644 BGL196644 BQH196644 CAD196644 CJZ196644 CTV196644 DDR196644 DNN196644 DXJ196644 EHF196644 ERB196644 FAX196644 FKT196644 FUP196644 GEL196644 GOH196644 GYD196644 HHZ196644 HRV196644 IBR196644 ILN196644 IVJ196644 JFF196644 JPB196644 JYX196644 KIT196644 KSP196644 LCL196644 LMH196644 LWD196644 MFZ196644 MPV196644 MZR196644 NJN196644 NTJ196644 ODF196644 ONB196644 OWX196644 PGT196644 PQP196644 QAL196644 QKH196644 QUD196644 RDZ196644 RNV196644 RXR196644 SHN196644 SRJ196644 TBF196644 TLB196644 TUX196644 UET196644 UOP196644 UYL196644 VIH196644 VSD196644 WBZ196644 WLV196644 WVR196644 J262180 JF262180 TB262180 ACX262180 AMT262180 AWP262180 BGL262180 BQH262180 CAD262180 CJZ262180 CTV262180 DDR262180 DNN262180 DXJ262180 EHF262180 ERB262180 FAX262180 FKT262180 FUP262180 GEL262180 GOH262180 GYD262180 HHZ262180 HRV262180 IBR262180 ILN262180 IVJ262180 JFF262180 JPB262180 JYX262180 KIT262180 KSP262180 LCL262180 LMH262180 LWD262180 MFZ262180 MPV262180 MZR262180 NJN262180 NTJ262180 ODF262180 ONB262180 OWX262180 PGT262180 PQP262180 QAL262180 QKH262180 QUD262180 RDZ262180 RNV262180 RXR262180 SHN262180 SRJ262180 TBF262180 TLB262180 TUX262180 UET262180 UOP262180 UYL262180 VIH262180 VSD262180 WBZ262180 WLV262180 WVR262180 J327716 JF327716 TB327716 ACX327716 AMT327716 AWP327716 BGL327716 BQH327716 CAD327716 CJZ327716 CTV327716 DDR327716 DNN327716 DXJ327716 EHF327716 ERB327716 FAX327716 FKT327716 FUP327716 GEL327716 GOH327716 GYD327716 HHZ327716 HRV327716 IBR327716 ILN327716 IVJ327716 JFF327716 JPB327716 JYX327716 KIT327716 KSP327716 LCL327716 LMH327716 LWD327716 MFZ327716 MPV327716 MZR327716 NJN327716 NTJ327716 ODF327716 ONB327716 OWX327716 PGT327716 PQP327716 QAL327716 QKH327716 QUD327716 RDZ327716 RNV327716 RXR327716 SHN327716 SRJ327716 TBF327716 TLB327716 TUX327716 UET327716 UOP327716 UYL327716 VIH327716 VSD327716 WBZ327716 WLV327716 WVR327716 J393252 JF393252 TB393252 ACX393252 AMT393252 AWP393252 BGL393252 BQH393252 CAD393252 CJZ393252 CTV393252 DDR393252 DNN393252 DXJ393252 EHF393252 ERB393252 FAX393252 FKT393252 FUP393252 GEL393252 GOH393252 GYD393252 HHZ393252 HRV393252 IBR393252 ILN393252 IVJ393252 JFF393252 JPB393252 JYX393252 KIT393252 KSP393252 LCL393252 LMH393252 LWD393252 MFZ393252 MPV393252 MZR393252 NJN393252 NTJ393252 ODF393252 ONB393252 OWX393252 PGT393252 PQP393252 QAL393252 QKH393252 QUD393252 RDZ393252 RNV393252 RXR393252 SHN393252 SRJ393252 TBF393252 TLB393252 TUX393252 UET393252 UOP393252 UYL393252 VIH393252 VSD393252 WBZ393252 WLV393252 WVR393252 J458788 JF458788 TB458788 ACX458788 AMT458788 AWP458788 BGL458788 BQH458788 CAD458788 CJZ458788 CTV458788 DDR458788 DNN458788 DXJ458788 EHF458788 ERB458788 FAX458788 FKT458788 FUP458788 GEL458788 GOH458788 GYD458788 HHZ458788 HRV458788 IBR458788 ILN458788 IVJ458788 JFF458788 JPB458788 JYX458788 KIT458788 KSP458788 LCL458788 LMH458788 LWD458788 MFZ458788 MPV458788 MZR458788 NJN458788 NTJ458788 ODF458788 ONB458788 OWX458788 PGT458788 PQP458788 QAL458788 QKH458788 QUD458788 RDZ458788 RNV458788 RXR458788 SHN458788 SRJ458788 TBF458788 TLB458788 TUX458788 UET458788 UOP458788 UYL458788 VIH458788 VSD458788 WBZ458788 WLV458788 WVR458788 J524324 JF524324 TB524324 ACX524324 AMT524324 AWP524324 BGL524324 BQH524324 CAD524324 CJZ524324 CTV524324 DDR524324 DNN524324 DXJ524324 EHF524324 ERB524324 FAX524324 FKT524324 FUP524324 GEL524324 GOH524324 GYD524324 HHZ524324 HRV524324 IBR524324 ILN524324 IVJ524324 JFF524324 JPB524324 JYX524324 KIT524324 KSP524324 LCL524324 LMH524324 LWD524324 MFZ524324 MPV524324 MZR524324 NJN524324 NTJ524324 ODF524324 ONB524324 OWX524324 PGT524324 PQP524324 QAL524324 QKH524324 QUD524324 RDZ524324 RNV524324 RXR524324 SHN524324 SRJ524324 TBF524324 TLB524324 TUX524324 UET524324 UOP524324 UYL524324 VIH524324 VSD524324 WBZ524324 WLV524324 WVR524324 J589860 JF589860 TB589860 ACX589860 AMT589860 AWP589860 BGL589860 BQH589860 CAD589860 CJZ589860 CTV589860 DDR589860 DNN589860 DXJ589860 EHF589860 ERB589860 FAX589860 FKT589860 FUP589860 GEL589860 GOH589860 GYD589860 HHZ589860 HRV589860 IBR589860 ILN589860 IVJ589860 JFF589860 JPB589860 JYX589860 KIT589860 KSP589860 LCL589860 LMH589860 LWD589860 MFZ589860 MPV589860 MZR589860 NJN589860 NTJ589860 ODF589860 ONB589860 OWX589860 PGT589860 PQP589860 QAL589860 QKH589860 QUD589860 RDZ589860 RNV589860 RXR589860 SHN589860 SRJ589860 TBF589860 TLB589860 TUX589860 UET589860 UOP589860 UYL589860 VIH589860 VSD589860 WBZ589860 WLV589860 WVR589860 J655396 JF655396 TB655396 ACX655396 AMT655396 AWP655396 BGL655396 BQH655396 CAD655396 CJZ655396 CTV655396 DDR655396 DNN655396 DXJ655396 EHF655396 ERB655396 FAX655396 FKT655396 FUP655396 GEL655396 GOH655396 GYD655396 HHZ655396 HRV655396 IBR655396 ILN655396 IVJ655396 JFF655396 JPB655396 JYX655396 KIT655396 KSP655396 LCL655396 LMH655396 LWD655396 MFZ655396 MPV655396 MZR655396 NJN655396 NTJ655396 ODF655396 ONB655396 OWX655396 PGT655396 PQP655396 QAL655396 QKH655396 QUD655396 RDZ655396 RNV655396 RXR655396 SHN655396 SRJ655396 TBF655396 TLB655396 TUX655396 UET655396 UOP655396 UYL655396 VIH655396 VSD655396 WBZ655396 WLV655396 WVR655396 J720932 JF720932 TB720932 ACX720932 AMT720932 AWP720932 BGL720932 BQH720932 CAD720932 CJZ720932 CTV720932 DDR720932 DNN720932 DXJ720932 EHF720932 ERB720932 FAX720932 FKT720932 FUP720932 GEL720932 GOH720932 GYD720932 HHZ720932 HRV720932 IBR720932 ILN720932 IVJ720932 JFF720932 JPB720932 JYX720932 KIT720932 KSP720932 LCL720932 LMH720932 LWD720932 MFZ720932 MPV720932 MZR720932 NJN720932 NTJ720932 ODF720932 ONB720932 OWX720932 PGT720932 PQP720932 QAL720932 QKH720932 QUD720932 RDZ720932 RNV720932 RXR720932 SHN720932 SRJ720932 TBF720932 TLB720932 TUX720932 UET720932 UOP720932 UYL720932 VIH720932 VSD720932 WBZ720932 WLV720932 WVR720932 J786468 JF786468 TB786468 ACX786468 AMT786468 AWP786468 BGL786468 BQH786468 CAD786468 CJZ786468 CTV786468 DDR786468 DNN786468 DXJ786468 EHF786468 ERB786468 FAX786468 FKT786468 FUP786468 GEL786468 GOH786468 GYD786468 HHZ786468 HRV786468 IBR786468 ILN786468 IVJ786468 JFF786468 JPB786468 JYX786468 KIT786468 KSP786468 LCL786468 LMH786468 LWD786468 MFZ786468 MPV786468 MZR786468 NJN786468 NTJ786468 ODF786468 ONB786468 OWX786468 PGT786468 PQP786468 QAL786468 QKH786468 QUD786468 RDZ786468 RNV786468 RXR786468 SHN786468 SRJ786468 TBF786468 TLB786468 TUX786468 UET786468 UOP786468 UYL786468 VIH786468 VSD786468 WBZ786468 WLV786468 WVR786468 J852004 JF852004 TB852004 ACX852004 AMT852004 AWP852004 BGL852004 BQH852004 CAD852004 CJZ852004 CTV852004 DDR852004 DNN852004 DXJ852004 EHF852004 ERB852004 FAX852004 FKT852004 FUP852004 GEL852004 GOH852004 GYD852004 HHZ852004 HRV852004 IBR852004 ILN852004 IVJ852004 JFF852004 JPB852004 JYX852004 KIT852004 KSP852004 LCL852004 LMH852004 LWD852004 MFZ852004 MPV852004 MZR852004 NJN852004 NTJ852004 ODF852004 ONB852004 OWX852004 PGT852004 PQP852004 QAL852004 QKH852004 QUD852004 RDZ852004 RNV852004 RXR852004 SHN852004 SRJ852004 TBF852004 TLB852004 TUX852004 UET852004 UOP852004 UYL852004 VIH852004 VSD852004 WBZ852004 WLV852004 WVR852004 J917540 JF917540 TB917540 ACX917540 AMT917540 AWP917540 BGL917540 BQH917540 CAD917540 CJZ917540 CTV917540 DDR917540 DNN917540 DXJ917540 EHF917540 ERB917540 FAX917540 FKT917540 FUP917540 GEL917540 GOH917540 GYD917540 HHZ917540 HRV917540 IBR917540 ILN917540 IVJ917540 JFF917540 JPB917540 JYX917540 KIT917540 KSP917540 LCL917540 LMH917540 LWD917540 MFZ917540 MPV917540 MZR917540 NJN917540 NTJ917540 ODF917540 ONB917540 OWX917540 PGT917540 PQP917540 QAL917540 QKH917540 QUD917540 RDZ917540 RNV917540 RXR917540 SHN917540 SRJ917540 TBF917540 TLB917540 TUX917540 UET917540 UOP917540 UYL917540 VIH917540 VSD917540 WBZ917540 WLV917540 WVR917540 J983076 JF983076 TB983076 ACX983076 AMT983076 AWP983076 BGL983076 BQH983076 CAD983076 CJZ983076 CTV983076 DDR983076 DNN983076 DXJ983076 EHF983076 ERB983076 FAX983076 FKT983076 FUP983076 GEL983076 GOH983076 GYD983076 HHZ983076 HRV983076 IBR983076 ILN983076 IVJ983076 JFF983076 JPB983076 JYX983076 KIT983076 KSP983076 LCL983076 LMH983076 LWD983076 MFZ983076 MPV983076 MZR983076 NJN983076 NTJ983076 ODF983076 ONB983076 OWX983076 PGT983076 PQP983076 QAL983076 QKH983076 QUD983076 RDZ983076 RNV983076 RXR983076 SHN983076 SRJ983076 TBF983076 TLB983076 TUX983076 UET983076 UOP983076 UYL983076 VIH983076 VSD983076 WBZ983076 WLV983076 WVR983076">
      <formula1>$N$32:$N$36</formula1>
    </dataValidation>
    <dataValidation type="list" allowBlank="1" showInputMessage="1" showErrorMessage="1" sqref="J13 JF13 TB13 ACX13 AMT13 AWP13 BGL13 BQH13 CAD13 CJZ13 CTV13 DDR13 DNN13 DXJ13 EHF13 ERB13 FAX13 FKT13 FUP13 GEL13 GOH13 GYD13 HHZ13 HRV13 IBR13 ILN13 IVJ13 JFF13 JPB13 JYX13 KIT13 KSP13 LCL13 LMH13 LWD13 MFZ13 MPV13 MZR13 NJN13 NTJ13 ODF13 ONB13 OWX13 PGT13 PQP13 QAL13 QKH13 QUD13 RDZ13 RNV13 RXR13 SHN13 SRJ13 TBF13 TLB13 TUX13 UET13 UOP13 UYL13 VIH13 VSD13 WBZ13 WLV13 WVR13 J65551 JF65551 TB65551 ACX65551 AMT65551 AWP65551 BGL65551 BQH65551 CAD65551 CJZ65551 CTV65551 DDR65551 DNN65551 DXJ65551 EHF65551 ERB65551 FAX65551 FKT65551 FUP65551 GEL65551 GOH65551 GYD65551 HHZ65551 HRV65551 IBR65551 ILN65551 IVJ65551 JFF65551 JPB65551 JYX65551 KIT65551 KSP65551 LCL65551 LMH65551 LWD65551 MFZ65551 MPV65551 MZR65551 NJN65551 NTJ65551 ODF65551 ONB65551 OWX65551 PGT65551 PQP65551 QAL65551 QKH65551 QUD65551 RDZ65551 RNV65551 RXR65551 SHN65551 SRJ65551 TBF65551 TLB65551 TUX65551 UET65551 UOP65551 UYL65551 VIH65551 VSD65551 WBZ65551 WLV65551 WVR65551 J131087 JF131087 TB131087 ACX131087 AMT131087 AWP131087 BGL131087 BQH131087 CAD131087 CJZ131087 CTV131087 DDR131087 DNN131087 DXJ131087 EHF131087 ERB131087 FAX131087 FKT131087 FUP131087 GEL131087 GOH131087 GYD131087 HHZ131087 HRV131087 IBR131087 ILN131087 IVJ131087 JFF131087 JPB131087 JYX131087 KIT131087 KSP131087 LCL131087 LMH131087 LWD131087 MFZ131087 MPV131087 MZR131087 NJN131087 NTJ131087 ODF131087 ONB131087 OWX131087 PGT131087 PQP131087 QAL131087 QKH131087 QUD131087 RDZ131087 RNV131087 RXR131087 SHN131087 SRJ131087 TBF131087 TLB131087 TUX131087 UET131087 UOP131087 UYL131087 VIH131087 VSD131087 WBZ131087 WLV131087 WVR131087 J196623 JF196623 TB196623 ACX196623 AMT196623 AWP196623 BGL196623 BQH196623 CAD196623 CJZ196623 CTV196623 DDR196623 DNN196623 DXJ196623 EHF196623 ERB196623 FAX196623 FKT196623 FUP196623 GEL196623 GOH196623 GYD196623 HHZ196623 HRV196623 IBR196623 ILN196623 IVJ196623 JFF196623 JPB196623 JYX196623 KIT196623 KSP196623 LCL196623 LMH196623 LWD196623 MFZ196623 MPV196623 MZR196623 NJN196623 NTJ196623 ODF196623 ONB196623 OWX196623 PGT196623 PQP196623 QAL196623 QKH196623 QUD196623 RDZ196623 RNV196623 RXR196623 SHN196623 SRJ196623 TBF196623 TLB196623 TUX196623 UET196623 UOP196623 UYL196623 VIH196623 VSD196623 WBZ196623 WLV196623 WVR196623 J262159 JF262159 TB262159 ACX262159 AMT262159 AWP262159 BGL262159 BQH262159 CAD262159 CJZ262159 CTV262159 DDR262159 DNN262159 DXJ262159 EHF262159 ERB262159 FAX262159 FKT262159 FUP262159 GEL262159 GOH262159 GYD262159 HHZ262159 HRV262159 IBR262159 ILN262159 IVJ262159 JFF262159 JPB262159 JYX262159 KIT262159 KSP262159 LCL262159 LMH262159 LWD262159 MFZ262159 MPV262159 MZR262159 NJN262159 NTJ262159 ODF262159 ONB262159 OWX262159 PGT262159 PQP262159 QAL262159 QKH262159 QUD262159 RDZ262159 RNV262159 RXR262159 SHN262159 SRJ262159 TBF262159 TLB262159 TUX262159 UET262159 UOP262159 UYL262159 VIH262159 VSD262159 WBZ262159 WLV262159 WVR262159 J327695 JF327695 TB327695 ACX327695 AMT327695 AWP327695 BGL327695 BQH327695 CAD327695 CJZ327695 CTV327695 DDR327695 DNN327695 DXJ327695 EHF327695 ERB327695 FAX327695 FKT327695 FUP327695 GEL327695 GOH327695 GYD327695 HHZ327695 HRV327695 IBR327695 ILN327695 IVJ327695 JFF327695 JPB327695 JYX327695 KIT327695 KSP327695 LCL327695 LMH327695 LWD327695 MFZ327695 MPV327695 MZR327695 NJN327695 NTJ327695 ODF327695 ONB327695 OWX327695 PGT327695 PQP327695 QAL327695 QKH327695 QUD327695 RDZ327695 RNV327695 RXR327695 SHN327695 SRJ327695 TBF327695 TLB327695 TUX327695 UET327695 UOP327695 UYL327695 VIH327695 VSD327695 WBZ327695 WLV327695 WVR327695 J393231 JF393231 TB393231 ACX393231 AMT393231 AWP393231 BGL393231 BQH393231 CAD393231 CJZ393231 CTV393231 DDR393231 DNN393231 DXJ393231 EHF393231 ERB393231 FAX393231 FKT393231 FUP393231 GEL393231 GOH393231 GYD393231 HHZ393231 HRV393231 IBR393231 ILN393231 IVJ393231 JFF393231 JPB393231 JYX393231 KIT393231 KSP393231 LCL393231 LMH393231 LWD393231 MFZ393231 MPV393231 MZR393231 NJN393231 NTJ393231 ODF393231 ONB393231 OWX393231 PGT393231 PQP393231 QAL393231 QKH393231 QUD393231 RDZ393231 RNV393231 RXR393231 SHN393231 SRJ393231 TBF393231 TLB393231 TUX393231 UET393231 UOP393231 UYL393231 VIH393231 VSD393231 WBZ393231 WLV393231 WVR393231 J458767 JF458767 TB458767 ACX458767 AMT458767 AWP458767 BGL458767 BQH458767 CAD458767 CJZ458767 CTV458767 DDR458767 DNN458767 DXJ458767 EHF458767 ERB458767 FAX458767 FKT458767 FUP458767 GEL458767 GOH458767 GYD458767 HHZ458767 HRV458767 IBR458767 ILN458767 IVJ458767 JFF458767 JPB458767 JYX458767 KIT458767 KSP458767 LCL458767 LMH458767 LWD458767 MFZ458767 MPV458767 MZR458767 NJN458767 NTJ458767 ODF458767 ONB458767 OWX458767 PGT458767 PQP458767 QAL458767 QKH458767 QUD458767 RDZ458767 RNV458767 RXR458767 SHN458767 SRJ458767 TBF458767 TLB458767 TUX458767 UET458767 UOP458767 UYL458767 VIH458767 VSD458767 WBZ458767 WLV458767 WVR458767 J524303 JF524303 TB524303 ACX524303 AMT524303 AWP524303 BGL524303 BQH524303 CAD524303 CJZ524303 CTV524303 DDR524303 DNN524303 DXJ524303 EHF524303 ERB524303 FAX524303 FKT524303 FUP524303 GEL524303 GOH524303 GYD524303 HHZ524303 HRV524303 IBR524303 ILN524303 IVJ524303 JFF524303 JPB524303 JYX524303 KIT524303 KSP524303 LCL524303 LMH524303 LWD524303 MFZ524303 MPV524303 MZR524303 NJN524303 NTJ524303 ODF524303 ONB524303 OWX524303 PGT524303 PQP524303 QAL524303 QKH524303 QUD524303 RDZ524303 RNV524303 RXR524303 SHN524303 SRJ524303 TBF524303 TLB524303 TUX524303 UET524303 UOP524303 UYL524303 VIH524303 VSD524303 WBZ524303 WLV524303 WVR524303 J589839 JF589839 TB589839 ACX589839 AMT589839 AWP589839 BGL589839 BQH589839 CAD589839 CJZ589839 CTV589839 DDR589839 DNN589839 DXJ589839 EHF589839 ERB589839 FAX589839 FKT589839 FUP589839 GEL589839 GOH589839 GYD589839 HHZ589839 HRV589839 IBR589839 ILN589839 IVJ589839 JFF589839 JPB589839 JYX589839 KIT589839 KSP589839 LCL589839 LMH589839 LWD589839 MFZ589839 MPV589839 MZR589839 NJN589839 NTJ589839 ODF589839 ONB589839 OWX589839 PGT589839 PQP589839 QAL589839 QKH589839 QUD589839 RDZ589839 RNV589839 RXR589839 SHN589839 SRJ589839 TBF589839 TLB589839 TUX589839 UET589839 UOP589839 UYL589839 VIH589839 VSD589839 WBZ589839 WLV589839 WVR589839 J655375 JF655375 TB655375 ACX655375 AMT655375 AWP655375 BGL655375 BQH655375 CAD655375 CJZ655375 CTV655375 DDR655375 DNN655375 DXJ655375 EHF655375 ERB655375 FAX655375 FKT655375 FUP655375 GEL655375 GOH655375 GYD655375 HHZ655375 HRV655375 IBR655375 ILN655375 IVJ655375 JFF655375 JPB655375 JYX655375 KIT655375 KSP655375 LCL655375 LMH655375 LWD655375 MFZ655375 MPV655375 MZR655375 NJN655375 NTJ655375 ODF655375 ONB655375 OWX655375 PGT655375 PQP655375 QAL655375 QKH655375 QUD655375 RDZ655375 RNV655375 RXR655375 SHN655375 SRJ655375 TBF655375 TLB655375 TUX655375 UET655375 UOP655375 UYL655375 VIH655375 VSD655375 WBZ655375 WLV655375 WVR655375 J720911 JF720911 TB720911 ACX720911 AMT720911 AWP720911 BGL720911 BQH720911 CAD720911 CJZ720911 CTV720911 DDR720911 DNN720911 DXJ720911 EHF720911 ERB720911 FAX720911 FKT720911 FUP720911 GEL720911 GOH720911 GYD720911 HHZ720911 HRV720911 IBR720911 ILN720911 IVJ720911 JFF720911 JPB720911 JYX720911 KIT720911 KSP720911 LCL720911 LMH720911 LWD720911 MFZ720911 MPV720911 MZR720911 NJN720911 NTJ720911 ODF720911 ONB720911 OWX720911 PGT720911 PQP720911 QAL720911 QKH720911 QUD720911 RDZ720911 RNV720911 RXR720911 SHN720911 SRJ720911 TBF720911 TLB720911 TUX720911 UET720911 UOP720911 UYL720911 VIH720911 VSD720911 WBZ720911 WLV720911 WVR720911 J786447 JF786447 TB786447 ACX786447 AMT786447 AWP786447 BGL786447 BQH786447 CAD786447 CJZ786447 CTV786447 DDR786447 DNN786447 DXJ786447 EHF786447 ERB786447 FAX786447 FKT786447 FUP786447 GEL786447 GOH786447 GYD786447 HHZ786447 HRV786447 IBR786447 ILN786447 IVJ786447 JFF786447 JPB786447 JYX786447 KIT786447 KSP786447 LCL786447 LMH786447 LWD786447 MFZ786447 MPV786447 MZR786447 NJN786447 NTJ786447 ODF786447 ONB786447 OWX786447 PGT786447 PQP786447 QAL786447 QKH786447 QUD786447 RDZ786447 RNV786447 RXR786447 SHN786447 SRJ786447 TBF786447 TLB786447 TUX786447 UET786447 UOP786447 UYL786447 VIH786447 VSD786447 WBZ786447 WLV786447 WVR786447 J851983 JF851983 TB851983 ACX851983 AMT851983 AWP851983 BGL851983 BQH851983 CAD851983 CJZ851983 CTV851983 DDR851983 DNN851983 DXJ851983 EHF851983 ERB851983 FAX851983 FKT851983 FUP851983 GEL851983 GOH851983 GYD851983 HHZ851983 HRV851983 IBR851983 ILN851983 IVJ851983 JFF851983 JPB851983 JYX851983 KIT851983 KSP851983 LCL851983 LMH851983 LWD851983 MFZ851983 MPV851983 MZR851983 NJN851983 NTJ851983 ODF851983 ONB851983 OWX851983 PGT851983 PQP851983 QAL851983 QKH851983 QUD851983 RDZ851983 RNV851983 RXR851983 SHN851983 SRJ851983 TBF851983 TLB851983 TUX851983 UET851983 UOP851983 UYL851983 VIH851983 VSD851983 WBZ851983 WLV851983 WVR851983 J917519 JF917519 TB917519 ACX917519 AMT917519 AWP917519 BGL917519 BQH917519 CAD917519 CJZ917519 CTV917519 DDR917519 DNN917519 DXJ917519 EHF917519 ERB917519 FAX917519 FKT917519 FUP917519 GEL917519 GOH917519 GYD917519 HHZ917519 HRV917519 IBR917519 ILN917519 IVJ917519 JFF917519 JPB917519 JYX917519 KIT917519 KSP917519 LCL917519 LMH917519 LWD917519 MFZ917519 MPV917519 MZR917519 NJN917519 NTJ917519 ODF917519 ONB917519 OWX917519 PGT917519 PQP917519 QAL917519 QKH917519 QUD917519 RDZ917519 RNV917519 RXR917519 SHN917519 SRJ917519 TBF917519 TLB917519 TUX917519 UET917519 UOP917519 UYL917519 VIH917519 VSD917519 WBZ917519 WLV917519 WVR917519 J983055 JF983055 TB983055 ACX983055 AMT983055 AWP983055 BGL983055 BQH983055 CAD983055 CJZ983055 CTV983055 DDR983055 DNN983055 DXJ983055 EHF983055 ERB983055 FAX983055 FKT983055 FUP983055 GEL983055 GOH983055 GYD983055 HHZ983055 HRV983055 IBR983055 ILN983055 IVJ983055 JFF983055 JPB983055 JYX983055 KIT983055 KSP983055 LCL983055 LMH983055 LWD983055 MFZ983055 MPV983055 MZR983055 NJN983055 NTJ983055 ODF983055 ONB983055 OWX983055 PGT983055 PQP983055 QAL983055 QKH983055 QUD983055 RDZ983055 RNV983055 RXR983055 SHN983055 SRJ983055 TBF983055 TLB983055 TUX983055 UET983055 UOP983055 UYL983055 VIH983055 VSD983055 WBZ983055 WLV983055 WVR983055">
      <formula1>$O$2:$O$4</formula1>
    </dataValidation>
  </dataValidations>
  <pageMargins left="0.70866141732283472" right="0.70866141732283472" top="0.74803149606299213" bottom="0.74803149606299213" header="0.31496062992125984" footer="0.31496062992125984"/>
  <pageSetup paperSize="9" orientation="portrait" r:id="rId1"/>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WWF91"/>
  <sheetViews>
    <sheetView topLeftCell="A36" zoomScale="80" zoomScaleNormal="80" workbookViewId="0">
      <selection activeCell="IX53" sqref="IX53"/>
    </sheetView>
  </sheetViews>
  <sheetFormatPr baseColWidth="10" defaultColWidth="0" defaultRowHeight="15" customHeight="1" zeroHeight="1" x14ac:dyDescent="0.25"/>
  <cols>
    <col min="1" max="1" width="4.140625" style="1" customWidth="1"/>
    <col min="2" max="2" width="13.85546875" customWidth="1"/>
    <col min="3" max="3" width="11.5703125" customWidth="1"/>
    <col min="4" max="4" width="29.42578125" customWidth="1"/>
    <col min="5" max="5" width="19.42578125" customWidth="1"/>
    <col min="6" max="6" width="26" customWidth="1"/>
    <col min="7" max="7" width="16" customWidth="1"/>
    <col min="8" max="9" width="23.28515625" customWidth="1"/>
    <col min="10" max="12" width="14.28515625" customWidth="1"/>
    <col min="13" max="13" width="7.42578125" style="2" customWidth="1"/>
    <col min="14" max="14" width="13.85546875" hidden="1" customWidth="1"/>
    <col min="15" max="15" width="17.28515625" hidden="1" customWidth="1"/>
    <col min="16" max="16" width="17.140625" hidden="1" customWidth="1"/>
    <col min="17" max="17" width="20.140625" hidden="1" customWidth="1"/>
    <col min="18" max="18" width="3.140625" style="1" hidden="1" customWidth="1"/>
    <col min="19" max="23" width="11.42578125" hidden="1" customWidth="1"/>
    <col min="24" max="24" width="3.7109375" style="1" customWidth="1"/>
    <col min="25" max="256" width="11.42578125" hidden="1"/>
    <col min="257" max="257" width="4.140625" customWidth="1"/>
    <col min="258" max="258" width="13.85546875" customWidth="1"/>
    <col min="259" max="259" width="11.5703125" customWidth="1"/>
    <col min="260" max="260" width="29.42578125" customWidth="1"/>
    <col min="261" max="261" width="19.42578125" customWidth="1"/>
    <col min="262" max="262" width="18.42578125" customWidth="1"/>
    <col min="263" max="263" width="16" customWidth="1"/>
    <col min="264" max="264" width="18.7109375" customWidth="1"/>
    <col min="265" max="265" width="16.7109375" customWidth="1"/>
    <col min="266" max="266" width="10.5703125" customWidth="1"/>
    <col min="267" max="267" width="9.5703125" customWidth="1"/>
    <col min="268" max="268" width="11.28515625" customWidth="1"/>
    <col min="269" max="269" width="7.42578125" customWidth="1"/>
    <col min="270" max="279" width="11.42578125" hidden="1" customWidth="1"/>
    <col min="280" max="280" width="3.7109375" customWidth="1"/>
    <col min="281" max="512" width="11.42578125" hidden="1"/>
    <col min="513" max="513" width="4.140625" customWidth="1"/>
    <col min="514" max="514" width="13.85546875" customWidth="1"/>
    <col min="515" max="515" width="11.5703125" customWidth="1"/>
    <col min="516" max="516" width="29.42578125" customWidth="1"/>
    <col min="517" max="517" width="19.42578125" customWidth="1"/>
    <col min="518" max="518" width="18.42578125" customWidth="1"/>
    <col min="519" max="519" width="16" customWidth="1"/>
    <col min="520" max="520" width="18.7109375" customWidth="1"/>
    <col min="521" max="521" width="16.7109375" customWidth="1"/>
    <col min="522" max="522" width="10.5703125" customWidth="1"/>
    <col min="523" max="523" width="9.5703125" customWidth="1"/>
    <col min="524" max="524" width="11.28515625" customWidth="1"/>
    <col min="525" max="525" width="7.42578125" customWidth="1"/>
    <col min="526" max="535" width="11.42578125" hidden="1" customWidth="1"/>
    <col min="536" max="536" width="3.7109375" customWidth="1"/>
    <col min="537" max="768" width="11.42578125" hidden="1"/>
    <col min="769" max="769" width="4.140625" customWidth="1"/>
    <col min="770" max="770" width="13.85546875" customWidth="1"/>
    <col min="771" max="771" width="11.5703125" customWidth="1"/>
    <col min="772" max="772" width="29.42578125" customWidth="1"/>
    <col min="773" max="773" width="19.42578125" customWidth="1"/>
    <col min="774" max="774" width="18.42578125" customWidth="1"/>
    <col min="775" max="775" width="16" customWidth="1"/>
    <col min="776" max="776" width="18.7109375" customWidth="1"/>
    <col min="777" max="777" width="16.7109375" customWidth="1"/>
    <col min="778" max="778" width="10.5703125" customWidth="1"/>
    <col min="779" max="779" width="9.5703125" customWidth="1"/>
    <col min="780" max="780" width="11.28515625" customWidth="1"/>
    <col min="781" max="781" width="7.42578125" customWidth="1"/>
    <col min="782" max="791" width="11.42578125" hidden="1" customWidth="1"/>
    <col min="792" max="792" width="3.7109375" customWidth="1"/>
    <col min="793" max="1024" width="11.42578125" hidden="1"/>
    <col min="1025" max="1025" width="4.140625" customWidth="1"/>
    <col min="1026" max="1026" width="13.85546875" customWidth="1"/>
    <col min="1027" max="1027" width="11.5703125" customWidth="1"/>
    <col min="1028" max="1028" width="29.42578125" customWidth="1"/>
    <col min="1029" max="1029" width="19.42578125" customWidth="1"/>
    <col min="1030" max="1030" width="18.42578125" customWidth="1"/>
    <col min="1031" max="1031" width="16" customWidth="1"/>
    <col min="1032" max="1032" width="18.7109375" customWidth="1"/>
    <col min="1033" max="1033" width="16.7109375" customWidth="1"/>
    <col min="1034" max="1034" width="10.5703125" customWidth="1"/>
    <col min="1035" max="1035" width="9.5703125" customWidth="1"/>
    <col min="1036" max="1036" width="11.28515625" customWidth="1"/>
    <col min="1037" max="1037" width="7.42578125" customWidth="1"/>
    <col min="1038" max="1047" width="11.42578125" hidden="1" customWidth="1"/>
    <col min="1048" max="1048" width="3.7109375" customWidth="1"/>
    <col min="1049" max="1280" width="11.42578125" hidden="1"/>
    <col min="1281" max="1281" width="4.140625" customWidth="1"/>
    <col min="1282" max="1282" width="13.85546875" customWidth="1"/>
    <col min="1283" max="1283" width="11.5703125" customWidth="1"/>
    <col min="1284" max="1284" width="29.42578125" customWidth="1"/>
    <col min="1285" max="1285" width="19.42578125" customWidth="1"/>
    <col min="1286" max="1286" width="18.42578125" customWidth="1"/>
    <col min="1287" max="1287" width="16" customWidth="1"/>
    <col min="1288" max="1288" width="18.7109375" customWidth="1"/>
    <col min="1289" max="1289" width="16.7109375" customWidth="1"/>
    <col min="1290" max="1290" width="10.5703125" customWidth="1"/>
    <col min="1291" max="1291" width="9.5703125" customWidth="1"/>
    <col min="1292" max="1292" width="11.28515625" customWidth="1"/>
    <col min="1293" max="1293" width="7.42578125" customWidth="1"/>
    <col min="1294" max="1303" width="11.42578125" hidden="1" customWidth="1"/>
    <col min="1304" max="1304" width="3.7109375" customWidth="1"/>
    <col min="1305" max="1536" width="11.42578125" hidden="1"/>
    <col min="1537" max="1537" width="4.140625" customWidth="1"/>
    <col min="1538" max="1538" width="13.85546875" customWidth="1"/>
    <col min="1539" max="1539" width="11.5703125" customWidth="1"/>
    <col min="1540" max="1540" width="29.42578125" customWidth="1"/>
    <col min="1541" max="1541" width="19.42578125" customWidth="1"/>
    <col min="1542" max="1542" width="18.42578125" customWidth="1"/>
    <col min="1543" max="1543" width="16" customWidth="1"/>
    <col min="1544" max="1544" width="18.7109375" customWidth="1"/>
    <col min="1545" max="1545" width="16.7109375" customWidth="1"/>
    <col min="1546" max="1546" width="10.5703125" customWidth="1"/>
    <col min="1547" max="1547" width="9.5703125" customWidth="1"/>
    <col min="1548" max="1548" width="11.28515625" customWidth="1"/>
    <col min="1549" max="1549" width="7.42578125" customWidth="1"/>
    <col min="1550" max="1559" width="11.42578125" hidden="1" customWidth="1"/>
    <col min="1560" max="1560" width="3.7109375" customWidth="1"/>
    <col min="1561" max="1792" width="11.42578125" hidden="1"/>
    <col min="1793" max="1793" width="4.140625" customWidth="1"/>
    <col min="1794" max="1794" width="13.85546875" customWidth="1"/>
    <col min="1795" max="1795" width="11.5703125" customWidth="1"/>
    <col min="1796" max="1796" width="29.42578125" customWidth="1"/>
    <col min="1797" max="1797" width="19.42578125" customWidth="1"/>
    <col min="1798" max="1798" width="18.42578125" customWidth="1"/>
    <col min="1799" max="1799" width="16" customWidth="1"/>
    <col min="1800" max="1800" width="18.7109375" customWidth="1"/>
    <col min="1801" max="1801" width="16.7109375" customWidth="1"/>
    <col min="1802" max="1802" width="10.5703125" customWidth="1"/>
    <col min="1803" max="1803" width="9.5703125" customWidth="1"/>
    <col min="1804" max="1804" width="11.28515625" customWidth="1"/>
    <col min="1805" max="1805" width="7.42578125" customWidth="1"/>
    <col min="1806" max="1815" width="11.42578125" hidden="1" customWidth="1"/>
    <col min="1816" max="1816" width="3.7109375" customWidth="1"/>
    <col min="1817" max="2048" width="11.42578125" hidden="1"/>
    <col min="2049" max="2049" width="4.140625" customWidth="1"/>
    <col min="2050" max="2050" width="13.85546875" customWidth="1"/>
    <col min="2051" max="2051" width="11.5703125" customWidth="1"/>
    <col min="2052" max="2052" width="29.42578125" customWidth="1"/>
    <col min="2053" max="2053" width="19.42578125" customWidth="1"/>
    <col min="2054" max="2054" width="18.42578125" customWidth="1"/>
    <col min="2055" max="2055" width="16" customWidth="1"/>
    <col min="2056" max="2056" width="18.7109375" customWidth="1"/>
    <col min="2057" max="2057" width="16.7109375" customWidth="1"/>
    <col min="2058" max="2058" width="10.5703125" customWidth="1"/>
    <col min="2059" max="2059" width="9.5703125" customWidth="1"/>
    <col min="2060" max="2060" width="11.28515625" customWidth="1"/>
    <col min="2061" max="2061" width="7.42578125" customWidth="1"/>
    <col min="2062" max="2071" width="11.42578125" hidden="1" customWidth="1"/>
    <col min="2072" max="2072" width="3.7109375" customWidth="1"/>
    <col min="2073" max="2304" width="11.42578125" hidden="1"/>
    <col min="2305" max="2305" width="4.140625" customWidth="1"/>
    <col min="2306" max="2306" width="13.85546875" customWidth="1"/>
    <col min="2307" max="2307" width="11.5703125" customWidth="1"/>
    <col min="2308" max="2308" width="29.42578125" customWidth="1"/>
    <col min="2309" max="2309" width="19.42578125" customWidth="1"/>
    <col min="2310" max="2310" width="18.42578125" customWidth="1"/>
    <col min="2311" max="2311" width="16" customWidth="1"/>
    <col min="2312" max="2312" width="18.7109375" customWidth="1"/>
    <col min="2313" max="2313" width="16.7109375" customWidth="1"/>
    <col min="2314" max="2314" width="10.5703125" customWidth="1"/>
    <col min="2315" max="2315" width="9.5703125" customWidth="1"/>
    <col min="2316" max="2316" width="11.28515625" customWidth="1"/>
    <col min="2317" max="2317" width="7.42578125" customWidth="1"/>
    <col min="2318" max="2327" width="11.42578125" hidden="1" customWidth="1"/>
    <col min="2328" max="2328" width="3.7109375" customWidth="1"/>
    <col min="2329" max="2560" width="11.42578125" hidden="1"/>
    <col min="2561" max="2561" width="4.140625" customWidth="1"/>
    <col min="2562" max="2562" width="13.85546875" customWidth="1"/>
    <col min="2563" max="2563" width="11.5703125" customWidth="1"/>
    <col min="2564" max="2564" width="29.42578125" customWidth="1"/>
    <col min="2565" max="2565" width="19.42578125" customWidth="1"/>
    <col min="2566" max="2566" width="18.42578125" customWidth="1"/>
    <col min="2567" max="2567" width="16" customWidth="1"/>
    <col min="2568" max="2568" width="18.7109375" customWidth="1"/>
    <col min="2569" max="2569" width="16.7109375" customWidth="1"/>
    <col min="2570" max="2570" width="10.5703125" customWidth="1"/>
    <col min="2571" max="2571" width="9.5703125" customWidth="1"/>
    <col min="2572" max="2572" width="11.28515625" customWidth="1"/>
    <col min="2573" max="2573" width="7.42578125" customWidth="1"/>
    <col min="2574" max="2583" width="11.42578125" hidden="1" customWidth="1"/>
    <col min="2584" max="2584" width="3.7109375" customWidth="1"/>
    <col min="2585" max="2816" width="11.42578125" hidden="1"/>
    <col min="2817" max="2817" width="4.140625" customWidth="1"/>
    <col min="2818" max="2818" width="13.85546875" customWidth="1"/>
    <col min="2819" max="2819" width="11.5703125" customWidth="1"/>
    <col min="2820" max="2820" width="29.42578125" customWidth="1"/>
    <col min="2821" max="2821" width="19.42578125" customWidth="1"/>
    <col min="2822" max="2822" width="18.42578125" customWidth="1"/>
    <col min="2823" max="2823" width="16" customWidth="1"/>
    <col min="2824" max="2824" width="18.7109375" customWidth="1"/>
    <col min="2825" max="2825" width="16.7109375" customWidth="1"/>
    <col min="2826" max="2826" width="10.5703125" customWidth="1"/>
    <col min="2827" max="2827" width="9.5703125" customWidth="1"/>
    <col min="2828" max="2828" width="11.28515625" customWidth="1"/>
    <col min="2829" max="2829" width="7.42578125" customWidth="1"/>
    <col min="2830" max="2839" width="11.42578125" hidden="1" customWidth="1"/>
    <col min="2840" max="2840" width="3.7109375" customWidth="1"/>
    <col min="2841" max="3072" width="11.42578125" hidden="1"/>
    <col min="3073" max="3073" width="4.140625" customWidth="1"/>
    <col min="3074" max="3074" width="13.85546875" customWidth="1"/>
    <col min="3075" max="3075" width="11.5703125" customWidth="1"/>
    <col min="3076" max="3076" width="29.42578125" customWidth="1"/>
    <col min="3077" max="3077" width="19.42578125" customWidth="1"/>
    <col min="3078" max="3078" width="18.42578125" customWidth="1"/>
    <col min="3079" max="3079" width="16" customWidth="1"/>
    <col min="3080" max="3080" width="18.7109375" customWidth="1"/>
    <col min="3081" max="3081" width="16.7109375" customWidth="1"/>
    <col min="3082" max="3082" width="10.5703125" customWidth="1"/>
    <col min="3083" max="3083" width="9.5703125" customWidth="1"/>
    <col min="3084" max="3084" width="11.28515625" customWidth="1"/>
    <col min="3085" max="3085" width="7.42578125" customWidth="1"/>
    <col min="3086" max="3095" width="11.42578125" hidden="1" customWidth="1"/>
    <col min="3096" max="3096" width="3.7109375" customWidth="1"/>
    <col min="3097" max="3328" width="11.42578125" hidden="1"/>
    <col min="3329" max="3329" width="4.140625" customWidth="1"/>
    <col min="3330" max="3330" width="13.85546875" customWidth="1"/>
    <col min="3331" max="3331" width="11.5703125" customWidth="1"/>
    <col min="3332" max="3332" width="29.42578125" customWidth="1"/>
    <col min="3333" max="3333" width="19.42578125" customWidth="1"/>
    <col min="3334" max="3334" width="18.42578125" customWidth="1"/>
    <col min="3335" max="3335" width="16" customWidth="1"/>
    <col min="3336" max="3336" width="18.7109375" customWidth="1"/>
    <col min="3337" max="3337" width="16.7109375" customWidth="1"/>
    <col min="3338" max="3338" width="10.5703125" customWidth="1"/>
    <col min="3339" max="3339" width="9.5703125" customWidth="1"/>
    <col min="3340" max="3340" width="11.28515625" customWidth="1"/>
    <col min="3341" max="3341" width="7.42578125" customWidth="1"/>
    <col min="3342" max="3351" width="11.42578125" hidden="1" customWidth="1"/>
    <col min="3352" max="3352" width="3.7109375" customWidth="1"/>
    <col min="3353" max="3584" width="11.42578125" hidden="1"/>
    <col min="3585" max="3585" width="4.140625" customWidth="1"/>
    <col min="3586" max="3586" width="13.85546875" customWidth="1"/>
    <col min="3587" max="3587" width="11.5703125" customWidth="1"/>
    <col min="3588" max="3588" width="29.42578125" customWidth="1"/>
    <col min="3589" max="3589" width="19.42578125" customWidth="1"/>
    <col min="3590" max="3590" width="18.42578125" customWidth="1"/>
    <col min="3591" max="3591" width="16" customWidth="1"/>
    <col min="3592" max="3592" width="18.7109375" customWidth="1"/>
    <col min="3593" max="3593" width="16.7109375" customWidth="1"/>
    <col min="3594" max="3594" width="10.5703125" customWidth="1"/>
    <col min="3595" max="3595" width="9.5703125" customWidth="1"/>
    <col min="3596" max="3596" width="11.28515625" customWidth="1"/>
    <col min="3597" max="3597" width="7.42578125" customWidth="1"/>
    <col min="3598" max="3607" width="11.42578125" hidden="1" customWidth="1"/>
    <col min="3608" max="3608" width="3.7109375" customWidth="1"/>
    <col min="3609" max="3840" width="11.42578125" hidden="1"/>
    <col min="3841" max="3841" width="4.140625" customWidth="1"/>
    <col min="3842" max="3842" width="13.85546875" customWidth="1"/>
    <col min="3843" max="3843" width="11.5703125" customWidth="1"/>
    <col min="3844" max="3844" width="29.42578125" customWidth="1"/>
    <col min="3845" max="3845" width="19.42578125" customWidth="1"/>
    <col min="3846" max="3846" width="18.42578125" customWidth="1"/>
    <col min="3847" max="3847" width="16" customWidth="1"/>
    <col min="3848" max="3848" width="18.7109375" customWidth="1"/>
    <col min="3849" max="3849" width="16.7109375" customWidth="1"/>
    <col min="3850" max="3850" width="10.5703125" customWidth="1"/>
    <col min="3851" max="3851" width="9.5703125" customWidth="1"/>
    <col min="3852" max="3852" width="11.28515625" customWidth="1"/>
    <col min="3853" max="3853" width="7.42578125" customWidth="1"/>
    <col min="3854" max="3863" width="11.42578125" hidden="1" customWidth="1"/>
    <col min="3864" max="3864" width="3.7109375" customWidth="1"/>
    <col min="3865" max="4096" width="11.42578125" hidden="1"/>
    <col min="4097" max="4097" width="4.140625" customWidth="1"/>
    <col min="4098" max="4098" width="13.85546875" customWidth="1"/>
    <col min="4099" max="4099" width="11.5703125" customWidth="1"/>
    <col min="4100" max="4100" width="29.42578125" customWidth="1"/>
    <col min="4101" max="4101" width="19.42578125" customWidth="1"/>
    <col min="4102" max="4102" width="18.42578125" customWidth="1"/>
    <col min="4103" max="4103" width="16" customWidth="1"/>
    <col min="4104" max="4104" width="18.7109375" customWidth="1"/>
    <col min="4105" max="4105" width="16.7109375" customWidth="1"/>
    <col min="4106" max="4106" width="10.5703125" customWidth="1"/>
    <col min="4107" max="4107" width="9.5703125" customWidth="1"/>
    <col min="4108" max="4108" width="11.28515625" customWidth="1"/>
    <col min="4109" max="4109" width="7.42578125" customWidth="1"/>
    <col min="4110" max="4119" width="11.42578125" hidden="1" customWidth="1"/>
    <col min="4120" max="4120" width="3.7109375" customWidth="1"/>
    <col min="4121" max="4352" width="11.42578125" hidden="1"/>
    <col min="4353" max="4353" width="4.140625" customWidth="1"/>
    <col min="4354" max="4354" width="13.85546875" customWidth="1"/>
    <col min="4355" max="4355" width="11.5703125" customWidth="1"/>
    <col min="4356" max="4356" width="29.42578125" customWidth="1"/>
    <col min="4357" max="4357" width="19.42578125" customWidth="1"/>
    <col min="4358" max="4358" width="18.42578125" customWidth="1"/>
    <col min="4359" max="4359" width="16" customWidth="1"/>
    <col min="4360" max="4360" width="18.7109375" customWidth="1"/>
    <col min="4361" max="4361" width="16.7109375" customWidth="1"/>
    <col min="4362" max="4362" width="10.5703125" customWidth="1"/>
    <col min="4363" max="4363" width="9.5703125" customWidth="1"/>
    <col min="4364" max="4364" width="11.28515625" customWidth="1"/>
    <col min="4365" max="4365" width="7.42578125" customWidth="1"/>
    <col min="4366" max="4375" width="11.42578125" hidden="1" customWidth="1"/>
    <col min="4376" max="4376" width="3.7109375" customWidth="1"/>
    <col min="4377" max="4608" width="11.42578125" hidden="1"/>
    <col min="4609" max="4609" width="4.140625" customWidth="1"/>
    <col min="4610" max="4610" width="13.85546875" customWidth="1"/>
    <col min="4611" max="4611" width="11.5703125" customWidth="1"/>
    <col min="4612" max="4612" width="29.42578125" customWidth="1"/>
    <col min="4613" max="4613" width="19.42578125" customWidth="1"/>
    <col min="4614" max="4614" width="18.42578125" customWidth="1"/>
    <col min="4615" max="4615" width="16" customWidth="1"/>
    <col min="4616" max="4616" width="18.7109375" customWidth="1"/>
    <col min="4617" max="4617" width="16.7109375" customWidth="1"/>
    <col min="4618" max="4618" width="10.5703125" customWidth="1"/>
    <col min="4619" max="4619" width="9.5703125" customWidth="1"/>
    <col min="4620" max="4620" width="11.28515625" customWidth="1"/>
    <col min="4621" max="4621" width="7.42578125" customWidth="1"/>
    <col min="4622" max="4631" width="11.42578125" hidden="1" customWidth="1"/>
    <col min="4632" max="4632" width="3.7109375" customWidth="1"/>
    <col min="4633" max="4864" width="11.42578125" hidden="1"/>
    <col min="4865" max="4865" width="4.140625" customWidth="1"/>
    <col min="4866" max="4866" width="13.85546875" customWidth="1"/>
    <col min="4867" max="4867" width="11.5703125" customWidth="1"/>
    <col min="4868" max="4868" width="29.42578125" customWidth="1"/>
    <col min="4869" max="4869" width="19.42578125" customWidth="1"/>
    <col min="4870" max="4870" width="18.42578125" customWidth="1"/>
    <col min="4871" max="4871" width="16" customWidth="1"/>
    <col min="4872" max="4872" width="18.7109375" customWidth="1"/>
    <col min="4873" max="4873" width="16.7109375" customWidth="1"/>
    <col min="4874" max="4874" width="10.5703125" customWidth="1"/>
    <col min="4875" max="4875" width="9.5703125" customWidth="1"/>
    <col min="4876" max="4876" width="11.28515625" customWidth="1"/>
    <col min="4877" max="4877" width="7.42578125" customWidth="1"/>
    <col min="4878" max="4887" width="11.42578125" hidden="1" customWidth="1"/>
    <col min="4888" max="4888" width="3.7109375" customWidth="1"/>
    <col min="4889" max="5120" width="11.42578125" hidden="1"/>
    <col min="5121" max="5121" width="4.140625" customWidth="1"/>
    <col min="5122" max="5122" width="13.85546875" customWidth="1"/>
    <col min="5123" max="5123" width="11.5703125" customWidth="1"/>
    <col min="5124" max="5124" width="29.42578125" customWidth="1"/>
    <col min="5125" max="5125" width="19.42578125" customWidth="1"/>
    <col min="5126" max="5126" width="18.42578125" customWidth="1"/>
    <col min="5127" max="5127" width="16" customWidth="1"/>
    <col min="5128" max="5128" width="18.7109375" customWidth="1"/>
    <col min="5129" max="5129" width="16.7109375" customWidth="1"/>
    <col min="5130" max="5130" width="10.5703125" customWidth="1"/>
    <col min="5131" max="5131" width="9.5703125" customWidth="1"/>
    <col min="5132" max="5132" width="11.28515625" customWidth="1"/>
    <col min="5133" max="5133" width="7.42578125" customWidth="1"/>
    <col min="5134" max="5143" width="11.42578125" hidden="1" customWidth="1"/>
    <col min="5144" max="5144" width="3.7109375" customWidth="1"/>
    <col min="5145" max="5376" width="11.42578125" hidden="1"/>
    <col min="5377" max="5377" width="4.140625" customWidth="1"/>
    <col min="5378" max="5378" width="13.85546875" customWidth="1"/>
    <col min="5379" max="5379" width="11.5703125" customWidth="1"/>
    <col min="5380" max="5380" width="29.42578125" customWidth="1"/>
    <col min="5381" max="5381" width="19.42578125" customWidth="1"/>
    <col min="5382" max="5382" width="18.42578125" customWidth="1"/>
    <col min="5383" max="5383" width="16" customWidth="1"/>
    <col min="5384" max="5384" width="18.7109375" customWidth="1"/>
    <col min="5385" max="5385" width="16.7109375" customWidth="1"/>
    <col min="5386" max="5386" width="10.5703125" customWidth="1"/>
    <col min="5387" max="5387" width="9.5703125" customWidth="1"/>
    <col min="5388" max="5388" width="11.28515625" customWidth="1"/>
    <col min="5389" max="5389" width="7.42578125" customWidth="1"/>
    <col min="5390" max="5399" width="11.42578125" hidden="1" customWidth="1"/>
    <col min="5400" max="5400" width="3.7109375" customWidth="1"/>
    <col min="5401" max="5632" width="11.42578125" hidden="1"/>
    <col min="5633" max="5633" width="4.140625" customWidth="1"/>
    <col min="5634" max="5634" width="13.85546875" customWidth="1"/>
    <col min="5635" max="5635" width="11.5703125" customWidth="1"/>
    <col min="5636" max="5636" width="29.42578125" customWidth="1"/>
    <col min="5637" max="5637" width="19.42578125" customWidth="1"/>
    <col min="5638" max="5638" width="18.42578125" customWidth="1"/>
    <col min="5639" max="5639" width="16" customWidth="1"/>
    <col min="5640" max="5640" width="18.7109375" customWidth="1"/>
    <col min="5641" max="5641" width="16.7109375" customWidth="1"/>
    <col min="5642" max="5642" width="10.5703125" customWidth="1"/>
    <col min="5643" max="5643" width="9.5703125" customWidth="1"/>
    <col min="5644" max="5644" width="11.28515625" customWidth="1"/>
    <col min="5645" max="5645" width="7.42578125" customWidth="1"/>
    <col min="5646" max="5655" width="11.42578125" hidden="1" customWidth="1"/>
    <col min="5656" max="5656" width="3.7109375" customWidth="1"/>
    <col min="5657" max="5888" width="11.42578125" hidden="1"/>
    <col min="5889" max="5889" width="4.140625" customWidth="1"/>
    <col min="5890" max="5890" width="13.85546875" customWidth="1"/>
    <col min="5891" max="5891" width="11.5703125" customWidth="1"/>
    <col min="5892" max="5892" width="29.42578125" customWidth="1"/>
    <col min="5893" max="5893" width="19.42578125" customWidth="1"/>
    <col min="5894" max="5894" width="18.42578125" customWidth="1"/>
    <col min="5895" max="5895" width="16" customWidth="1"/>
    <col min="5896" max="5896" width="18.7109375" customWidth="1"/>
    <col min="5897" max="5897" width="16.7109375" customWidth="1"/>
    <col min="5898" max="5898" width="10.5703125" customWidth="1"/>
    <col min="5899" max="5899" width="9.5703125" customWidth="1"/>
    <col min="5900" max="5900" width="11.28515625" customWidth="1"/>
    <col min="5901" max="5901" width="7.42578125" customWidth="1"/>
    <col min="5902" max="5911" width="11.42578125" hidden="1" customWidth="1"/>
    <col min="5912" max="5912" width="3.7109375" customWidth="1"/>
    <col min="5913" max="6144" width="11.42578125" hidden="1"/>
    <col min="6145" max="6145" width="4.140625" customWidth="1"/>
    <col min="6146" max="6146" width="13.85546875" customWidth="1"/>
    <col min="6147" max="6147" width="11.5703125" customWidth="1"/>
    <col min="6148" max="6148" width="29.42578125" customWidth="1"/>
    <col min="6149" max="6149" width="19.42578125" customWidth="1"/>
    <col min="6150" max="6150" width="18.42578125" customWidth="1"/>
    <col min="6151" max="6151" width="16" customWidth="1"/>
    <col min="6152" max="6152" width="18.7109375" customWidth="1"/>
    <col min="6153" max="6153" width="16.7109375" customWidth="1"/>
    <col min="6154" max="6154" width="10.5703125" customWidth="1"/>
    <col min="6155" max="6155" width="9.5703125" customWidth="1"/>
    <col min="6156" max="6156" width="11.28515625" customWidth="1"/>
    <col min="6157" max="6157" width="7.42578125" customWidth="1"/>
    <col min="6158" max="6167" width="11.42578125" hidden="1" customWidth="1"/>
    <col min="6168" max="6168" width="3.7109375" customWidth="1"/>
    <col min="6169" max="6400" width="11.42578125" hidden="1"/>
    <col min="6401" max="6401" width="4.140625" customWidth="1"/>
    <col min="6402" max="6402" width="13.85546875" customWidth="1"/>
    <col min="6403" max="6403" width="11.5703125" customWidth="1"/>
    <col min="6404" max="6404" width="29.42578125" customWidth="1"/>
    <col min="6405" max="6405" width="19.42578125" customWidth="1"/>
    <col min="6406" max="6406" width="18.42578125" customWidth="1"/>
    <col min="6407" max="6407" width="16" customWidth="1"/>
    <col min="6408" max="6408" width="18.7109375" customWidth="1"/>
    <col min="6409" max="6409" width="16.7109375" customWidth="1"/>
    <col min="6410" max="6410" width="10.5703125" customWidth="1"/>
    <col min="6411" max="6411" width="9.5703125" customWidth="1"/>
    <col min="6412" max="6412" width="11.28515625" customWidth="1"/>
    <col min="6413" max="6413" width="7.42578125" customWidth="1"/>
    <col min="6414" max="6423" width="11.42578125" hidden="1" customWidth="1"/>
    <col min="6424" max="6424" width="3.7109375" customWidth="1"/>
    <col min="6425" max="6656" width="11.42578125" hidden="1"/>
    <col min="6657" max="6657" width="4.140625" customWidth="1"/>
    <col min="6658" max="6658" width="13.85546875" customWidth="1"/>
    <col min="6659" max="6659" width="11.5703125" customWidth="1"/>
    <col min="6660" max="6660" width="29.42578125" customWidth="1"/>
    <col min="6661" max="6661" width="19.42578125" customWidth="1"/>
    <col min="6662" max="6662" width="18.42578125" customWidth="1"/>
    <col min="6663" max="6663" width="16" customWidth="1"/>
    <col min="6664" max="6664" width="18.7109375" customWidth="1"/>
    <col min="6665" max="6665" width="16.7109375" customWidth="1"/>
    <col min="6666" max="6666" width="10.5703125" customWidth="1"/>
    <col min="6667" max="6667" width="9.5703125" customWidth="1"/>
    <col min="6668" max="6668" width="11.28515625" customWidth="1"/>
    <col min="6669" max="6669" width="7.42578125" customWidth="1"/>
    <col min="6670" max="6679" width="11.42578125" hidden="1" customWidth="1"/>
    <col min="6680" max="6680" width="3.7109375" customWidth="1"/>
    <col min="6681" max="6912" width="11.42578125" hidden="1"/>
    <col min="6913" max="6913" width="4.140625" customWidth="1"/>
    <col min="6914" max="6914" width="13.85546875" customWidth="1"/>
    <col min="6915" max="6915" width="11.5703125" customWidth="1"/>
    <col min="6916" max="6916" width="29.42578125" customWidth="1"/>
    <col min="6917" max="6917" width="19.42578125" customWidth="1"/>
    <col min="6918" max="6918" width="18.42578125" customWidth="1"/>
    <col min="6919" max="6919" width="16" customWidth="1"/>
    <col min="6920" max="6920" width="18.7109375" customWidth="1"/>
    <col min="6921" max="6921" width="16.7109375" customWidth="1"/>
    <col min="6922" max="6922" width="10.5703125" customWidth="1"/>
    <col min="6923" max="6923" width="9.5703125" customWidth="1"/>
    <col min="6924" max="6924" width="11.28515625" customWidth="1"/>
    <col min="6925" max="6925" width="7.42578125" customWidth="1"/>
    <col min="6926" max="6935" width="11.42578125" hidden="1" customWidth="1"/>
    <col min="6936" max="6936" width="3.7109375" customWidth="1"/>
    <col min="6937" max="7168" width="11.42578125" hidden="1"/>
    <col min="7169" max="7169" width="4.140625" customWidth="1"/>
    <col min="7170" max="7170" width="13.85546875" customWidth="1"/>
    <col min="7171" max="7171" width="11.5703125" customWidth="1"/>
    <col min="7172" max="7172" width="29.42578125" customWidth="1"/>
    <col min="7173" max="7173" width="19.42578125" customWidth="1"/>
    <col min="7174" max="7174" width="18.42578125" customWidth="1"/>
    <col min="7175" max="7175" width="16" customWidth="1"/>
    <col min="7176" max="7176" width="18.7109375" customWidth="1"/>
    <col min="7177" max="7177" width="16.7109375" customWidth="1"/>
    <col min="7178" max="7178" width="10.5703125" customWidth="1"/>
    <col min="7179" max="7179" width="9.5703125" customWidth="1"/>
    <col min="7180" max="7180" width="11.28515625" customWidth="1"/>
    <col min="7181" max="7181" width="7.42578125" customWidth="1"/>
    <col min="7182" max="7191" width="11.42578125" hidden="1" customWidth="1"/>
    <col min="7192" max="7192" width="3.7109375" customWidth="1"/>
    <col min="7193" max="7424" width="11.42578125" hidden="1"/>
    <col min="7425" max="7425" width="4.140625" customWidth="1"/>
    <col min="7426" max="7426" width="13.85546875" customWidth="1"/>
    <col min="7427" max="7427" width="11.5703125" customWidth="1"/>
    <col min="7428" max="7428" width="29.42578125" customWidth="1"/>
    <col min="7429" max="7429" width="19.42578125" customWidth="1"/>
    <col min="7430" max="7430" width="18.42578125" customWidth="1"/>
    <col min="7431" max="7431" width="16" customWidth="1"/>
    <col min="7432" max="7432" width="18.7109375" customWidth="1"/>
    <col min="7433" max="7433" width="16.7109375" customWidth="1"/>
    <col min="7434" max="7434" width="10.5703125" customWidth="1"/>
    <col min="7435" max="7435" width="9.5703125" customWidth="1"/>
    <col min="7436" max="7436" width="11.28515625" customWidth="1"/>
    <col min="7437" max="7437" width="7.42578125" customWidth="1"/>
    <col min="7438" max="7447" width="11.42578125" hidden="1" customWidth="1"/>
    <col min="7448" max="7448" width="3.7109375" customWidth="1"/>
    <col min="7449" max="7680" width="11.42578125" hidden="1"/>
    <col min="7681" max="7681" width="4.140625" customWidth="1"/>
    <col min="7682" max="7682" width="13.85546875" customWidth="1"/>
    <col min="7683" max="7683" width="11.5703125" customWidth="1"/>
    <col min="7684" max="7684" width="29.42578125" customWidth="1"/>
    <col min="7685" max="7685" width="19.42578125" customWidth="1"/>
    <col min="7686" max="7686" width="18.42578125" customWidth="1"/>
    <col min="7687" max="7687" width="16" customWidth="1"/>
    <col min="7688" max="7688" width="18.7109375" customWidth="1"/>
    <col min="7689" max="7689" width="16.7109375" customWidth="1"/>
    <col min="7690" max="7690" width="10.5703125" customWidth="1"/>
    <col min="7691" max="7691" width="9.5703125" customWidth="1"/>
    <col min="7692" max="7692" width="11.28515625" customWidth="1"/>
    <col min="7693" max="7693" width="7.42578125" customWidth="1"/>
    <col min="7694" max="7703" width="11.42578125" hidden="1" customWidth="1"/>
    <col min="7704" max="7704" width="3.7109375" customWidth="1"/>
    <col min="7705" max="7936" width="11.42578125" hidden="1"/>
    <col min="7937" max="7937" width="4.140625" customWidth="1"/>
    <col min="7938" max="7938" width="13.85546875" customWidth="1"/>
    <col min="7939" max="7939" width="11.5703125" customWidth="1"/>
    <col min="7940" max="7940" width="29.42578125" customWidth="1"/>
    <col min="7941" max="7941" width="19.42578125" customWidth="1"/>
    <col min="7942" max="7942" width="18.42578125" customWidth="1"/>
    <col min="7943" max="7943" width="16" customWidth="1"/>
    <col min="7944" max="7944" width="18.7109375" customWidth="1"/>
    <col min="7945" max="7945" width="16.7109375" customWidth="1"/>
    <col min="7946" max="7946" width="10.5703125" customWidth="1"/>
    <col min="7947" max="7947" width="9.5703125" customWidth="1"/>
    <col min="7948" max="7948" width="11.28515625" customWidth="1"/>
    <col min="7949" max="7949" width="7.42578125" customWidth="1"/>
    <col min="7950" max="7959" width="11.42578125" hidden="1" customWidth="1"/>
    <col min="7960" max="7960" width="3.7109375" customWidth="1"/>
    <col min="7961" max="8192" width="11.42578125" hidden="1"/>
    <col min="8193" max="8193" width="4.140625" customWidth="1"/>
    <col min="8194" max="8194" width="13.85546875" customWidth="1"/>
    <col min="8195" max="8195" width="11.5703125" customWidth="1"/>
    <col min="8196" max="8196" width="29.42578125" customWidth="1"/>
    <col min="8197" max="8197" width="19.42578125" customWidth="1"/>
    <col min="8198" max="8198" width="18.42578125" customWidth="1"/>
    <col min="8199" max="8199" width="16" customWidth="1"/>
    <col min="8200" max="8200" width="18.7109375" customWidth="1"/>
    <col min="8201" max="8201" width="16.7109375" customWidth="1"/>
    <col min="8202" max="8202" width="10.5703125" customWidth="1"/>
    <col min="8203" max="8203" width="9.5703125" customWidth="1"/>
    <col min="8204" max="8204" width="11.28515625" customWidth="1"/>
    <col min="8205" max="8205" width="7.42578125" customWidth="1"/>
    <col min="8206" max="8215" width="11.42578125" hidden="1" customWidth="1"/>
    <col min="8216" max="8216" width="3.7109375" customWidth="1"/>
    <col min="8217" max="8448" width="11.42578125" hidden="1"/>
    <col min="8449" max="8449" width="4.140625" customWidth="1"/>
    <col min="8450" max="8450" width="13.85546875" customWidth="1"/>
    <col min="8451" max="8451" width="11.5703125" customWidth="1"/>
    <col min="8452" max="8452" width="29.42578125" customWidth="1"/>
    <col min="8453" max="8453" width="19.42578125" customWidth="1"/>
    <col min="8454" max="8454" width="18.42578125" customWidth="1"/>
    <col min="8455" max="8455" width="16" customWidth="1"/>
    <col min="8456" max="8456" width="18.7109375" customWidth="1"/>
    <col min="8457" max="8457" width="16.7109375" customWidth="1"/>
    <col min="8458" max="8458" width="10.5703125" customWidth="1"/>
    <col min="8459" max="8459" width="9.5703125" customWidth="1"/>
    <col min="8460" max="8460" width="11.28515625" customWidth="1"/>
    <col min="8461" max="8461" width="7.42578125" customWidth="1"/>
    <col min="8462" max="8471" width="11.42578125" hidden="1" customWidth="1"/>
    <col min="8472" max="8472" width="3.7109375" customWidth="1"/>
    <col min="8473" max="8704" width="11.42578125" hidden="1"/>
    <col min="8705" max="8705" width="4.140625" customWidth="1"/>
    <col min="8706" max="8706" width="13.85546875" customWidth="1"/>
    <col min="8707" max="8707" width="11.5703125" customWidth="1"/>
    <col min="8708" max="8708" width="29.42578125" customWidth="1"/>
    <col min="8709" max="8709" width="19.42578125" customWidth="1"/>
    <col min="8710" max="8710" width="18.42578125" customWidth="1"/>
    <col min="8711" max="8711" width="16" customWidth="1"/>
    <col min="8712" max="8712" width="18.7109375" customWidth="1"/>
    <col min="8713" max="8713" width="16.7109375" customWidth="1"/>
    <col min="8714" max="8714" width="10.5703125" customWidth="1"/>
    <col min="8715" max="8715" width="9.5703125" customWidth="1"/>
    <col min="8716" max="8716" width="11.28515625" customWidth="1"/>
    <col min="8717" max="8717" width="7.42578125" customWidth="1"/>
    <col min="8718" max="8727" width="11.42578125" hidden="1" customWidth="1"/>
    <col min="8728" max="8728" width="3.7109375" customWidth="1"/>
    <col min="8729" max="8960" width="11.42578125" hidden="1"/>
    <col min="8961" max="8961" width="4.140625" customWidth="1"/>
    <col min="8962" max="8962" width="13.85546875" customWidth="1"/>
    <col min="8963" max="8963" width="11.5703125" customWidth="1"/>
    <col min="8964" max="8964" width="29.42578125" customWidth="1"/>
    <col min="8965" max="8965" width="19.42578125" customWidth="1"/>
    <col min="8966" max="8966" width="18.42578125" customWidth="1"/>
    <col min="8967" max="8967" width="16" customWidth="1"/>
    <col min="8968" max="8968" width="18.7109375" customWidth="1"/>
    <col min="8969" max="8969" width="16.7109375" customWidth="1"/>
    <col min="8970" max="8970" width="10.5703125" customWidth="1"/>
    <col min="8971" max="8971" width="9.5703125" customWidth="1"/>
    <col min="8972" max="8972" width="11.28515625" customWidth="1"/>
    <col min="8973" max="8973" width="7.42578125" customWidth="1"/>
    <col min="8974" max="8983" width="11.42578125" hidden="1" customWidth="1"/>
    <col min="8984" max="8984" width="3.7109375" customWidth="1"/>
    <col min="8985" max="9216" width="11.42578125" hidden="1"/>
    <col min="9217" max="9217" width="4.140625" customWidth="1"/>
    <col min="9218" max="9218" width="13.85546875" customWidth="1"/>
    <col min="9219" max="9219" width="11.5703125" customWidth="1"/>
    <col min="9220" max="9220" width="29.42578125" customWidth="1"/>
    <col min="9221" max="9221" width="19.42578125" customWidth="1"/>
    <col min="9222" max="9222" width="18.42578125" customWidth="1"/>
    <col min="9223" max="9223" width="16" customWidth="1"/>
    <col min="9224" max="9224" width="18.7109375" customWidth="1"/>
    <col min="9225" max="9225" width="16.7109375" customWidth="1"/>
    <col min="9226" max="9226" width="10.5703125" customWidth="1"/>
    <col min="9227" max="9227" width="9.5703125" customWidth="1"/>
    <col min="9228" max="9228" width="11.28515625" customWidth="1"/>
    <col min="9229" max="9229" width="7.42578125" customWidth="1"/>
    <col min="9230" max="9239" width="11.42578125" hidden="1" customWidth="1"/>
    <col min="9240" max="9240" width="3.7109375" customWidth="1"/>
    <col min="9241" max="9472" width="11.42578125" hidden="1"/>
    <col min="9473" max="9473" width="4.140625" customWidth="1"/>
    <col min="9474" max="9474" width="13.85546875" customWidth="1"/>
    <col min="9475" max="9475" width="11.5703125" customWidth="1"/>
    <col min="9476" max="9476" width="29.42578125" customWidth="1"/>
    <col min="9477" max="9477" width="19.42578125" customWidth="1"/>
    <col min="9478" max="9478" width="18.42578125" customWidth="1"/>
    <col min="9479" max="9479" width="16" customWidth="1"/>
    <col min="9480" max="9480" width="18.7109375" customWidth="1"/>
    <col min="9481" max="9481" width="16.7109375" customWidth="1"/>
    <col min="9482" max="9482" width="10.5703125" customWidth="1"/>
    <col min="9483" max="9483" width="9.5703125" customWidth="1"/>
    <col min="9484" max="9484" width="11.28515625" customWidth="1"/>
    <col min="9485" max="9485" width="7.42578125" customWidth="1"/>
    <col min="9486" max="9495" width="11.42578125" hidden="1" customWidth="1"/>
    <col min="9496" max="9496" width="3.7109375" customWidth="1"/>
    <col min="9497" max="9728" width="11.42578125" hidden="1"/>
    <col min="9729" max="9729" width="4.140625" customWidth="1"/>
    <col min="9730" max="9730" width="13.85546875" customWidth="1"/>
    <col min="9731" max="9731" width="11.5703125" customWidth="1"/>
    <col min="9732" max="9732" width="29.42578125" customWidth="1"/>
    <col min="9733" max="9733" width="19.42578125" customWidth="1"/>
    <col min="9734" max="9734" width="18.42578125" customWidth="1"/>
    <col min="9735" max="9735" width="16" customWidth="1"/>
    <col min="9736" max="9736" width="18.7109375" customWidth="1"/>
    <col min="9737" max="9737" width="16.7109375" customWidth="1"/>
    <col min="9738" max="9738" width="10.5703125" customWidth="1"/>
    <col min="9739" max="9739" width="9.5703125" customWidth="1"/>
    <col min="9740" max="9740" width="11.28515625" customWidth="1"/>
    <col min="9741" max="9741" width="7.42578125" customWidth="1"/>
    <col min="9742" max="9751" width="11.42578125" hidden="1" customWidth="1"/>
    <col min="9752" max="9752" width="3.7109375" customWidth="1"/>
    <col min="9753" max="9984" width="11.42578125" hidden="1"/>
    <col min="9985" max="9985" width="4.140625" customWidth="1"/>
    <col min="9986" max="9986" width="13.85546875" customWidth="1"/>
    <col min="9987" max="9987" width="11.5703125" customWidth="1"/>
    <col min="9988" max="9988" width="29.42578125" customWidth="1"/>
    <col min="9989" max="9989" width="19.42578125" customWidth="1"/>
    <col min="9990" max="9990" width="18.42578125" customWidth="1"/>
    <col min="9991" max="9991" width="16" customWidth="1"/>
    <col min="9992" max="9992" width="18.7109375" customWidth="1"/>
    <col min="9993" max="9993" width="16.7109375" customWidth="1"/>
    <col min="9994" max="9994" width="10.5703125" customWidth="1"/>
    <col min="9995" max="9995" width="9.5703125" customWidth="1"/>
    <col min="9996" max="9996" width="11.28515625" customWidth="1"/>
    <col min="9997" max="9997" width="7.42578125" customWidth="1"/>
    <col min="9998" max="10007" width="11.42578125" hidden="1" customWidth="1"/>
    <col min="10008" max="10008" width="3.7109375" customWidth="1"/>
    <col min="10009" max="10240" width="11.42578125" hidden="1"/>
    <col min="10241" max="10241" width="4.140625" customWidth="1"/>
    <col min="10242" max="10242" width="13.85546875" customWidth="1"/>
    <col min="10243" max="10243" width="11.5703125" customWidth="1"/>
    <col min="10244" max="10244" width="29.42578125" customWidth="1"/>
    <col min="10245" max="10245" width="19.42578125" customWidth="1"/>
    <col min="10246" max="10246" width="18.42578125" customWidth="1"/>
    <col min="10247" max="10247" width="16" customWidth="1"/>
    <col min="10248" max="10248" width="18.7109375" customWidth="1"/>
    <col min="10249" max="10249" width="16.7109375" customWidth="1"/>
    <col min="10250" max="10250" width="10.5703125" customWidth="1"/>
    <col min="10251" max="10251" width="9.5703125" customWidth="1"/>
    <col min="10252" max="10252" width="11.28515625" customWidth="1"/>
    <col min="10253" max="10253" width="7.42578125" customWidth="1"/>
    <col min="10254" max="10263" width="11.42578125" hidden="1" customWidth="1"/>
    <col min="10264" max="10264" width="3.7109375" customWidth="1"/>
    <col min="10265" max="10496" width="11.42578125" hidden="1"/>
    <col min="10497" max="10497" width="4.140625" customWidth="1"/>
    <col min="10498" max="10498" width="13.85546875" customWidth="1"/>
    <col min="10499" max="10499" width="11.5703125" customWidth="1"/>
    <col min="10500" max="10500" width="29.42578125" customWidth="1"/>
    <col min="10501" max="10501" width="19.42578125" customWidth="1"/>
    <col min="10502" max="10502" width="18.42578125" customWidth="1"/>
    <col min="10503" max="10503" width="16" customWidth="1"/>
    <col min="10504" max="10504" width="18.7109375" customWidth="1"/>
    <col min="10505" max="10505" width="16.7109375" customWidth="1"/>
    <col min="10506" max="10506" width="10.5703125" customWidth="1"/>
    <col min="10507" max="10507" width="9.5703125" customWidth="1"/>
    <col min="10508" max="10508" width="11.28515625" customWidth="1"/>
    <col min="10509" max="10509" width="7.42578125" customWidth="1"/>
    <col min="10510" max="10519" width="11.42578125" hidden="1" customWidth="1"/>
    <col min="10520" max="10520" width="3.7109375" customWidth="1"/>
    <col min="10521" max="10752" width="11.42578125" hidden="1"/>
    <col min="10753" max="10753" width="4.140625" customWidth="1"/>
    <col min="10754" max="10754" width="13.85546875" customWidth="1"/>
    <col min="10755" max="10755" width="11.5703125" customWidth="1"/>
    <col min="10756" max="10756" width="29.42578125" customWidth="1"/>
    <col min="10757" max="10757" width="19.42578125" customWidth="1"/>
    <col min="10758" max="10758" width="18.42578125" customWidth="1"/>
    <col min="10759" max="10759" width="16" customWidth="1"/>
    <col min="10760" max="10760" width="18.7109375" customWidth="1"/>
    <col min="10761" max="10761" width="16.7109375" customWidth="1"/>
    <col min="10762" max="10762" width="10.5703125" customWidth="1"/>
    <col min="10763" max="10763" width="9.5703125" customWidth="1"/>
    <col min="10764" max="10764" width="11.28515625" customWidth="1"/>
    <col min="10765" max="10765" width="7.42578125" customWidth="1"/>
    <col min="10766" max="10775" width="11.42578125" hidden="1" customWidth="1"/>
    <col min="10776" max="10776" width="3.7109375" customWidth="1"/>
    <col min="10777" max="11008" width="11.42578125" hidden="1"/>
    <col min="11009" max="11009" width="4.140625" customWidth="1"/>
    <col min="11010" max="11010" width="13.85546875" customWidth="1"/>
    <col min="11011" max="11011" width="11.5703125" customWidth="1"/>
    <col min="11012" max="11012" width="29.42578125" customWidth="1"/>
    <col min="11013" max="11013" width="19.42578125" customWidth="1"/>
    <col min="11014" max="11014" width="18.42578125" customWidth="1"/>
    <col min="11015" max="11015" width="16" customWidth="1"/>
    <col min="11016" max="11016" width="18.7109375" customWidth="1"/>
    <col min="11017" max="11017" width="16.7109375" customWidth="1"/>
    <col min="11018" max="11018" width="10.5703125" customWidth="1"/>
    <col min="11019" max="11019" width="9.5703125" customWidth="1"/>
    <col min="11020" max="11020" width="11.28515625" customWidth="1"/>
    <col min="11021" max="11021" width="7.42578125" customWidth="1"/>
    <col min="11022" max="11031" width="11.42578125" hidden="1" customWidth="1"/>
    <col min="11032" max="11032" width="3.7109375" customWidth="1"/>
    <col min="11033" max="11264" width="11.42578125" hidden="1"/>
    <col min="11265" max="11265" width="4.140625" customWidth="1"/>
    <col min="11266" max="11266" width="13.85546875" customWidth="1"/>
    <col min="11267" max="11267" width="11.5703125" customWidth="1"/>
    <col min="11268" max="11268" width="29.42578125" customWidth="1"/>
    <col min="11269" max="11269" width="19.42578125" customWidth="1"/>
    <col min="11270" max="11270" width="18.42578125" customWidth="1"/>
    <col min="11271" max="11271" width="16" customWidth="1"/>
    <col min="11272" max="11272" width="18.7109375" customWidth="1"/>
    <col min="11273" max="11273" width="16.7109375" customWidth="1"/>
    <col min="11274" max="11274" width="10.5703125" customWidth="1"/>
    <col min="11275" max="11275" width="9.5703125" customWidth="1"/>
    <col min="11276" max="11276" width="11.28515625" customWidth="1"/>
    <col min="11277" max="11277" width="7.42578125" customWidth="1"/>
    <col min="11278" max="11287" width="11.42578125" hidden="1" customWidth="1"/>
    <col min="11288" max="11288" width="3.7109375" customWidth="1"/>
    <col min="11289" max="11520" width="11.42578125" hidden="1"/>
    <col min="11521" max="11521" width="4.140625" customWidth="1"/>
    <col min="11522" max="11522" width="13.85546875" customWidth="1"/>
    <col min="11523" max="11523" width="11.5703125" customWidth="1"/>
    <col min="11524" max="11524" width="29.42578125" customWidth="1"/>
    <col min="11525" max="11525" width="19.42578125" customWidth="1"/>
    <col min="11526" max="11526" width="18.42578125" customWidth="1"/>
    <col min="11527" max="11527" width="16" customWidth="1"/>
    <col min="11528" max="11528" width="18.7109375" customWidth="1"/>
    <col min="11529" max="11529" width="16.7109375" customWidth="1"/>
    <col min="11530" max="11530" width="10.5703125" customWidth="1"/>
    <col min="11531" max="11531" width="9.5703125" customWidth="1"/>
    <col min="11532" max="11532" width="11.28515625" customWidth="1"/>
    <col min="11533" max="11533" width="7.42578125" customWidth="1"/>
    <col min="11534" max="11543" width="11.42578125" hidden="1" customWidth="1"/>
    <col min="11544" max="11544" width="3.7109375" customWidth="1"/>
    <col min="11545" max="11776" width="11.42578125" hidden="1"/>
    <col min="11777" max="11777" width="4.140625" customWidth="1"/>
    <col min="11778" max="11778" width="13.85546875" customWidth="1"/>
    <col min="11779" max="11779" width="11.5703125" customWidth="1"/>
    <col min="11780" max="11780" width="29.42578125" customWidth="1"/>
    <col min="11781" max="11781" width="19.42578125" customWidth="1"/>
    <col min="11782" max="11782" width="18.42578125" customWidth="1"/>
    <col min="11783" max="11783" width="16" customWidth="1"/>
    <col min="11784" max="11784" width="18.7109375" customWidth="1"/>
    <col min="11785" max="11785" width="16.7109375" customWidth="1"/>
    <col min="11786" max="11786" width="10.5703125" customWidth="1"/>
    <col min="11787" max="11787" width="9.5703125" customWidth="1"/>
    <col min="11788" max="11788" width="11.28515625" customWidth="1"/>
    <col min="11789" max="11789" width="7.42578125" customWidth="1"/>
    <col min="11790" max="11799" width="11.42578125" hidden="1" customWidth="1"/>
    <col min="11800" max="11800" width="3.7109375" customWidth="1"/>
    <col min="11801" max="12032" width="11.42578125" hidden="1"/>
    <col min="12033" max="12033" width="4.140625" customWidth="1"/>
    <col min="12034" max="12034" width="13.85546875" customWidth="1"/>
    <col min="12035" max="12035" width="11.5703125" customWidth="1"/>
    <col min="12036" max="12036" width="29.42578125" customWidth="1"/>
    <col min="12037" max="12037" width="19.42578125" customWidth="1"/>
    <col min="12038" max="12038" width="18.42578125" customWidth="1"/>
    <col min="12039" max="12039" width="16" customWidth="1"/>
    <col min="12040" max="12040" width="18.7109375" customWidth="1"/>
    <col min="12041" max="12041" width="16.7109375" customWidth="1"/>
    <col min="12042" max="12042" width="10.5703125" customWidth="1"/>
    <col min="12043" max="12043" width="9.5703125" customWidth="1"/>
    <col min="12044" max="12044" width="11.28515625" customWidth="1"/>
    <col min="12045" max="12045" width="7.42578125" customWidth="1"/>
    <col min="12046" max="12055" width="11.42578125" hidden="1" customWidth="1"/>
    <col min="12056" max="12056" width="3.7109375" customWidth="1"/>
    <col min="12057" max="12288" width="11.42578125" hidden="1"/>
    <col min="12289" max="12289" width="4.140625" customWidth="1"/>
    <col min="12290" max="12290" width="13.85546875" customWidth="1"/>
    <col min="12291" max="12291" width="11.5703125" customWidth="1"/>
    <col min="12292" max="12292" width="29.42578125" customWidth="1"/>
    <col min="12293" max="12293" width="19.42578125" customWidth="1"/>
    <col min="12294" max="12294" width="18.42578125" customWidth="1"/>
    <col min="12295" max="12295" width="16" customWidth="1"/>
    <col min="12296" max="12296" width="18.7109375" customWidth="1"/>
    <col min="12297" max="12297" width="16.7109375" customWidth="1"/>
    <col min="12298" max="12298" width="10.5703125" customWidth="1"/>
    <col min="12299" max="12299" width="9.5703125" customWidth="1"/>
    <col min="12300" max="12300" width="11.28515625" customWidth="1"/>
    <col min="12301" max="12301" width="7.42578125" customWidth="1"/>
    <col min="12302" max="12311" width="11.42578125" hidden="1" customWidth="1"/>
    <col min="12312" max="12312" width="3.7109375" customWidth="1"/>
    <col min="12313" max="12544" width="11.42578125" hidden="1"/>
    <col min="12545" max="12545" width="4.140625" customWidth="1"/>
    <col min="12546" max="12546" width="13.85546875" customWidth="1"/>
    <col min="12547" max="12547" width="11.5703125" customWidth="1"/>
    <col min="12548" max="12548" width="29.42578125" customWidth="1"/>
    <col min="12549" max="12549" width="19.42578125" customWidth="1"/>
    <col min="12550" max="12550" width="18.42578125" customWidth="1"/>
    <col min="12551" max="12551" width="16" customWidth="1"/>
    <col min="12552" max="12552" width="18.7109375" customWidth="1"/>
    <col min="12553" max="12553" width="16.7109375" customWidth="1"/>
    <col min="12554" max="12554" width="10.5703125" customWidth="1"/>
    <col min="12555" max="12555" width="9.5703125" customWidth="1"/>
    <col min="12556" max="12556" width="11.28515625" customWidth="1"/>
    <col min="12557" max="12557" width="7.42578125" customWidth="1"/>
    <col min="12558" max="12567" width="11.42578125" hidden="1" customWidth="1"/>
    <col min="12568" max="12568" width="3.7109375" customWidth="1"/>
    <col min="12569" max="12800" width="11.42578125" hidden="1"/>
    <col min="12801" max="12801" width="4.140625" customWidth="1"/>
    <col min="12802" max="12802" width="13.85546875" customWidth="1"/>
    <col min="12803" max="12803" width="11.5703125" customWidth="1"/>
    <col min="12804" max="12804" width="29.42578125" customWidth="1"/>
    <col min="12805" max="12805" width="19.42578125" customWidth="1"/>
    <col min="12806" max="12806" width="18.42578125" customWidth="1"/>
    <col min="12807" max="12807" width="16" customWidth="1"/>
    <col min="12808" max="12808" width="18.7109375" customWidth="1"/>
    <col min="12809" max="12809" width="16.7109375" customWidth="1"/>
    <col min="12810" max="12810" width="10.5703125" customWidth="1"/>
    <col min="12811" max="12811" width="9.5703125" customWidth="1"/>
    <col min="12812" max="12812" width="11.28515625" customWidth="1"/>
    <col min="12813" max="12813" width="7.42578125" customWidth="1"/>
    <col min="12814" max="12823" width="11.42578125" hidden="1" customWidth="1"/>
    <col min="12824" max="12824" width="3.7109375" customWidth="1"/>
    <col min="12825" max="13056" width="11.42578125" hidden="1"/>
    <col min="13057" max="13057" width="4.140625" customWidth="1"/>
    <col min="13058" max="13058" width="13.85546875" customWidth="1"/>
    <col min="13059" max="13059" width="11.5703125" customWidth="1"/>
    <col min="13060" max="13060" width="29.42578125" customWidth="1"/>
    <col min="13061" max="13061" width="19.42578125" customWidth="1"/>
    <col min="13062" max="13062" width="18.42578125" customWidth="1"/>
    <col min="13063" max="13063" width="16" customWidth="1"/>
    <col min="13064" max="13064" width="18.7109375" customWidth="1"/>
    <col min="13065" max="13065" width="16.7109375" customWidth="1"/>
    <col min="13066" max="13066" width="10.5703125" customWidth="1"/>
    <col min="13067" max="13067" width="9.5703125" customWidth="1"/>
    <col min="13068" max="13068" width="11.28515625" customWidth="1"/>
    <col min="13069" max="13069" width="7.42578125" customWidth="1"/>
    <col min="13070" max="13079" width="11.42578125" hidden="1" customWidth="1"/>
    <col min="13080" max="13080" width="3.7109375" customWidth="1"/>
    <col min="13081" max="13312" width="11.42578125" hidden="1"/>
    <col min="13313" max="13313" width="4.140625" customWidth="1"/>
    <col min="13314" max="13314" width="13.85546875" customWidth="1"/>
    <col min="13315" max="13315" width="11.5703125" customWidth="1"/>
    <col min="13316" max="13316" width="29.42578125" customWidth="1"/>
    <col min="13317" max="13317" width="19.42578125" customWidth="1"/>
    <col min="13318" max="13318" width="18.42578125" customWidth="1"/>
    <col min="13319" max="13319" width="16" customWidth="1"/>
    <col min="13320" max="13320" width="18.7109375" customWidth="1"/>
    <col min="13321" max="13321" width="16.7109375" customWidth="1"/>
    <col min="13322" max="13322" width="10.5703125" customWidth="1"/>
    <col min="13323" max="13323" width="9.5703125" customWidth="1"/>
    <col min="13324" max="13324" width="11.28515625" customWidth="1"/>
    <col min="13325" max="13325" width="7.42578125" customWidth="1"/>
    <col min="13326" max="13335" width="11.42578125" hidden="1" customWidth="1"/>
    <col min="13336" max="13336" width="3.7109375" customWidth="1"/>
    <col min="13337" max="13568" width="11.42578125" hidden="1"/>
    <col min="13569" max="13569" width="4.140625" customWidth="1"/>
    <col min="13570" max="13570" width="13.85546875" customWidth="1"/>
    <col min="13571" max="13571" width="11.5703125" customWidth="1"/>
    <col min="13572" max="13572" width="29.42578125" customWidth="1"/>
    <col min="13573" max="13573" width="19.42578125" customWidth="1"/>
    <col min="13574" max="13574" width="18.42578125" customWidth="1"/>
    <col min="13575" max="13575" width="16" customWidth="1"/>
    <col min="13576" max="13576" width="18.7109375" customWidth="1"/>
    <col min="13577" max="13577" width="16.7109375" customWidth="1"/>
    <col min="13578" max="13578" width="10.5703125" customWidth="1"/>
    <col min="13579" max="13579" width="9.5703125" customWidth="1"/>
    <col min="13580" max="13580" width="11.28515625" customWidth="1"/>
    <col min="13581" max="13581" width="7.42578125" customWidth="1"/>
    <col min="13582" max="13591" width="11.42578125" hidden="1" customWidth="1"/>
    <col min="13592" max="13592" width="3.7109375" customWidth="1"/>
    <col min="13593" max="13824" width="11.42578125" hidden="1"/>
    <col min="13825" max="13825" width="4.140625" customWidth="1"/>
    <col min="13826" max="13826" width="13.85546875" customWidth="1"/>
    <col min="13827" max="13827" width="11.5703125" customWidth="1"/>
    <col min="13828" max="13828" width="29.42578125" customWidth="1"/>
    <col min="13829" max="13829" width="19.42578125" customWidth="1"/>
    <col min="13830" max="13830" width="18.42578125" customWidth="1"/>
    <col min="13831" max="13831" width="16" customWidth="1"/>
    <col min="13832" max="13832" width="18.7109375" customWidth="1"/>
    <col min="13833" max="13833" width="16.7109375" customWidth="1"/>
    <col min="13834" max="13834" width="10.5703125" customWidth="1"/>
    <col min="13835" max="13835" width="9.5703125" customWidth="1"/>
    <col min="13836" max="13836" width="11.28515625" customWidth="1"/>
    <col min="13837" max="13837" width="7.42578125" customWidth="1"/>
    <col min="13838" max="13847" width="11.42578125" hidden="1" customWidth="1"/>
    <col min="13848" max="13848" width="3.7109375" customWidth="1"/>
    <col min="13849" max="14080" width="11.42578125" hidden="1"/>
    <col min="14081" max="14081" width="4.140625" customWidth="1"/>
    <col min="14082" max="14082" width="13.85546875" customWidth="1"/>
    <col min="14083" max="14083" width="11.5703125" customWidth="1"/>
    <col min="14084" max="14084" width="29.42578125" customWidth="1"/>
    <col min="14085" max="14085" width="19.42578125" customWidth="1"/>
    <col min="14086" max="14086" width="18.42578125" customWidth="1"/>
    <col min="14087" max="14087" width="16" customWidth="1"/>
    <col min="14088" max="14088" width="18.7109375" customWidth="1"/>
    <col min="14089" max="14089" width="16.7109375" customWidth="1"/>
    <col min="14090" max="14090" width="10.5703125" customWidth="1"/>
    <col min="14091" max="14091" width="9.5703125" customWidth="1"/>
    <col min="14092" max="14092" width="11.28515625" customWidth="1"/>
    <col min="14093" max="14093" width="7.42578125" customWidth="1"/>
    <col min="14094" max="14103" width="11.42578125" hidden="1" customWidth="1"/>
    <col min="14104" max="14104" width="3.7109375" customWidth="1"/>
    <col min="14105" max="14336" width="11.42578125" hidden="1"/>
    <col min="14337" max="14337" width="4.140625" customWidth="1"/>
    <col min="14338" max="14338" width="13.85546875" customWidth="1"/>
    <col min="14339" max="14339" width="11.5703125" customWidth="1"/>
    <col min="14340" max="14340" width="29.42578125" customWidth="1"/>
    <col min="14341" max="14341" width="19.42578125" customWidth="1"/>
    <col min="14342" max="14342" width="18.42578125" customWidth="1"/>
    <col min="14343" max="14343" width="16" customWidth="1"/>
    <col min="14344" max="14344" width="18.7109375" customWidth="1"/>
    <col min="14345" max="14345" width="16.7109375" customWidth="1"/>
    <col min="14346" max="14346" width="10.5703125" customWidth="1"/>
    <col min="14347" max="14347" width="9.5703125" customWidth="1"/>
    <col min="14348" max="14348" width="11.28515625" customWidth="1"/>
    <col min="14349" max="14349" width="7.42578125" customWidth="1"/>
    <col min="14350" max="14359" width="11.42578125" hidden="1" customWidth="1"/>
    <col min="14360" max="14360" width="3.7109375" customWidth="1"/>
    <col min="14361" max="14592" width="11.42578125" hidden="1"/>
    <col min="14593" max="14593" width="4.140625" customWidth="1"/>
    <col min="14594" max="14594" width="13.85546875" customWidth="1"/>
    <col min="14595" max="14595" width="11.5703125" customWidth="1"/>
    <col min="14596" max="14596" width="29.42578125" customWidth="1"/>
    <col min="14597" max="14597" width="19.42578125" customWidth="1"/>
    <col min="14598" max="14598" width="18.42578125" customWidth="1"/>
    <col min="14599" max="14599" width="16" customWidth="1"/>
    <col min="14600" max="14600" width="18.7109375" customWidth="1"/>
    <col min="14601" max="14601" width="16.7109375" customWidth="1"/>
    <col min="14602" max="14602" width="10.5703125" customWidth="1"/>
    <col min="14603" max="14603" width="9.5703125" customWidth="1"/>
    <col min="14604" max="14604" width="11.28515625" customWidth="1"/>
    <col min="14605" max="14605" width="7.42578125" customWidth="1"/>
    <col min="14606" max="14615" width="11.42578125" hidden="1" customWidth="1"/>
    <col min="14616" max="14616" width="3.7109375" customWidth="1"/>
    <col min="14617" max="14848" width="11.42578125" hidden="1"/>
    <col min="14849" max="14849" width="4.140625" customWidth="1"/>
    <col min="14850" max="14850" width="13.85546875" customWidth="1"/>
    <col min="14851" max="14851" width="11.5703125" customWidth="1"/>
    <col min="14852" max="14852" width="29.42578125" customWidth="1"/>
    <col min="14853" max="14853" width="19.42578125" customWidth="1"/>
    <col min="14854" max="14854" width="18.42578125" customWidth="1"/>
    <col min="14855" max="14855" width="16" customWidth="1"/>
    <col min="14856" max="14856" width="18.7109375" customWidth="1"/>
    <col min="14857" max="14857" width="16.7109375" customWidth="1"/>
    <col min="14858" max="14858" width="10.5703125" customWidth="1"/>
    <col min="14859" max="14859" width="9.5703125" customWidth="1"/>
    <col min="14860" max="14860" width="11.28515625" customWidth="1"/>
    <col min="14861" max="14861" width="7.42578125" customWidth="1"/>
    <col min="14862" max="14871" width="11.42578125" hidden="1" customWidth="1"/>
    <col min="14872" max="14872" width="3.7109375" customWidth="1"/>
    <col min="14873" max="15104" width="11.42578125" hidden="1"/>
    <col min="15105" max="15105" width="4.140625" customWidth="1"/>
    <col min="15106" max="15106" width="13.85546875" customWidth="1"/>
    <col min="15107" max="15107" width="11.5703125" customWidth="1"/>
    <col min="15108" max="15108" width="29.42578125" customWidth="1"/>
    <col min="15109" max="15109" width="19.42578125" customWidth="1"/>
    <col min="15110" max="15110" width="18.42578125" customWidth="1"/>
    <col min="15111" max="15111" width="16" customWidth="1"/>
    <col min="15112" max="15112" width="18.7109375" customWidth="1"/>
    <col min="15113" max="15113" width="16.7109375" customWidth="1"/>
    <col min="15114" max="15114" width="10.5703125" customWidth="1"/>
    <col min="15115" max="15115" width="9.5703125" customWidth="1"/>
    <col min="15116" max="15116" width="11.28515625" customWidth="1"/>
    <col min="15117" max="15117" width="7.42578125" customWidth="1"/>
    <col min="15118" max="15127" width="11.42578125" hidden="1" customWidth="1"/>
    <col min="15128" max="15128" width="3.7109375" customWidth="1"/>
    <col min="15129" max="15360" width="11.42578125" hidden="1"/>
    <col min="15361" max="15361" width="4.140625" customWidth="1"/>
    <col min="15362" max="15362" width="13.85546875" customWidth="1"/>
    <col min="15363" max="15363" width="11.5703125" customWidth="1"/>
    <col min="15364" max="15364" width="29.42578125" customWidth="1"/>
    <col min="15365" max="15365" width="19.42578125" customWidth="1"/>
    <col min="15366" max="15366" width="18.42578125" customWidth="1"/>
    <col min="15367" max="15367" width="16" customWidth="1"/>
    <col min="15368" max="15368" width="18.7109375" customWidth="1"/>
    <col min="15369" max="15369" width="16.7109375" customWidth="1"/>
    <col min="15370" max="15370" width="10.5703125" customWidth="1"/>
    <col min="15371" max="15371" width="9.5703125" customWidth="1"/>
    <col min="15372" max="15372" width="11.28515625" customWidth="1"/>
    <col min="15373" max="15373" width="7.42578125" customWidth="1"/>
    <col min="15374" max="15383" width="11.42578125" hidden="1" customWidth="1"/>
    <col min="15384" max="15384" width="3.7109375" customWidth="1"/>
    <col min="15385" max="15616" width="11.42578125" hidden="1"/>
    <col min="15617" max="15617" width="4.140625" customWidth="1"/>
    <col min="15618" max="15618" width="13.85546875" customWidth="1"/>
    <col min="15619" max="15619" width="11.5703125" customWidth="1"/>
    <col min="15620" max="15620" width="29.42578125" customWidth="1"/>
    <col min="15621" max="15621" width="19.42578125" customWidth="1"/>
    <col min="15622" max="15622" width="18.42578125" customWidth="1"/>
    <col min="15623" max="15623" width="16" customWidth="1"/>
    <col min="15624" max="15624" width="18.7109375" customWidth="1"/>
    <col min="15625" max="15625" width="16.7109375" customWidth="1"/>
    <col min="15626" max="15626" width="10.5703125" customWidth="1"/>
    <col min="15627" max="15627" width="9.5703125" customWidth="1"/>
    <col min="15628" max="15628" width="11.28515625" customWidth="1"/>
    <col min="15629" max="15629" width="7.42578125" customWidth="1"/>
    <col min="15630" max="15639" width="11.42578125" hidden="1" customWidth="1"/>
    <col min="15640" max="15640" width="3.7109375" customWidth="1"/>
    <col min="15641" max="15872" width="11.42578125" hidden="1"/>
    <col min="15873" max="15873" width="4.140625" customWidth="1"/>
    <col min="15874" max="15874" width="13.85546875" customWidth="1"/>
    <col min="15875" max="15875" width="11.5703125" customWidth="1"/>
    <col min="15876" max="15876" width="29.42578125" customWidth="1"/>
    <col min="15877" max="15877" width="19.42578125" customWidth="1"/>
    <col min="15878" max="15878" width="18.42578125" customWidth="1"/>
    <col min="15879" max="15879" width="16" customWidth="1"/>
    <col min="15880" max="15880" width="18.7109375" customWidth="1"/>
    <col min="15881" max="15881" width="16.7109375" customWidth="1"/>
    <col min="15882" max="15882" width="10.5703125" customWidth="1"/>
    <col min="15883" max="15883" width="9.5703125" customWidth="1"/>
    <col min="15884" max="15884" width="11.28515625" customWidth="1"/>
    <col min="15885" max="15885" width="7.42578125" customWidth="1"/>
    <col min="15886" max="15895" width="11.42578125" hidden="1" customWidth="1"/>
    <col min="15896" max="15896" width="3.7109375" customWidth="1"/>
    <col min="15897" max="16128" width="11.42578125" hidden="1"/>
    <col min="16129" max="16129" width="4.140625" customWidth="1"/>
    <col min="16130" max="16130" width="13.85546875" customWidth="1"/>
    <col min="16131" max="16131" width="11.5703125" customWidth="1"/>
    <col min="16132" max="16132" width="29.42578125" customWidth="1"/>
    <col min="16133" max="16133" width="19.42578125" customWidth="1"/>
    <col min="16134" max="16134" width="18.42578125" customWidth="1"/>
    <col min="16135" max="16135" width="16" customWidth="1"/>
    <col min="16136" max="16136" width="18.7109375" customWidth="1"/>
    <col min="16137" max="16137" width="16.7109375" customWidth="1"/>
    <col min="16138" max="16138" width="10.5703125" customWidth="1"/>
    <col min="16139" max="16139" width="9.5703125" customWidth="1"/>
    <col min="16140" max="16140" width="11.28515625" customWidth="1"/>
    <col min="16141" max="16141" width="7.42578125" customWidth="1"/>
    <col min="16142" max="16151" width="11.42578125" hidden="1" customWidth="1"/>
    <col min="16152" max="16152" width="3.7109375" customWidth="1"/>
    <col min="16153" max="16384" width="11.42578125" hidden="1"/>
  </cols>
  <sheetData>
    <row r="1" spans="2:32" ht="9.75" customHeight="1" x14ac:dyDescent="0.25">
      <c r="P1" s="3" t="s">
        <v>0</v>
      </c>
    </row>
    <row r="2" spans="2:32" ht="15.75" customHeight="1" x14ac:dyDescent="0.25">
      <c r="B2" s="4"/>
      <c r="C2" s="4"/>
      <c r="D2" s="270"/>
      <c r="E2" s="272"/>
      <c r="F2" s="272"/>
      <c r="G2" s="272"/>
      <c r="H2" s="272"/>
      <c r="I2" s="272"/>
      <c r="J2" s="272"/>
      <c r="K2" s="273"/>
      <c r="L2" s="5"/>
      <c r="N2" s="6" t="s">
        <v>1</v>
      </c>
      <c r="O2" s="6" t="s">
        <v>2</v>
      </c>
      <c r="P2" s="3" t="s">
        <v>3</v>
      </c>
      <c r="Q2" s="3" t="s">
        <v>4</v>
      </c>
      <c r="R2" s="7"/>
      <c r="S2" s="8"/>
      <c r="T2" s="8"/>
      <c r="U2" s="8"/>
      <c r="V2" s="8"/>
      <c r="W2" s="8"/>
      <c r="X2" s="9"/>
      <c r="Y2" s="10"/>
      <c r="Z2" s="10"/>
      <c r="AA2" s="10"/>
      <c r="AB2" s="10"/>
      <c r="AC2" s="10"/>
      <c r="AD2" s="10"/>
      <c r="AE2" s="10"/>
      <c r="AF2" s="10"/>
    </row>
    <row r="3" spans="2:32" ht="15.75" customHeight="1" x14ac:dyDescent="0.25">
      <c r="B3" s="11"/>
      <c r="C3" s="11"/>
      <c r="D3" s="271"/>
      <c r="E3" s="274"/>
      <c r="F3" s="274"/>
      <c r="G3" s="274"/>
      <c r="H3" s="274"/>
      <c r="I3" s="274"/>
      <c r="J3" s="274"/>
      <c r="K3" s="275"/>
      <c r="L3" s="12"/>
      <c r="N3" s="6" t="s">
        <v>5</v>
      </c>
      <c r="O3" s="6" t="s">
        <v>6</v>
      </c>
      <c r="P3" s="3" t="s">
        <v>7</v>
      </c>
      <c r="Q3" s="8" t="s">
        <v>8</v>
      </c>
      <c r="R3" s="7"/>
      <c r="S3" s="8"/>
      <c r="T3" s="8"/>
      <c r="U3" s="8"/>
      <c r="V3" s="8"/>
      <c r="W3" s="8"/>
      <c r="X3" s="9"/>
      <c r="Y3" s="10"/>
      <c r="Z3" s="10"/>
      <c r="AA3" s="10"/>
      <c r="AB3" s="10"/>
      <c r="AC3" s="10"/>
      <c r="AD3" s="10"/>
      <c r="AE3" s="10"/>
      <c r="AF3" s="10"/>
    </row>
    <row r="4" spans="2:32" ht="15.75" customHeight="1" x14ac:dyDescent="0.25">
      <c r="B4" s="11"/>
      <c r="C4" s="11"/>
      <c r="D4" s="271"/>
      <c r="E4" s="276"/>
      <c r="F4" s="276"/>
      <c r="G4" s="276"/>
      <c r="H4" s="276"/>
      <c r="I4" s="277"/>
      <c r="J4" s="277"/>
      <c r="K4" s="278"/>
      <c r="L4" s="12"/>
      <c r="M4" s="13"/>
      <c r="N4" s="6" t="s">
        <v>9</v>
      </c>
      <c r="O4" s="6" t="s">
        <v>10</v>
      </c>
      <c r="P4" s="3" t="s">
        <v>11</v>
      </c>
      <c r="Q4" s="14" t="s">
        <v>12</v>
      </c>
      <c r="R4" s="7"/>
      <c r="S4" s="8"/>
      <c r="T4" s="8"/>
      <c r="U4" s="8"/>
      <c r="V4" s="8"/>
      <c r="W4" s="8"/>
      <c r="X4" s="9"/>
      <c r="Y4" s="10"/>
      <c r="Z4" s="10"/>
      <c r="AA4" s="10"/>
      <c r="AB4" s="10"/>
      <c r="AC4" s="10"/>
      <c r="AD4" s="10"/>
      <c r="AE4" s="10"/>
      <c r="AF4" s="10"/>
    </row>
    <row r="5" spans="2:32" ht="15.75" customHeight="1" x14ac:dyDescent="0.25">
      <c r="B5" s="11"/>
      <c r="C5" s="11"/>
      <c r="D5" s="271"/>
      <c r="E5" s="276"/>
      <c r="F5" s="276"/>
      <c r="G5" s="276"/>
      <c r="H5" s="276"/>
      <c r="I5" s="276"/>
      <c r="J5" s="276"/>
      <c r="K5" s="279"/>
      <c r="L5" s="12"/>
      <c r="M5" s="13"/>
      <c r="N5" s="15" t="s">
        <v>13</v>
      </c>
      <c r="O5" s="15"/>
      <c r="P5" s="3" t="s">
        <v>14</v>
      </c>
      <c r="Q5" s="8" t="s">
        <v>15</v>
      </c>
      <c r="R5" s="7"/>
      <c r="S5" s="8"/>
      <c r="T5" s="8"/>
      <c r="U5" s="8"/>
      <c r="V5" s="8"/>
      <c r="W5" s="8"/>
      <c r="X5" s="9"/>
      <c r="Y5" s="10"/>
      <c r="Z5" s="10"/>
      <c r="AA5" s="10"/>
      <c r="AB5" s="10"/>
      <c r="AC5" s="10"/>
      <c r="AD5" s="10"/>
      <c r="AE5" s="10"/>
      <c r="AF5" s="10"/>
    </row>
    <row r="6" spans="2:32" ht="15" customHeight="1" x14ac:dyDescent="0.25">
      <c r="B6" s="11"/>
      <c r="C6" s="11"/>
      <c r="D6" s="64"/>
      <c r="E6" s="64"/>
      <c r="F6" s="64"/>
      <c r="G6" s="64"/>
      <c r="H6" s="64"/>
      <c r="I6" s="64"/>
      <c r="J6" s="64"/>
      <c r="K6" s="12"/>
      <c r="L6" s="12"/>
      <c r="M6" s="13"/>
      <c r="N6" s="15" t="s">
        <v>16</v>
      </c>
      <c r="O6" s="15"/>
      <c r="P6" s="3" t="s">
        <v>17</v>
      </c>
      <c r="Q6" s="3" t="s">
        <v>18</v>
      </c>
      <c r="R6" s="7"/>
      <c r="S6" s="8"/>
      <c r="T6" s="8"/>
      <c r="U6" s="8"/>
      <c r="V6" s="8"/>
      <c r="W6" s="8"/>
      <c r="X6" s="9"/>
      <c r="Y6" s="10"/>
      <c r="Z6" s="10"/>
      <c r="AA6" s="10"/>
      <c r="AB6" s="10"/>
      <c r="AC6" s="10"/>
      <c r="AD6" s="10"/>
      <c r="AE6" s="10"/>
      <c r="AF6" s="10"/>
    </row>
    <row r="7" spans="2:32" ht="15" customHeight="1" x14ac:dyDescent="0.25">
      <c r="B7" s="11"/>
      <c r="C7" s="374" t="s">
        <v>19</v>
      </c>
      <c r="D7" s="375"/>
      <c r="E7" s="376" t="s">
        <v>20</v>
      </c>
      <c r="F7" s="377"/>
      <c r="G7" s="378" t="s">
        <v>21</v>
      </c>
      <c r="H7" s="379">
        <v>3</v>
      </c>
      <c r="I7" s="378" t="s">
        <v>22</v>
      </c>
      <c r="J7" s="380">
        <v>41337</v>
      </c>
      <c r="K7" s="381"/>
      <c r="L7" s="12"/>
      <c r="M7" s="13"/>
      <c r="N7" s="15" t="s">
        <v>23</v>
      </c>
      <c r="O7" s="15"/>
      <c r="P7" s="3" t="s">
        <v>24</v>
      </c>
      <c r="Q7" s="8" t="s">
        <v>25</v>
      </c>
      <c r="R7" s="7"/>
      <c r="S7" s="8"/>
      <c r="T7" s="8"/>
      <c r="U7" s="8"/>
      <c r="V7" s="8"/>
      <c r="W7" s="8"/>
      <c r="X7" s="9"/>
      <c r="Y7" s="10"/>
      <c r="Z7" s="10"/>
      <c r="AA7" s="10"/>
      <c r="AB7" s="10"/>
      <c r="AC7" s="10"/>
      <c r="AD7" s="10"/>
      <c r="AE7" s="10"/>
      <c r="AF7" s="10"/>
    </row>
    <row r="8" spans="2:32" ht="9.75" customHeight="1" x14ac:dyDescent="0.25">
      <c r="B8" s="16"/>
      <c r="C8" s="17"/>
      <c r="D8" s="17"/>
      <c r="E8" s="17"/>
      <c r="F8" s="17"/>
      <c r="G8" s="17"/>
      <c r="H8" s="17"/>
      <c r="I8" s="17"/>
      <c r="J8" s="17"/>
      <c r="K8" s="17"/>
      <c r="L8" s="18"/>
      <c r="M8" s="13"/>
      <c r="N8" s="6" t="s">
        <v>26</v>
      </c>
      <c r="O8" s="6"/>
      <c r="P8" s="3" t="s">
        <v>27</v>
      </c>
      <c r="Q8" s="8" t="s">
        <v>28</v>
      </c>
      <c r="R8" s="7"/>
      <c r="S8" s="8"/>
      <c r="T8" s="8"/>
      <c r="U8" s="8"/>
      <c r="V8" s="8"/>
      <c r="W8" s="8"/>
      <c r="X8" s="9"/>
      <c r="Y8" s="10"/>
      <c r="Z8" s="10"/>
      <c r="AA8" s="10"/>
      <c r="AB8" s="10"/>
      <c r="AC8" s="10"/>
      <c r="AD8" s="10"/>
      <c r="AE8" s="10"/>
      <c r="AF8" s="10"/>
    </row>
    <row r="9" spans="2:32" ht="19.5" customHeight="1" x14ac:dyDescent="0.25">
      <c r="B9" s="262" t="s">
        <v>29</v>
      </c>
      <c r="C9" s="263"/>
      <c r="D9" s="263"/>
      <c r="E9" s="263"/>
      <c r="F9" s="263"/>
      <c r="G9" s="263"/>
      <c r="H9" s="263"/>
      <c r="I9" s="263"/>
      <c r="J9" s="263"/>
      <c r="K9" s="263"/>
      <c r="L9" s="264"/>
      <c r="M9" s="13"/>
      <c r="N9" s="6" t="s">
        <v>30</v>
      </c>
      <c r="O9" s="6"/>
      <c r="P9" s="3" t="s">
        <v>31</v>
      </c>
      <c r="Q9" s="8" t="s">
        <v>32</v>
      </c>
      <c r="R9" s="7"/>
      <c r="S9" s="8"/>
      <c r="T9" s="8"/>
      <c r="U9" s="8"/>
      <c r="V9" s="8"/>
      <c r="W9" s="8"/>
      <c r="X9" s="9"/>
      <c r="Y9" s="10"/>
      <c r="Z9" s="10"/>
      <c r="AA9" s="10"/>
      <c r="AB9" s="10"/>
      <c r="AC9" s="10"/>
      <c r="AD9" s="10"/>
      <c r="AE9" s="10"/>
      <c r="AF9" s="10"/>
    </row>
    <row r="10" spans="2:32" ht="25.5" customHeight="1" x14ac:dyDescent="0.25">
      <c r="B10" s="265"/>
      <c r="C10" s="249" t="s">
        <v>33</v>
      </c>
      <c r="D10" s="249"/>
      <c r="E10" s="266" t="s">
        <v>128</v>
      </c>
      <c r="F10" s="266"/>
      <c r="G10" s="266"/>
      <c r="H10" s="266"/>
      <c r="I10" s="266"/>
      <c r="J10" s="21" t="s">
        <v>35</v>
      </c>
      <c r="K10" s="267" t="s">
        <v>129</v>
      </c>
      <c r="L10" s="267"/>
      <c r="M10" s="22"/>
      <c r="N10" s="6" t="s">
        <v>37</v>
      </c>
      <c r="O10" s="6"/>
      <c r="P10" s="8" t="s">
        <v>38</v>
      </c>
      <c r="Q10" s="23"/>
      <c r="R10" s="7"/>
      <c r="S10" s="8"/>
      <c r="T10" s="8"/>
      <c r="U10" s="8"/>
      <c r="V10" s="8"/>
      <c r="W10" s="8"/>
      <c r="X10" s="9"/>
      <c r="Y10" s="10"/>
      <c r="Z10" s="10"/>
      <c r="AA10" s="10"/>
      <c r="AB10" s="10"/>
      <c r="AC10" s="10"/>
      <c r="AD10" s="10"/>
      <c r="AE10" s="10"/>
      <c r="AF10" s="10"/>
    </row>
    <row r="11" spans="2:32" ht="22.5" customHeight="1" x14ac:dyDescent="0.25">
      <c r="B11" s="265"/>
      <c r="C11" s="232" t="s">
        <v>39</v>
      </c>
      <c r="D11" s="232"/>
      <c r="E11" s="268">
        <v>40177</v>
      </c>
      <c r="F11" s="269"/>
      <c r="G11" s="269"/>
      <c r="H11" s="269"/>
      <c r="I11" s="269"/>
      <c r="J11" s="269"/>
      <c r="K11" s="21" t="s">
        <v>40</v>
      </c>
      <c r="L11" s="24">
        <v>1</v>
      </c>
      <c r="M11" s="22"/>
      <c r="N11" s="6" t="s">
        <v>41</v>
      </c>
      <c r="O11" s="6"/>
      <c r="P11" s="8" t="s">
        <v>42</v>
      </c>
      <c r="Q11" s="25"/>
      <c r="R11" s="26"/>
      <c r="S11" s="8"/>
      <c r="T11" s="8"/>
      <c r="U11" s="8"/>
      <c r="V11" s="8"/>
      <c r="W11" s="8"/>
      <c r="X11" s="9"/>
      <c r="Y11" s="10"/>
      <c r="Z11" s="10"/>
      <c r="AA11" s="10"/>
      <c r="AB11" s="10"/>
      <c r="AC11" s="10"/>
      <c r="AD11" s="10"/>
      <c r="AE11" s="10"/>
      <c r="AF11" s="10"/>
    </row>
    <row r="12" spans="2:32" ht="27" customHeight="1" x14ac:dyDescent="0.25">
      <c r="B12" s="265"/>
      <c r="C12" s="223" t="s">
        <v>43</v>
      </c>
      <c r="D12" s="223"/>
      <c r="E12" s="223"/>
      <c r="F12" s="280" t="s">
        <v>41</v>
      </c>
      <c r="G12" s="281"/>
      <c r="H12" s="281"/>
      <c r="I12" s="281"/>
      <c r="J12" s="281"/>
      <c r="K12" s="281"/>
      <c r="L12" s="281"/>
      <c r="M12" s="22"/>
      <c r="N12" s="6" t="s">
        <v>44</v>
      </c>
      <c r="O12" s="6"/>
      <c r="P12" s="8" t="s">
        <v>45</v>
      </c>
      <c r="Q12" s="25"/>
      <c r="R12" s="26"/>
      <c r="S12" s="8"/>
      <c r="T12" s="8"/>
      <c r="U12" s="8"/>
      <c r="V12" s="8"/>
      <c r="W12" s="8"/>
      <c r="X12" s="9"/>
      <c r="Y12" s="10"/>
      <c r="Z12" s="10"/>
      <c r="AA12" s="10"/>
      <c r="AB12" s="10"/>
      <c r="AC12" s="10"/>
      <c r="AD12" s="10"/>
      <c r="AE12" s="10"/>
      <c r="AF12" s="10"/>
    </row>
    <row r="13" spans="2:32" ht="29.25" customHeight="1" x14ac:dyDescent="0.25">
      <c r="B13" s="265"/>
      <c r="C13" s="223" t="s">
        <v>46</v>
      </c>
      <c r="D13" s="223"/>
      <c r="E13" s="224"/>
      <c r="F13" s="224"/>
      <c r="G13" s="224"/>
      <c r="H13" s="224"/>
      <c r="I13" s="21" t="s">
        <v>47</v>
      </c>
      <c r="J13" s="266" t="s">
        <v>6</v>
      </c>
      <c r="K13" s="281"/>
      <c r="L13" s="281"/>
      <c r="M13" s="22"/>
      <c r="N13" s="6" t="s">
        <v>48</v>
      </c>
      <c r="O13" s="14"/>
      <c r="P13" s="14"/>
      <c r="Q13" s="14"/>
      <c r="R13" s="27"/>
      <c r="S13" s="8"/>
      <c r="T13" s="8"/>
      <c r="U13" s="8"/>
      <c r="V13" s="8"/>
      <c r="W13" s="8"/>
      <c r="X13" s="9"/>
      <c r="Y13" s="10"/>
      <c r="Z13" s="10"/>
      <c r="AA13" s="10"/>
      <c r="AB13" s="10"/>
      <c r="AC13" s="10"/>
      <c r="AD13" s="10"/>
      <c r="AE13" s="10"/>
      <c r="AF13" s="10"/>
    </row>
    <row r="14" spans="2:32" ht="48" customHeight="1" x14ac:dyDescent="0.25">
      <c r="B14" s="265"/>
      <c r="C14" s="252" t="s">
        <v>49</v>
      </c>
      <c r="D14" s="223"/>
      <c r="E14" s="253" t="s">
        <v>50</v>
      </c>
      <c r="F14" s="254"/>
      <c r="G14" s="254"/>
      <c r="H14" s="254"/>
      <c r="I14" s="254"/>
      <c r="J14" s="254"/>
      <c r="K14" s="254"/>
      <c r="L14" s="255"/>
      <c r="M14" s="22"/>
      <c r="N14" s="6" t="s">
        <v>51</v>
      </c>
      <c r="O14" s="14"/>
      <c r="P14" s="14"/>
      <c r="Q14" s="14"/>
      <c r="R14" s="27"/>
      <c r="S14" s="8"/>
      <c r="T14" s="8"/>
      <c r="U14" s="8"/>
      <c r="V14" s="8"/>
      <c r="W14" s="8"/>
      <c r="X14" s="9"/>
      <c r="Y14" s="10"/>
      <c r="Z14" s="10"/>
      <c r="AA14" s="10"/>
      <c r="AB14" s="10"/>
      <c r="AC14" s="10"/>
      <c r="AD14" s="10"/>
      <c r="AE14" s="10"/>
      <c r="AF14" s="10"/>
    </row>
    <row r="15" spans="2:32" ht="9" customHeight="1" x14ac:dyDescent="0.25">
      <c r="B15" s="222"/>
      <c r="C15" s="222"/>
      <c r="D15" s="222"/>
      <c r="E15" s="222"/>
      <c r="F15" s="222"/>
      <c r="G15" s="222"/>
      <c r="H15" s="222"/>
      <c r="I15" s="222"/>
      <c r="J15" s="222"/>
      <c r="K15" s="222"/>
      <c r="L15" s="222"/>
      <c r="M15" s="22"/>
      <c r="N15" s="6" t="s">
        <v>52</v>
      </c>
      <c r="O15" s="14"/>
      <c r="P15" s="14"/>
      <c r="Q15" s="14"/>
      <c r="R15" s="27"/>
      <c r="S15" s="28"/>
      <c r="T15" s="28"/>
      <c r="U15" s="8"/>
      <c r="V15" s="8"/>
      <c r="W15" s="8"/>
      <c r="X15" s="9"/>
      <c r="Y15" s="10"/>
      <c r="Z15" s="10"/>
      <c r="AA15" s="10"/>
      <c r="AB15" s="10"/>
      <c r="AC15" s="10"/>
      <c r="AD15" s="10"/>
      <c r="AE15" s="10"/>
      <c r="AF15" s="10"/>
    </row>
    <row r="16" spans="2:32" ht="17.25" customHeight="1" x14ac:dyDescent="0.25">
      <c r="B16" s="228" t="s">
        <v>53</v>
      </c>
      <c r="C16" s="229"/>
      <c r="D16" s="229"/>
      <c r="E16" s="229"/>
      <c r="F16" s="229"/>
      <c r="G16" s="229"/>
      <c r="H16" s="229"/>
      <c r="I16" s="229"/>
      <c r="J16" s="229"/>
      <c r="K16" s="229"/>
      <c r="L16" s="251"/>
      <c r="M16" s="22"/>
      <c r="N16" s="6" t="s">
        <v>54</v>
      </c>
      <c r="O16" s="6"/>
      <c r="P16" s="8"/>
      <c r="Q16" s="25"/>
      <c r="R16" s="26"/>
      <c r="S16" s="28"/>
      <c r="T16" s="28"/>
      <c r="U16" s="8"/>
      <c r="V16" s="8"/>
      <c r="W16" s="8"/>
      <c r="X16" s="9"/>
      <c r="Y16" s="10"/>
      <c r="Z16" s="10"/>
      <c r="AA16" s="10"/>
      <c r="AB16" s="10"/>
      <c r="AC16" s="10"/>
      <c r="AD16" s="10"/>
      <c r="AE16" s="10"/>
      <c r="AF16" s="10"/>
    </row>
    <row r="17" spans="2:32" ht="52.5" customHeight="1" x14ac:dyDescent="0.25">
      <c r="B17" s="29"/>
      <c r="C17" s="232" t="s">
        <v>55</v>
      </c>
      <c r="D17" s="232"/>
      <c r="E17" s="297" t="s">
        <v>113</v>
      </c>
      <c r="F17" s="297"/>
      <c r="G17" s="297"/>
      <c r="H17" s="297"/>
      <c r="I17" s="297"/>
      <c r="J17" s="297"/>
      <c r="K17" s="297"/>
      <c r="L17" s="297"/>
      <c r="M17" s="30"/>
      <c r="N17" s="14"/>
      <c r="O17" s="6"/>
      <c r="P17" s="14"/>
      <c r="Q17" s="14"/>
      <c r="R17" s="26"/>
      <c r="S17" s="28"/>
      <c r="T17" s="28"/>
      <c r="U17" s="8"/>
      <c r="V17" s="8"/>
      <c r="W17" s="8"/>
      <c r="X17" s="9"/>
      <c r="Y17" s="10"/>
      <c r="Z17" s="10"/>
      <c r="AA17" s="10"/>
      <c r="AB17" s="10"/>
      <c r="AC17" s="10"/>
      <c r="AD17" s="10"/>
      <c r="AE17" s="10"/>
      <c r="AF17" s="10"/>
    </row>
    <row r="18" spans="2:32" ht="27" customHeight="1" x14ac:dyDescent="0.25">
      <c r="B18" s="29"/>
      <c r="C18" s="232" t="s">
        <v>57</v>
      </c>
      <c r="D18" s="232"/>
      <c r="E18" s="297" t="s">
        <v>114</v>
      </c>
      <c r="F18" s="297"/>
      <c r="G18" s="297"/>
      <c r="H18" s="297"/>
      <c r="I18" s="297"/>
      <c r="J18" s="297"/>
      <c r="K18" s="297"/>
      <c r="L18" s="297"/>
      <c r="M18" s="30"/>
      <c r="O18" s="31"/>
      <c r="P18" s="32"/>
      <c r="Q18" s="8"/>
      <c r="R18" s="7"/>
      <c r="S18" s="8"/>
      <c r="T18" s="8"/>
      <c r="U18" s="8"/>
      <c r="V18" s="8"/>
      <c r="W18" s="8"/>
      <c r="X18" s="9"/>
      <c r="Y18" s="10"/>
      <c r="Z18" s="10"/>
      <c r="AA18" s="10"/>
      <c r="AB18" s="10"/>
      <c r="AC18" s="10"/>
      <c r="AD18" s="10"/>
      <c r="AE18" s="10"/>
      <c r="AF18" s="10"/>
    </row>
    <row r="19" spans="2:32" ht="41.25" customHeight="1" x14ac:dyDescent="0.25">
      <c r="B19" s="29"/>
      <c r="C19" s="232" t="s">
        <v>58</v>
      </c>
      <c r="D19" s="232"/>
      <c r="E19" s="296" t="s">
        <v>114</v>
      </c>
      <c r="F19" s="296"/>
      <c r="G19" s="296"/>
      <c r="H19" s="296"/>
      <c r="I19" s="296"/>
      <c r="J19" s="296"/>
      <c r="K19" s="296"/>
      <c r="L19" s="296"/>
      <c r="M19" s="22"/>
      <c r="O19" s="31"/>
      <c r="P19" s="32"/>
      <c r="Q19" s="28"/>
      <c r="R19" s="2"/>
      <c r="S19" s="8"/>
      <c r="T19" s="8"/>
      <c r="U19" s="8"/>
      <c r="V19" s="8"/>
      <c r="W19" s="8"/>
      <c r="X19" s="9"/>
      <c r="Y19" s="10"/>
      <c r="Z19" s="10"/>
      <c r="AA19" s="10"/>
      <c r="AB19" s="10"/>
      <c r="AC19" s="10"/>
      <c r="AD19" s="10"/>
      <c r="AE19" s="10"/>
      <c r="AF19" s="10"/>
    </row>
    <row r="20" spans="2:32" ht="41.25" customHeight="1" x14ac:dyDescent="0.25">
      <c r="B20" s="33"/>
      <c r="C20" s="223" t="s">
        <v>60</v>
      </c>
      <c r="D20" s="223"/>
      <c r="E20" s="296" t="s">
        <v>115</v>
      </c>
      <c r="F20" s="296"/>
      <c r="G20" s="296"/>
      <c r="H20" s="296"/>
      <c r="I20" s="296"/>
      <c r="J20" s="296"/>
      <c r="K20" s="296"/>
      <c r="L20" s="296"/>
      <c r="M20" s="34"/>
      <c r="O20" s="31"/>
      <c r="P20" s="32"/>
      <c r="Q20" s="28"/>
      <c r="R20" s="2"/>
      <c r="S20" s="28"/>
      <c r="T20" s="28"/>
      <c r="U20" s="8"/>
      <c r="V20" s="8"/>
      <c r="W20" s="8"/>
      <c r="X20" s="9"/>
      <c r="Y20" s="10"/>
      <c r="Z20" s="10"/>
      <c r="AA20" s="10"/>
      <c r="AB20" s="10"/>
      <c r="AC20" s="10"/>
      <c r="AD20" s="10"/>
      <c r="AE20" s="10"/>
      <c r="AF20" s="10"/>
    </row>
    <row r="21" spans="2:32" ht="8.25" customHeight="1" x14ac:dyDescent="0.25">
      <c r="B21" s="222"/>
      <c r="C21" s="222"/>
      <c r="D21" s="222"/>
      <c r="E21" s="222"/>
      <c r="F21" s="222"/>
      <c r="G21" s="222"/>
      <c r="H21" s="222"/>
      <c r="I21" s="222"/>
      <c r="J21" s="222"/>
      <c r="K21" s="222"/>
      <c r="L21" s="222"/>
      <c r="M21" s="22"/>
      <c r="O21" s="6"/>
      <c r="P21" s="32"/>
      <c r="Q21" s="8"/>
      <c r="R21" s="7"/>
      <c r="S21" s="8"/>
      <c r="T21" s="8"/>
      <c r="U21" s="8"/>
      <c r="V21" s="8"/>
      <c r="W21" s="8"/>
      <c r="X21" s="9"/>
      <c r="Y21" s="10"/>
      <c r="Z21" s="10"/>
      <c r="AA21" s="10"/>
      <c r="AB21" s="10"/>
      <c r="AC21" s="10"/>
      <c r="AD21" s="10"/>
      <c r="AE21" s="10"/>
      <c r="AF21" s="10"/>
    </row>
    <row r="22" spans="2:32" ht="15.75" customHeight="1" x14ac:dyDescent="0.25">
      <c r="B22" s="228" t="s">
        <v>62</v>
      </c>
      <c r="C22" s="229"/>
      <c r="D22" s="229"/>
      <c r="E22" s="229"/>
      <c r="F22" s="229"/>
      <c r="G22" s="229"/>
      <c r="H22" s="229"/>
      <c r="I22" s="229"/>
      <c r="J22" s="229"/>
      <c r="K22" s="229"/>
      <c r="L22" s="251"/>
      <c r="M22" s="22"/>
      <c r="O22" s="6"/>
      <c r="P22" s="32"/>
      <c r="Q22" s="8"/>
      <c r="R22" s="7"/>
      <c r="S22" s="8"/>
      <c r="T22" s="8"/>
      <c r="U22" s="8"/>
      <c r="V22" s="8"/>
      <c r="W22" s="8"/>
      <c r="X22" s="9"/>
      <c r="Y22" s="10"/>
      <c r="Z22" s="10"/>
      <c r="AA22" s="10"/>
      <c r="AB22" s="10"/>
      <c r="AC22" s="10"/>
      <c r="AD22" s="10"/>
      <c r="AE22" s="10"/>
      <c r="AF22" s="10"/>
    </row>
    <row r="23" spans="2:32" x14ac:dyDescent="0.25">
      <c r="B23" s="11"/>
      <c r="C23" s="223" t="s">
        <v>63</v>
      </c>
      <c r="D23" s="223"/>
      <c r="E23" s="241" t="s">
        <v>130</v>
      </c>
      <c r="F23" s="241"/>
      <c r="G23" s="241"/>
      <c r="H23" s="241"/>
      <c r="I23" s="241"/>
      <c r="J23" s="241"/>
      <c r="K23" s="241"/>
      <c r="L23" s="241"/>
      <c r="M23" s="35"/>
      <c r="N23" s="36"/>
      <c r="O23" s="36"/>
      <c r="P23" s="36"/>
      <c r="Q23" s="36"/>
      <c r="R23" s="37"/>
      <c r="S23" s="38"/>
      <c r="T23" s="28"/>
      <c r="U23" s="28"/>
      <c r="V23" s="28"/>
      <c r="W23" s="28"/>
    </row>
    <row r="24" spans="2:32" x14ac:dyDescent="0.25">
      <c r="B24" s="11"/>
      <c r="C24" s="223"/>
      <c r="D24" s="223"/>
      <c r="E24" s="241"/>
      <c r="F24" s="241"/>
      <c r="G24" s="241"/>
      <c r="H24" s="241"/>
      <c r="I24" s="241"/>
      <c r="J24" s="241"/>
      <c r="K24" s="241"/>
      <c r="L24" s="241"/>
      <c r="M24" s="22"/>
      <c r="N24" s="36"/>
      <c r="O24" s="36"/>
      <c r="P24" s="36"/>
      <c r="Q24" s="36"/>
      <c r="R24" s="37"/>
      <c r="S24" s="38"/>
      <c r="T24" s="28"/>
      <c r="U24" s="28"/>
      <c r="V24" s="28"/>
      <c r="W24" s="28"/>
    </row>
    <row r="25" spans="2:32" ht="7.5" customHeight="1" x14ac:dyDescent="0.25">
      <c r="B25" s="11"/>
      <c r="C25" s="223"/>
      <c r="D25" s="223"/>
      <c r="E25" s="241"/>
      <c r="F25" s="241"/>
      <c r="G25" s="241"/>
      <c r="H25" s="241"/>
      <c r="I25" s="241"/>
      <c r="J25" s="241"/>
      <c r="K25" s="241"/>
      <c r="L25" s="241"/>
      <c r="M25" s="30"/>
      <c r="N25" s="36"/>
      <c r="O25" s="36"/>
      <c r="P25" s="36"/>
      <c r="Q25" s="36"/>
      <c r="R25" s="37"/>
      <c r="S25" s="38"/>
      <c r="T25" s="28"/>
      <c r="U25" s="28"/>
      <c r="V25" s="28"/>
      <c r="W25" s="28"/>
    </row>
    <row r="26" spans="2:32" ht="12" customHeight="1" x14ac:dyDescent="0.25">
      <c r="B26" s="11"/>
      <c r="C26" s="242" t="s">
        <v>65</v>
      </c>
      <c r="D26" s="243"/>
      <c r="E26" s="248" t="s">
        <v>68</v>
      </c>
      <c r="F26" s="248"/>
      <c r="G26" s="248"/>
      <c r="H26" s="248"/>
      <c r="I26" s="248"/>
      <c r="J26" s="248"/>
      <c r="K26" s="248"/>
      <c r="L26" s="248"/>
      <c r="M26" s="30"/>
      <c r="N26" s="36"/>
      <c r="O26" s="39" t="s">
        <v>67</v>
      </c>
      <c r="P26" s="36"/>
      <c r="Q26" s="36"/>
      <c r="R26" s="37"/>
      <c r="S26" s="38"/>
      <c r="T26" s="28"/>
      <c r="U26" s="28"/>
      <c r="V26" s="28"/>
      <c r="W26" s="28"/>
    </row>
    <row r="27" spans="2:32" ht="12.75" customHeight="1" x14ac:dyDescent="0.25">
      <c r="B27" s="11"/>
      <c r="C27" s="244"/>
      <c r="D27" s="245"/>
      <c r="E27" s="248"/>
      <c r="F27" s="248"/>
      <c r="G27" s="248"/>
      <c r="H27" s="248"/>
      <c r="I27" s="248"/>
      <c r="J27" s="248"/>
      <c r="K27" s="248"/>
      <c r="L27" s="248"/>
      <c r="M27" s="30"/>
      <c r="N27" s="36"/>
      <c r="O27" s="39" t="s">
        <v>68</v>
      </c>
      <c r="P27" s="36"/>
      <c r="Q27" s="36"/>
      <c r="R27" s="37"/>
      <c r="S27" s="38"/>
      <c r="T27" s="28"/>
      <c r="U27" s="28"/>
      <c r="V27" s="28"/>
      <c r="W27" s="28"/>
    </row>
    <row r="28" spans="2:32" ht="12.75" customHeight="1" x14ac:dyDescent="0.25">
      <c r="B28" s="11"/>
      <c r="C28" s="246"/>
      <c r="D28" s="247"/>
      <c r="E28" s="248"/>
      <c r="F28" s="248"/>
      <c r="G28" s="248"/>
      <c r="H28" s="248"/>
      <c r="I28" s="248"/>
      <c r="J28" s="248"/>
      <c r="K28" s="248"/>
      <c r="L28" s="248"/>
      <c r="M28" s="13"/>
      <c r="N28" s="40" t="s">
        <v>69</v>
      </c>
      <c r="O28" s="40" t="s">
        <v>66</v>
      </c>
      <c r="P28" s="38"/>
      <c r="Q28" s="38"/>
      <c r="R28" s="13"/>
      <c r="S28" s="38"/>
      <c r="T28" s="28"/>
      <c r="U28" s="28"/>
      <c r="V28" s="28"/>
      <c r="W28" s="28"/>
    </row>
    <row r="29" spans="2:32" ht="21.75" customHeight="1" x14ac:dyDescent="0.25">
      <c r="B29" s="16"/>
      <c r="C29" s="249" t="s">
        <v>70</v>
      </c>
      <c r="D29" s="249"/>
      <c r="E29" s="225" t="s">
        <v>71</v>
      </c>
      <c r="F29" s="225"/>
      <c r="G29" s="225"/>
      <c r="H29" s="225"/>
      <c r="I29" s="225"/>
      <c r="J29" s="225"/>
      <c r="K29" s="225"/>
      <c r="L29" s="225"/>
      <c r="M29" s="13"/>
      <c r="N29" s="40" t="s">
        <v>71</v>
      </c>
      <c r="O29" s="38"/>
      <c r="P29" s="38"/>
      <c r="Q29" s="38"/>
      <c r="R29" s="13"/>
      <c r="S29" s="38"/>
      <c r="T29" s="28"/>
      <c r="U29" s="28"/>
      <c r="V29" s="28"/>
      <c r="W29" s="28"/>
    </row>
    <row r="30" spans="2:32" ht="9.75" customHeight="1" x14ac:dyDescent="0.25">
      <c r="B30" s="222"/>
      <c r="C30" s="222"/>
      <c r="D30" s="222"/>
      <c r="E30" s="222"/>
      <c r="F30" s="222"/>
      <c r="G30" s="222"/>
      <c r="H30" s="222"/>
      <c r="I30" s="222"/>
      <c r="J30" s="222"/>
      <c r="K30" s="222"/>
      <c r="L30" s="222"/>
      <c r="M30" s="22"/>
      <c r="N30" s="41"/>
      <c r="O30" s="41"/>
      <c r="P30" s="41"/>
      <c r="Q30" s="41"/>
      <c r="R30" s="22"/>
      <c r="S30" s="38"/>
      <c r="T30" s="28"/>
      <c r="U30" s="28"/>
      <c r="V30" s="28"/>
      <c r="W30" s="28"/>
    </row>
    <row r="31" spans="2:32" ht="17.25" customHeight="1" x14ac:dyDescent="0.25">
      <c r="B31" s="228" t="s">
        <v>72</v>
      </c>
      <c r="C31" s="229"/>
      <c r="D31" s="229"/>
      <c r="E31" s="229"/>
      <c r="F31" s="229"/>
      <c r="G31" s="230"/>
      <c r="H31" s="230"/>
      <c r="I31" s="230"/>
      <c r="J31" s="230"/>
      <c r="K31" s="230"/>
      <c r="L31" s="231"/>
      <c r="M31" s="22"/>
      <c r="N31" s="41"/>
      <c r="O31" s="41"/>
      <c r="P31" s="41"/>
      <c r="Q31" s="41"/>
      <c r="R31" s="22"/>
      <c r="S31" s="38"/>
      <c r="T31" s="28"/>
      <c r="U31" s="28"/>
      <c r="V31" s="28"/>
      <c r="W31" s="28"/>
    </row>
    <row r="32" spans="2:32" ht="24" customHeight="1" x14ac:dyDescent="0.25">
      <c r="B32" s="11"/>
      <c r="C32" s="232" t="s">
        <v>73</v>
      </c>
      <c r="D32" s="232"/>
      <c r="E32" s="233" t="s">
        <v>74</v>
      </c>
      <c r="F32" s="234"/>
      <c r="G32" s="235" t="s">
        <v>131</v>
      </c>
      <c r="H32" s="236"/>
      <c r="I32" s="236"/>
      <c r="J32" s="236"/>
      <c r="K32" s="236"/>
      <c r="L32" s="237"/>
      <c r="M32" s="22"/>
      <c r="N32" s="42" t="s">
        <v>76</v>
      </c>
      <c r="O32" s="43"/>
      <c r="P32" s="28"/>
      <c r="Q32" s="43"/>
      <c r="R32" s="44"/>
      <c r="S32" s="38"/>
      <c r="T32" s="28"/>
      <c r="U32" s="28"/>
      <c r="V32" s="28"/>
      <c r="W32" s="28"/>
    </row>
    <row r="33" spans="2:23" ht="23.25" customHeight="1" x14ac:dyDescent="0.25">
      <c r="B33" s="11"/>
      <c r="C33" s="232"/>
      <c r="D33" s="232"/>
      <c r="E33" s="201" t="s">
        <v>77</v>
      </c>
      <c r="F33" s="204"/>
      <c r="G33" s="238" t="s">
        <v>320</v>
      </c>
      <c r="H33" s="239"/>
      <c r="I33" s="239"/>
      <c r="J33" s="239"/>
      <c r="K33" s="239"/>
      <c r="L33" s="240"/>
      <c r="M33" s="35"/>
      <c r="N33" s="45" t="s">
        <v>79</v>
      </c>
      <c r="O33" s="46"/>
      <c r="P33" s="28"/>
      <c r="Q33" s="46"/>
      <c r="R33" s="44"/>
      <c r="S33" s="38"/>
      <c r="T33" s="28"/>
      <c r="U33" s="28"/>
      <c r="V33" s="28"/>
      <c r="W33" s="28"/>
    </row>
    <row r="34" spans="2:23" ht="36" customHeight="1" x14ac:dyDescent="0.25">
      <c r="B34" s="11"/>
      <c r="C34" s="223" t="s">
        <v>80</v>
      </c>
      <c r="D34" s="223"/>
      <c r="E34" s="224" t="s">
        <v>76</v>
      </c>
      <c r="F34" s="224"/>
      <c r="G34" s="224"/>
      <c r="H34" s="223" t="s">
        <v>82</v>
      </c>
      <c r="I34" s="223"/>
      <c r="J34" s="225" t="s">
        <v>76</v>
      </c>
      <c r="K34" s="225"/>
      <c r="L34" s="225"/>
      <c r="M34" s="30"/>
      <c r="N34" s="47" t="s">
        <v>83</v>
      </c>
      <c r="O34" s="48"/>
      <c r="P34" s="42"/>
      <c r="Q34" s="48"/>
      <c r="R34" s="49"/>
      <c r="S34" s="38"/>
      <c r="T34" s="28"/>
      <c r="U34" s="28"/>
      <c r="V34" s="28"/>
      <c r="W34" s="28"/>
    </row>
    <row r="35" spans="2:23" ht="35.25" customHeight="1" x14ac:dyDescent="0.25">
      <c r="B35" s="16"/>
      <c r="C35" s="226" t="s">
        <v>84</v>
      </c>
      <c r="D35" s="227"/>
      <c r="E35" s="224" t="s">
        <v>119</v>
      </c>
      <c r="F35" s="224"/>
      <c r="G35" s="224"/>
      <c r="H35" s="224"/>
      <c r="I35" s="224"/>
      <c r="J35" s="50" t="s">
        <v>86</v>
      </c>
      <c r="K35" s="224" t="s">
        <v>87</v>
      </c>
      <c r="L35" s="224"/>
      <c r="M35" s="30"/>
      <c r="N35" s="47" t="s">
        <v>88</v>
      </c>
      <c r="O35" s="47"/>
      <c r="P35" s="51"/>
      <c r="Q35" s="47"/>
      <c r="R35" s="52"/>
      <c r="S35" s="38"/>
      <c r="T35" s="28"/>
      <c r="U35" s="28"/>
      <c r="V35" s="28"/>
      <c r="W35" s="28"/>
    </row>
    <row r="36" spans="2:23" ht="8.25" customHeight="1" x14ac:dyDescent="0.25">
      <c r="B36" s="222"/>
      <c r="C36" s="222"/>
      <c r="D36" s="222"/>
      <c r="E36" s="222"/>
      <c r="F36" s="222"/>
      <c r="G36" s="222"/>
      <c r="H36" s="222"/>
      <c r="I36" s="222"/>
      <c r="J36" s="222"/>
      <c r="K36" s="222"/>
      <c r="L36" s="222"/>
      <c r="M36" s="13"/>
      <c r="N36" s="47" t="s">
        <v>89</v>
      </c>
      <c r="O36" s="38"/>
      <c r="P36" s="53"/>
      <c r="Q36" s="28"/>
      <c r="R36" s="2"/>
      <c r="S36" s="28"/>
      <c r="T36" s="28"/>
      <c r="U36" s="28"/>
      <c r="V36" s="28"/>
      <c r="W36" s="28"/>
    </row>
    <row r="37" spans="2:23" ht="54.75" hidden="1" customHeight="1" x14ac:dyDescent="0.25">
      <c r="B37" s="11"/>
      <c r="C37" s="54">
        <v>11</v>
      </c>
      <c r="D37" s="55"/>
      <c r="E37" s="56"/>
      <c r="F37" s="220"/>
      <c r="G37" s="220"/>
      <c r="H37" s="57" t="e">
        <f>VLOOKUP(E37,#REF!,2)</f>
        <v>#REF!</v>
      </c>
      <c r="I37" s="221"/>
      <c r="J37" s="221"/>
      <c r="K37" s="58" t="e">
        <f>#REF!</f>
        <v>#REF!</v>
      </c>
      <c r="L37" s="58" t="e">
        <f>#REF!</f>
        <v>#REF!</v>
      </c>
      <c r="N37" s="59"/>
      <c r="O37" s="59"/>
      <c r="P37" s="59"/>
      <c r="Q37" s="59"/>
      <c r="R37" s="60"/>
      <c r="S37" s="59"/>
      <c r="T37" s="59"/>
      <c r="U37" s="59"/>
      <c r="V37" s="59"/>
    </row>
    <row r="38" spans="2:23" ht="54.75" hidden="1" customHeight="1" x14ac:dyDescent="0.25">
      <c r="B38" s="11"/>
      <c r="C38" s="54">
        <v>12</v>
      </c>
      <c r="D38" s="55"/>
      <c r="E38" s="56"/>
      <c r="F38" s="220"/>
      <c r="G38" s="220"/>
      <c r="H38" s="57" t="e">
        <f>VLOOKUP(E38,#REF!,2)</f>
        <v>#REF!</v>
      </c>
      <c r="I38" s="221"/>
      <c r="J38" s="221"/>
      <c r="K38" s="58" t="e">
        <f>#REF!</f>
        <v>#REF!</v>
      </c>
      <c r="L38" s="58" t="e">
        <f>#REF!</f>
        <v>#REF!</v>
      </c>
      <c r="N38" s="59"/>
      <c r="O38" s="59"/>
      <c r="P38" s="59"/>
      <c r="Q38" s="59"/>
      <c r="R38" s="60"/>
      <c r="S38" s="59"/>
      <c r="T38" s="59"/>
      <c r="U38" s="59"/>
      <c r="V38" s="59"/>
    </row>
    <row r="39" spans="2:23" ht="54.75" hidden="1" customHeight="1" x14ac:dyDescent="0.25">
      <c r="B39" s="11"/>
      <c r="C39" s="54">
        <v>13</v>
      </c>
      <c r="D39" s="55"/>
      <c r="E39" s="56"/>
      <c r="F39" s="220"/>
      <c r="G39" s="220"/>
      <c r="H39" s="57" t="e">
        <f>VLOOKUP(E39,#REF!,2)</f>
        <v>#REF!</v>
      </c>
      <c r="I39" s="221"/>
      <c r="J39" s="221"/>
      <c r="K39" s="58" t="e">
        <f>#REF!</f>
        <v>#REF!</v>
      </c>
      <c r="L39" s="58" t="e">
        <f>#REF!</f>
        <v>#REF!</v>
      </c>
      <c r="N39" s="61"/>
      <c r="O39" s="61"/>
      <c r="P39" s="61"/>
      <c r="Q39" s="61"/>
      <c r="R39" s="62"/>
      <c r="S39" s="63"/>
      <c r="T39" s="63"/>
      <c r="U39" s="63"/>
    </row>
    <row r="40" spans="2:23" ht="54.75" hidden="1" customHeight="1" x14ac:dyDescent="0.25">
      <c r="B40" s="11"/>
      <c r="C40" s="54">
        <v>14</v>
      </c>
      <c r="D40" s="55"/>
      <c r="E40" s="56"/>
      <c r="F40" s="220"/>
      <c r="G40" s="220"/>
      <c r="H40" s="57" t="e">
        <f>VLOOKUP(E40,#REF!,2)</f>
        <v>#REF!</v>
      </c>
      <c r="I40" s="221"/>
      <c r="J40" s="221"/>
      <c r="K40" s="58" t="e">
        <f>#REF!</f>
        <v>#REF!</v>
      </c>
      <c r="L40" s="58" t="e">
        <f>#REF!</f>
        <v>#REF!</v>
      </c>
      <c r="N40" s="61"/>
      <c r="O40" s="61"/>
      <c r="P40" s="61"/>
      <c r="Q40" s="61"/>
      <c r="R40" s="62"/>
      <c r="S40" s="63"/>
      <c r="T40" s="63"/>
      <c r="U40" s="63"/>
    </row>
    <row r="41" spans="2:23" ht="54.75" hidden="1" customHeight="1" x14ac:dyDescent="0.25">
      <c r="B41" s="11"/>
      <c r="C41" s="54">
        <v>15</v>
      </c>
      <c r="D41" s="55"/>
      <c r="E41" s="56"/>
      <c r="F41" s="220"/>
      <c r="G41" s="220"/>
      <c r="H41" s="57" t="e">
        <f>VLOOKUP(E41,#REF!,2)</f>
        <v>#REF!</v>
      </c>
      <c r="I41" s="221"/>
      <c r="J41" s="221"/>
      <c r="K41" s="58" t="e">
        <f>#REF!</f>
        <v>#REF!</v>
      </c>
      <c r="L41" s="58" t="e">
        <f>#REF!</f>
        <v>#REF!</v>
      </c>
      <c r="N41" s="61"/>
      <c r="O41" s="61"/>
      <c r="P41" s="61"/>
      <c r="Q41" s="61"/>
      <c r="R41" s="62"/>
      <c r="S41" s="63"/>
      <c r="T41" s="63"/>
      <c r="U41" s="63"/>
    </row>
    <row r="42" spans="2:23" ht="54.75" hidden="1" customHeight="1" x14ac:dyDescent="0.25">
      <c r="B42" s="11"/>
      <c r="C42" s="54">
        <v>16</v>
      </c>
      <c r="D42" s="55"/>
      <c r="E42" s="56"/>
      <c r="F42" s="220"/>
      <c r="G42" s="220"/>
      <c r="H42" s="57" t="e">
        <f>VLOOKUP(E42,#REF!,2)</f>
        <v>#REF!</v>
      </c>
      <c r="I42" s="221"/>
      <c r="J42" s="221"/>
      <c r="K42" s="58" t="e">
        <f>#REF!</f>
        <v>#REF!</v>
      </c>
      <c r="L42" s="58" t="e">
        <f>#REF!</f>
        <v>#REF!</v>
      </c>
      <c r="N42" s="61"/>
      <c r="O42" s="61"/>
      <c r="P42" s="61"/>
      <c r="Q42" s="61"/>
      <c r="R42" s="62"/>
      <c r="S42" s="63"/>
      <c r="T42" s="63"/>
      <c r="U42" s="63"/>
    </row>
    <row r="43" spans="2:23" ht="54.75" hidden="1" customHeight="1" x14ac:dyDescent="0.25">
      <c r="B43" s="11"/>
      <c r="C43" s="54">
        <v>17</v>
      </c>
      <c r="D43" s="55"/>
      <c r="E43" s="56"/>
      <c r="F43" s="220"/>
      <c r="G43" s="220"/>
      <c r="H43" s="57" t="e">
        <f>VLOOKUP(E43,#REF!,2)</f>
        <v>#REF!</v>
      </c>
      <c r="I43" s="221"/>
      <c r="J43" s="221"/>
      <c r="K43" s="58" t="e">
        <f>#REF!</f>
        <v>#REF!</v>
      </c>
      <c r="L43" s="58" t="e">
        <f>#REF!</f>
        <v>#REF!</v>
      </c>
      <c r="N43" s="61"/>
      <c r="O43" s="61"/>
      <c r="P43" s="61"/>
      <c r="Q43" s="61"/>
      <c r="R43" s="62"/>
      <c r="S43" s="63"/>
      <c r="T43" s="63"/>
      <c r="U43" s="63"/>
    </row>
    <row r="44" spans="2:23" ht="54.75" hidden="1" customHeight="1" x14ac:dyDescent="0.25">
      <c r="B44" s="11"/>
      <c r="C44" s="54">
        <v>18</v>
      </c>
      <c r="D44" s="55"/>
      <c r="E44" s="56"/>
      <c r="F44" s="220"/>
      <c r="G44" s="220"/>
      <c r="H44" s="57" t="e">
        <f>VLOOKUP(E44,#REF!,2)</f>
        <v>#REF!</v>
      </c>
      <c r="I44" s="221"/>
      <c r="J44" s="221"/>
      <c r="K44" s="58" t="e">
        <f>#REF!</f>
        <v>#REF!</v>
      </c>
      <c r="L44" s="58" t="e">
        <f>#REF!</f>
        <v>#REF!</v>
      </c>
      <c r="N44" s="61"/>
      <c r="O44" s="61"/>
      <c r="P44" s="61"/>
      <c r="Q44" s="61"/>
      <c r="R44" s="62"/>
      <c r="S44" s="63"/>
      <c r="T44" s="63"/>
      <c r="U44" s="63"/>
    </row>
    <row r="45" spans="2:23" ht="54.75" hidden="1" customHeight="1" x14ac:dyDescent="0.25">
      <c r="B45" s="11"/>
      <c r="C45" s="54">
        <v>19</v>
      </c>
      <c r="D45" s="55"/>
      <c r="E45" s="56"/>
      <c r="F45" s="220"/>
      <c r="G45" s="220"/>
      <c r="H45" s="57" t="e">
        <f>VLOOKUP(E45,#REF!,2)</f>
        <v>#REF!</v>
      </c>
      <c r="I45" s="221"/>
      <c r="J45" s="221"/>
      <c r="K45" s="58" t="e">
        <f>#REF!</f>
        <v>#REF!</v>
      </c>
      <c r="L45" s="58" t="e">
        <f>#REF!</f>
        <v>#REF!</v>
      </c>
      <c r="N45" s="61"/>
      <c r="O45" s="61"/>
      <c r="P45" s="61"/>
      <c r="Q45" s="61"/>
      <c r="R45" s="62"/>
      <c r="S45" s="63"/>
      <c r="T45" s="63"/>
      <c r="U45" s="63"/>
    </row>
    <row r="46" spans="2:23" ht="54.75" hidden="1" customHeight="1" x14ac:dyDescent="0.25">
      <c r="B46" s="11"/>
      <c r="C46" s="54">
        <v>20</v>
      </c>
      <c r="D46" s="55"/>
      <c r="E46" s="56"/>
      <c r="F46" s="220"/>
      <c r="G46" s="220"/>
      <c r="H46" s="57" t="e">
        <f>VLOOKUP(E46,#REF!,2)</f>
        <v>#REF!</v>
      </c>
      <c r="I46" s="221"/>
      <c r="J46" s="221"/>
      <c r="K46" s="58" t="e">
        <f>#REF!</f>
        <v>#REF!</v>
      </c>
      <c r="L46" s="58" t="e">
        <f>#REF!</f>
        <v>#REF!</v>
      </c>
      <c r="N46" s="61"/>
      <c r="O46" s="61"/>
      <c r="P46" s="61"/>
      <c r="Q46" s="61"/>
      <c r="R46" s="62"/>
      <c r="S46" s="63"/>
      <c r="T46" s="63"/>
      <c r="U46" s="63"/>
    </row>
    <row r="47" spans="2:23" ht="54.75" hidden="1" customHeight="1" x14ac:dyDescent="0.25">
      <c r="B47" s="11"/>
      <c r="C47" s="54">
        <v>21</v>
      </c>
      <c r="D47" s="55"/>
      <c r="E47" s="56"/>
      <c r="F47" s="220"/>
      <c r="G47" s="220"/>
      <c r="H47" s="57" t="e">
        <f>VLOOKUP(E47,#REF!,2)</f>
        <v>#REF!</v>
      </c>
      <c r="I47" s="221"/>
      <c r="J47" s="221"/>
      <c r="K47" s="58" t="e">
        <f>#REF!</f>
        <v>#REF!</v>
      </c>
      <c r="L47" s="58" t="e">
        <f>#REF!</f>
        <v>#REF!</v>
      </c>
      <c r="N47" s="61"/>
      <c r="O47" s="61"/>
      <c r="P47" s="61"/>
      <c r="Q47" s="61"/>
      <c r="R47" s="62"/>
      <c r="S47" s="63"/>
      <c r="T47" s="63"/>
      <c r="U47" s="63"/>
    </row>
    <row r="48" spans="2:23" ht="54.75" hidden="1" customHeight="1" x14ac:dyDescent="0.25">
      <c r="B48" s="11"/>
      <c r="C48" s="54">
        <v>22</v>
      </c>
      <c r="D48" s="55"/>
      <c r="E48" s="56"/>
      <c r="F48" s="220"/>
      <c r="G48" s="220"/>
      <c r="H48" s="57" t="e">
        <f>VLOOKUP(E48,#REF!,2)</f>
        <v>#REF!</v>
      </c>
      <c r="I48" s="221"/>
      <c r="J48" s="221"/>
      <c r="K48" s="58" t="e">
        <f>#REF!</f>
        <v>#REF!</v>
      </c>
      <c r="L48" s="58" t="e">
        <f>#REF!</f>
        <v>#REF!</v>
      </c>
      <c r="N48" s="61"/>
      <c r="O48" s="61"/>
      <c r="P48" s="61"/>
      <c r="Q48" s="61"/>
      <c r="R48" s="62"/>
      <c r="S48" s="63"/>
      <c r="T48" s="63"/>
      <c r="U48" s="63"/>
    </row>
    <row r="49" spans="1:18" ht="54.75" hidden="1" customHeight="1" x14ac:dyDescent="0.25">
      <c r="B49" s="11"/>
      <c r="C49" s="54">
        <v>23</v>
      </c>
      <c r="D49" s="55"/>
      <c r="E49" s="56"/>
      <c r="F49" s="220"/>
      <c r="G49" s="220"/>
      <c r="H49" s="57" t="e">
        <f>VLOOKUP(E49,#REF!,2)</f>
        <v>#REF!</v>
      </c>
      <c r="I49" s="221"/>
      <c r="J49" s="221"/>
      <c r="K49" s="58" t="e">
        <f>#REF!</f>
        <v>#REF!</v>
      </c>
      <c r="L49" s="58" t="e">
        <f>#REF!</f>
        <v>#REF!</v>
      </c>
      <c r="N49" s="61"/>
      <c r="O49" s="61"/>
      <c r="P49" s="61"/>
      <c r="Q49" s="61"/>
      <c r="R49" s="62"/>
    </row>
    <row r="50" spans="1:18" ht="54.75" hidden="1" customHeight="1" x14ac:dyDescent="0.25">
      <c r="B50" s="11"/>
      <c r="C50" s="54">
        <v>24</v>
      </c>
      <c r="D50" s="55"/>
      <c r="E50" s="56"/>
      <c r="F50" s="220"/>
      <c r="G50" s="220"/>
      <c r="H50" s="57" t="e">
        <f>VLOOKUP(E50,#REF!,2)</f>
        <v>#REF!</v>
      </c>
      <c r="I50" s="221"/>
      <c r="J50" s="221"/>
      <c r="K50" s="58" t="e">
        <f>#REF!</f>
        <v>#REF!</v>
      </c>
      <c r="L50" s="58" t="e">
        <f>#REF!</f>
        <v>#REF!</v>
      </c>
      <c r="N50" s="61"/>
      <c r="O50" s="61"/>
      <c r="P50" s="61"/>
      <c r="Q50" s="61"/>
      <c r="R50" s="62"/>
    </row>
    <row r="51" spans="1:18" ht="54.75" hidden="1" customHeight="1" x14ac:dyDescent="0.25">
      <c r="B51" s="11"/>
      <c r="C51" s="359">
        <v>25</v>
      </c>
      <c r="D51" s="360"/>
      <c r="E51" s="361"/>
      <c r="F51" s="362"/>
      <c r="G51" s="362"/>
      <c r="H51" s="363" t="e">
        <f>VLOOKUP(E51,#REF!,2)</f>
        <v>#REF!</v>
      </c>
      <c r="I51" s="364"/>
      <c r="J51" s="364"/>
      <c r="K51" s="365" t="e">
        <f>#REF!</f>
        <v>#REF!</v>
      </c>
      <c r="L51" s="365" t="e">
        <f>#REF!</f>
        <v>#REF!</v>
      </c>
      <c r="N51" s="61"/>
      <c r="O51" s="61"/>
      <c r="P51" s="61"/>
      <c r="Q51" s="61"/>
      <c r="R51" s="62"/>
    </row>
    <row r="52" spans="1:18" x14ac:dyDescent="0.25">
      <c r="A52" s="64"/>
      <c r="B52" s="368" t="s">
        <v>90</v>
      </c>
      <c r="C52" s="369"/>
      <c r="D52" s="369"/>
      <c r="E52" s="369"/>
      <c r="F52" s="369"/>
      <c r="G52" s="369"/>
      <c r="H52" s="369"/>
      <c r="I52" s="369"/>
      <c r="J52" s="369"/>
      <c r="K52" s="369"/>
      <c r="L52" s="370"/>
    </row>
    <row r="53" spans="1:18" ht="273.75" customHeight="1" x14ac:dyDescent="0.25">
      <c r="B53" s="371"/>
      <c r="C53" s="372"/>
      <c r="D53" s="372"/>
      <c r="E53" s="372"/>
      <c r="F53" s="372"/>
      <c r="G53" s="372"/>
      <c r="H53" s="372"/>
      <c r="I53" s="372"/>
      <c r="J53" s="372"/>
      <c r="K53" s="372"/>
      <c r="L53" s="373"/>
    </row>
    <row r="54" spans="1:18" ht="45" x14ac:dyDescent="0.25">
      <c r="A54" s="65" t="s">
        <v>91</v>
      </c>
      <c r="B54" s="366" t="s">
        <v>92</v>
      </c>
      <c r="C54" s="366" t="s">
        <v>93</v>
      </c>
      <c r="D54" s="366" t="s">
        <v>94</v>
      </c>
      <c r="E54" s="366" t="s">
        <v>95</v>
      </c>
      <c r="F54" s="366" t="s">
        <v>96</v>
      </c>
      <c r="G54" s="366" t="s">
        <v>97</v>
      </c>
      <c r="H54" s="367" t="s">
        <v>98</v>
      </c>
      <c r="I54" s="367"/>
      <c r="J54" s="367" t="s">
        <v>99</v>
      </c>
      <c r="K54" s="367"/>
      <c r="L54" s="367"/>
    </row>
    <row r="55" spans="1:18" ht="36" customHeight="1" x14ac:dyDescent="0.25">
      <c r="A55" s="78">
        <v>1</v>
      </c>
      <c r="B55" s="80">
        <v>39813</v>
      </c>
      <c r="C55" s="88"/>
      <c r="D55" s="89"/>
      <c r="E55" s="82">
        <v>19755698842</v>
      </c>
      <c r="F55" s="82">
        <v>59529467848</v>
      </c>
      <c r="G55" s="90">
        <v>0.33189999999999997</v>
      </c>
      <c r="H55" s="303"/>
      <c r="I55" s="304"/>
      <c r="J55" s="303"/>
      <c r="K55" s="305"/>
      <c r="L55" s="304"/>
    </row>
    <row r="56" spans="1:18" ht="29.25" customHeight="1" x14ac:dyDescent="0.25">
      <c r="A56" s="67">
        <v>2</v>
      </c>
      <c r="B56" s="68">
        <v>40178</v>
      </c>
      <c r="C56" s="84">
        <v>0.35</v>
      </c>
      <c r="D56" s="89"/>
      <c r="E56" s="85">
        <v>24613253513.169998</v>
      </c>
      <c r="F56" s="85">
        <v>67563015786.980003</v>
      </c>
      <c r="G56" s="79">
        <v>0.36430000000000001</v>
      </c>
      <c r="H56" s="198" t="s">
        <v>132</v>
      </c>
      <c r="I56" s="198"/>
      <c r="J56" s="198" t="s">
        <v>133</v>
      </c>
      <c r="K56" s="198"/>
      <c r="L56" s="198"/>
    </row>
    <row r="57" spans="1:18" ht="33" customHeight="1" x14ac:dyDescent="0.25">
      <c r="A57" s="78">
        <v>3</v>
      </c>
      <c r="B57" s="68">
        <v>40543</v>
      </c>
      <c r="C57" s="84">
        <v>0.35</v>
      </c>
      <c r="D57" s="89"/>
      <c r="E57" s="85">
        <v>25003015031.689999</v>
      </c>
      <c r="F57" s="85">
        <v>65330246945.139999</v>
      </c>
      <c r="G57" s="79">
        <v>0.34706130640957489</v>
      </c>
      <c r="H57" s="198" t="s">
        <v>134</v>
      </c>
      <c r="I57" s="198"/>
      <c r="J57" s="198" t="s">
        <v>135</v>
      </c>
      <c r="K57" s="198"/>
      <c r="L57" s="198"/>
    </row>
    <row r="58" spans="1:18" ht="30" customHeight="1" x14ac:dyDescent="0.25">
      <c r="A58" s="67">
        <v>4</v>
      </c>
      <c r="B58" s="68">
        <v>40908</v>
      </c>
      <c r="C58" s="69">
        <f>AVERAGE(G55:G57)</f>
        <v>0.34775376880319159</v>
      </c>
      <c r="D58" s="89"/>
      <c r="E58" s="85">
        <v>25316751167.029999</v>
      </c>
      <c r="F58" s="85">
        <v>75143226393.369995</v>
      </c>
      <c r="G58" s="86">
        <f t="shared" ref="G58:G63" si="0">IF(AND(ISNUMBER(E58),ISNUMBER(F58)),E58/F58,"")</f>
        <v>0.33691328389998082</v>
      </c>
      <c r="H58" s="198" t="s">
        <v>136</v>
      </c>
      <c r="I58" s="198"/>
      <c r="J58" s="198" t="s">
        <v>137</v>
      </c>
      <c r="K58" s="198"/>
      <c r="L58" s="198"/>
    </row>
    <row r="59" spans="1:18" ht="33" customHeight="1" x14ac:dyDescent="0.25">
      <c r="A59" s="78">
        <v>5</v>
      </c>
      <c r="B59" s="68">
        <v>41274</v>
      </c>
      <c r="C59" s="79">
        <f>AVERAGE(G55:G58)</f>
        <v>0.34504364757738892</v>
      </c>
      <c r="D59" s="89"/>
      <c r="E59" s="85">
        <v>27051918437.150002</v>
      </c>
      <c r="F59" s="85">
        <v>83620903794.820007</v>
      </c>
      <c r="G59" s="86">
        <f t="shared" si="0"/>
        <v>0.32350664976699001</v>
      </c>
      <c r="H59" s="253" t="s">
        <v>138</v>
      </c>
      <c r="I59" s="255"/>
      <c r="J59" s="198" t="s">
        <v>139</v>
      </c>
      <c r="K59" s="198"/>
      <c r="L59" s="198"/>
    </row>
    <row r="60" spans="1:18" ht="33" customHeight="1" x14ac:dyDescent="0.25">
      <c r="A60" s="67">
        <v>6</v>
      </c>
      <c r="B60" s="68">
        <v>41639</v>
      </c>
      <c r="C60" s="79">
        <f>AVERAGE(G55:G59)</f>
        <v>0.34073624801530916</v>
      </c>
      <c r="D60" s="89"/>
      <c r="E60" s="85">
        <v>31614049991.389999</v>
      </c>
      <c r="F60" s="85">
        <v>102083421401.77</v>
      </c>
      <c r="G60" s="86">
        <f t="shared" si="0"/>
        <v>0.30968838580523761</v>
      </c>
      <c r="H60" s="241" t="s">
        <v>140</v>
      </c>
      <c r="I60" s="241"/>
      <c r="J60" s="198" t="s">
        <v>141</v>
      </c>
      <c r="K60" s="198"/>
      <c r="L60" s="198"/>
    </row>
    <row r="61" spans="1:18" ht="27" customHeight="1" x14ac:dyDescent="0.25">
      <c r="A61" s="78">
        <v>7</v>
      </c>
      <c r="B61" s="68">
        <v>42004</v>
      </c>
      <c r="C61" s="79">
        <f>AVERAGE(C60+G60)/2</f>
        <v>0.32521231691027341</v>
      </c>
      <c r="D61" s="91"/>
      <c r="E61" s="85">
        <v>45611429034.419998</v>
      </c>
      <c r="F61" s="85">
        <v>125340713835.07001</v>
      </c>
      <c r="G61" s="86">
        <f t="shared" si="0"/>
        <v>0.36389954739238162</v>
      </c>
      <c r="H61" s="224" t="s">
        <v>142</v>
      </c>
      <c r="I61" s="224"/>
      <c r="J61" s="198" t="s">
        <v>141</v>
      </c>
      <c r="K61" s="198"/>
      <c r="L61" s="198"/>
    </row>
    <row r="62" spans="1:18" ht="27" customHeight="1" x14ac:dyDescent="0.25">
      <c r="A62" s="67">
        <v>8</v>
      </c>
      <c r="B62" s="68">
        <v>42369</v>
      </c>
      <c r="C62" s="79">
        <v>0.33</v>
      </c>
      <c r="D62" s="91"/>
      <c r="E62" s="85">
        <v>38617376701.010002</v>
      </c>
      <c r="F62" s="85">
        <v>135678596724.45</v>
      </c>
      <c r="G62" s="86">
        <f t="shared" si="0"/>
        <v>0.28462393946657727</v>
      </c>
      <c r="H62" s="224" t="s">
        <v>250</v>
      </c>
      <c r="I62" s="224"/>
      <c r="J62" s="198"/>
      <c r="K62" s="198"/>
      <c r="L62" s="198"/>
    </row>
    <row r="63" spans="1:18" ht="30" customHeight="1" x14ac:dyDescent="0.25">
      <c r="A63" s="78">
        <v>9</v>
      </c>
      <c r="B63" s="68">
        <v>42735</v>
      </c>
      <c r="C63" s="79">
        <f>(G62+G61+G60)/3</f>
        <v>0.31940395755473217</v>
      </c>
      <c r="D63" s="91" t="s">
        <v>259</v>
      </c>
      <c r="E63" s="85">
        <v>39367010342.809998</v>
      </c>
      <c r="F63" s="85">
        <v>139249492956.63</v>
      </c>
      <c r="G63" s="73">
        <f t="shared" si="0"/>
        <v>0.28270846454766668</v>
      </c>
      <c r="H63" s="224" t="s">
        <v>260</v>
      </c>
      <c r="I63" s="224"/>
      <c r="J63" s="216"/>
      <c r="K63" s="216"/>
      <c r="L63" s="216"/>
    </row>
    <row r="64" spans="1:18" s="121" customFormat="1" ht="33.75" customHeight="1" x14ac:dyDescent="0.25">
      <c r="A64" s="117">
        <v>10</v>
      </c>
      <c r="B64" s="118">
        <v>43100</v>
      </c>
      <c r="C64" s="119">
        <f>(G63+G62+G61)/3</f>
        <v>0.31041065046887523</v>
      </c>
      <c r="D64" s="126" t="s">
        <v>259</v>
      </c>
      <c r="E64" s="127">
        <v>55975759785</v>
      </c>
      <c r="F64" s="127">
        <v>160431364440</v>
      </c>
      <c r="G64" s="128">
        <f t="shared" ref="G64:G66" si="1">IF(AND(ISNUMBER(E64),ISNUMBER(F64)),E64/F64,"")</f>
        <v>0.34890783345506277</v>
      </c>
      <c r="H64" s="282" t="s">
        <v>276</v>
      </c>
      <c r="I64" s="298"/>
      <c r="J64" s="299"/>
      <c r="K64" s="300"/>
      <c r="L64" s="301"/>
      <c r="M64" s="120"/>
    </row>
    <row r="65" spans="1:23" s="121" customFormat="1" ht="45" customHeight="1" x14ac:dyDescent="0.25">
      <c r="A65" s="122">
        <v>11</v>
      </c>
      <c r="B65" s="138">
        <v>43465</v>
      </c>
      <c r="C65" s="173">
        <f>(G64+G63+G62)/3</f>
        <v>0.30541341248976889</v>
      </c>
      <c r="D65" s="174" t="s">
        <v>259</v>
      </c>
      <c r="E65" s="175">
        <v>40086529939.139999</v>
      </c>
      <c r="F65" s="175">
        <v>152612535495.04999</v>
      </c>
      <c r="G65" s="176">
        <f t="shared" si="1"/>
        <v>0.26266865830585856</v>
      </c>
      <c r="H65" s="284" t="s">
        <v>298</v>
      </c>
      <c r="I65" s="285"/>
      <c r="J65" s="285"/>
      <c r="K65" s="285"/>
      <c r="L65" s="286"/>
      <c r="M65" s="120"/>
    </row>
    <row r="66" spans="1:23" s="121" customFormat="1" ht="218.25" customHeight="1" x14ac:dyDescent="0.25">
      <c r="A66" s="122"/>
      <c r="B66" s="140">
        <v>43830</v>
      </c>
      <c r="C66" s="135">
        <f>(G65+G64+G63)/3</f>
        <v>0.298094985436196</v>
      </c>
      <c r="D66" s="129" t="s">
        <v>259</v>
      </c>
      <c r="E66" s="130">
        <v>39756614187.230003</v>
      </c>
      <c r="F66" s="130">
        <v>153793796412.53</v>
      </c>
      <c r="G66" s="131">
        <f t="shared" si="1"/>
        <v>0.2585059678258318</v>
      </c>
      <c r="H66" s="302" t="s">
        <v>328</v>
      </c>
      <c r="I66" s="302"/>
      <c r="J66" s="302"/>
      <c r="K66" s="302"/>
      <c r="L66" s="302"/>
      <c r="M66" s="120"/>
    </row>
    <row r="67" spans="1:23" ht="15" customHeight="1" x14ac:dyDescent="0.25">
      <c r="B67" s="192" t="s">
        <v>110</v>
      </c>
      <c r="C67" s="193"/>
      <c r="D67" s="193"/>
      <c r="E67" s="193"/>
      <c r="F67" s="193"/>
      <c r="G67" s="193"/>
      <c r="H67" s="193"/>
      <c r="I67" s="193"/>
      <c r="J67" s="193"/>
      <c r="K67" s="193"/>
      <c r="L67" s="194"/>
      <c r="N67" s="1"/>
      <c r="O67" s="1"/>
      <c r="P67" s="1"/>
      <c r="Q67" s="1"/>
      <c r="S67" s="1"/>
      <c r="T67" s="1"/>
      <c r="U67" s="1"/>
      <c r="V67" s="1"/>
      <c r="W67" s="1"/>
    </row>
    <row r="68" spans="1:23" ht="15" customHeight="1" x14ac:dyDescent="0.25">
      <c r="B68" s="192"/>
      <c r="C68" s="193"/>
      <c r="D68" s="193"/>
      <c r="E68" s="193"/>
      <c r="F68" s="193"/>
      <c r="G68" s="193"/>
      <c r="H68" s="193"/>
      <c r="I68" s="193"/>
      <c r="J68" s="193"/>
      <c r="K68" s="193"/>
      <c r="L68" s="194"/>
      <c r="N68" s="1"/>
      <c r="O68" s="1"/>
      <c r="P68" s="1"/>
      <c r="Q68" s="1"/>
      <c r="S68" s="1"/>
      <c r="T68" s="1"/>
      <c r="U68" s="1"/>
      <c r="V68" s="1"/>
      <c r="W68" s="1"/>
    </row>
    <row r="69" spans="1:23" ht="15" customHeight="1" x14ac:dyDescent="0.25">
      <c r="B69" s="195"/>
      <c r="C69" s="196"/>
      <c r="D69" s="196"/>
      <c r="E69" s="196"/>
      <c r="F69" s="196"/>
      <c r="G69" s="196"/>
      <c r="H69" s="196"/>
      <c r="I69" s="196"/>
      <c r="J69" s="196"/>
      <c r="K69" s="196"/>
      <c r="L69" s="197"/>
      <c r="N69" s="1"/>
      <c r="O69" s="1"/>
      <c r="P69" s="1"/>
      <c r="Q69" s="1"/>
      <c r="S69" s="1"/>
      <c r="T69" s="1"/>
      <c r="U69" s="1"/>
      <c r="V69" s="1"/>
      <c r="W69" s="1"/>
    </row>
    <row r="70" spans="1:23" ht="15" customHeight="1" x14ac:dyDescent="0.25">
      <c r="B70" s="1"/>
      <c r="C70" s="1"/>
      <c r="D70" s="1"/>
      <c r="E70" s="1"/>
      <c r="F70" s="1"/>
      <c r="G70" s="1"/>
      <c r="H70" s="1"/>
      <c r="I70" s="1"/>
      <c r="J70" s="1"/>
      <c r="K70" s="1"/>
      <c r="L70" s="1"/>
      <c r="N70" s="1"/>
      <c r="O70" s="1"/>
      <c r="P70" s="1"/>
      <c r="Q70" s="1"/>
      <c r="S70" s="1"/>
      <c r="T70" s="1"/>
      <c r="U70" s="1"/>
      <c r="V70" s="1"/>
      <c r="W70" s="1"/>
    </row>
    <row r="71" spans="1:23" ht="15" hidden="1" customHeight="1" x14ac:dyDescent="0.25"/>
    <row r="72" spans="1:23" ht="15" hidden="1" customHeight="1" x14ac:dyDescent="0.25"/>
    <row r="73" spans="1:23" ht="15" hidden="1" customHeight="1" x14ac:dyDescent="0.25"/>
    <row r="74" spans="1:23" ht="15" hidden="1" customHeight="1" x14ac:dyDescent="0.25"/>
    <row r="75" spans="1:23" ht="15" hidden="1" customHeight="1" x14ac:dyDescent="0.25"/>
    <row r="76" spans="1:23" ht="15" hidden="1" customHeight="1" x14ac:dyDescent="0.25"/>
    <row r="77" spans="1:23" ht="15" hidden="1" customHeight="1" x14ac:dyDescent="0.25"/>
    <row r="78" spans="1:23" ht="15" hidden="1" customHeight="1" x14ac:dyDescent="0.25"/>
    <row r="79" spans="1:23" ht="15" hidden="1" customHeight="1" x14ac:dyDescent="0.25"/>
    <row r="80" spans="1:23" ht="15" hidden="1" customHeight="1" x14ac:dyDescent="0.25"/>
    <row r="81" ht="15" hidden="1" customHeight="1" x14ac:dyDescent="0.25"/>
    <row r="82" ht="15" hidden="1" customHeight="1" x14ac:dyDescent="0.25"/>
    <row r="83" ht="15" hidden="1" customHeight="1" x14ac:dyDescent="0.25"/>
    <row r="84" ht="15" hidden="1" customHeight="1" x14ac:dyDescent="0.25"/>
    <row r="85" ht="15" hidden="1" customHeight="1" x14ac:dyDescent="0.25"/>
    <row r="86" ht="15" hidden="1" customHeight="1" x14ac:dyDescent="0.25"/>
    <row r="87" ht="15" hidden="1" customHeight="1" x14ac:dyDescent="0.25"/>
    <row r="88" ht="15" hidden="1" customHeight="1" x14ac:dyDescent="0.25"/>
    <row r="89" ht="15" hidden="1" customHeight="1" x14ac:dyDescent="0.25"/>
    <row r="90" ht="15" hidden="1" customHeight="1" x14ac:dyDescent="0.25"/>
    <row r="91" ht="15" customHeight="1" x14ac:dyDescent="0.25"/>
  </sheetData>
  <mergeCells count="112">
    <mergeCell ref="D2:D5"/>
    <mergeCell ref="E2:K3"/>
    <mergeCell ref="E4:F4"/>
    <mergeCell ref="G4:H4"/>
    <mergeCell ref="I4:K4"/>
    <mergeCell ref="E5:K5"/>
    <mergeCell ref="C12:E12"/>
    <mergeCell ref="F12:L12"/>
    <mergeCell ref="C13:D13"/>
    <mergeCell ref="E13:H13"/>
    <mergeCell ref="J13:L13"/>
    <mergeCell ref="C14:D14"/>
    <mergeCell ref="E14:L14"/>
    <mergeCell ref="C7:D7"/>
    <mergeCell ref="E7:F7"/>
    <mergeCell ref="J7:K7"/>
    <mergeCell ref="B9:L9"/>
    <mergeCell ref="B10:B14"/>
    <mergeCell ref="C10:D10"/>
    <mergeCell ref="E10:I10"/>
    <mergeCell ref="K10:L10"/>
    <mergeCell ref="C11:D11"/>
    <mergeCell ref="E11:J11"/>
    <mergeCell ref="C19:D19"/>
    <mergeCell ref="E19:L19"/>
    <mergeCell ref="C20:D20"/>
    <mergeCell ref="E20:L20"/>
    <mergeCell ref="B21:L21"/>
    <mergeCell ref="B22:L22"/>
    <mergeCell ref="B15:L15"/>
    <mergeCell ref="B16:L16"/>
    <mergeCell ref="C17:D17"/>
    <mergeCell ref="E17:L17"/>
    <mergeCell ref="C18:D18"/>
    <mergeCell ref="E18:L18"/>
    <mergeCell ref="B30:L30"/>
    <mergeCell ref="B31:L31"/>
    <mergeCell ref="C32:D33"/>
    <mergeCell ref="E32:F32"/>
    <mergeCell ref="G32:L32"/>
    <mergeCell ref="E33:F33"/>
    <mergeCell ref="G33:L33"/>
    <mergeCell ref="C23:D25"/>
    <mergeCell ref="E23:L25"/>
    <mergeCell ref="C26:D28"/>
    <mergeCell ref="E26:L28"/>
    <mergeCell ref="C29:D29"/>
    <mergeCell ref="E29:L29"/>
    <mergeCell ref="B36:L36"/>
    <mergeCell ref="F37:G37"/>
    <mergeCell ref="I37:J37"/>
    <mergeCell ref="F38:G38"/>
    <mergeCell ref="I38:J38"/>
    <mergeCell ref="F39:G39"/>
    <mergeCell ref="I39:J39"/>
    <mergeCell ref="C34:D34"/>
    <mergeCell ref="E34:G34"/>
    <mergeCell ref="H34:I34"/>
    <mergeCell ref="J34:L34"/>
    <mergeCell ref="C35:D35"/>
    <mergeCell ref="E35:I35"/>
    <mergeCell ref="K35:L35"/>
    <mergeCell ref="F43:G43"/>
    <mergeCell ref="I43:J43"/>
    <mergeCell ref="F44:G44"/>
    <mergeCell ref="I44:J44"/>
    <mergeCell ref="F45:G45"/>
    <mergeCell ref="I45:J45"/>
    <mergeCell ref="F40:G40"/>
    <mergeCell ref="I40:J40"/>
    <mergeCell ref="F41:G41"/>
    <mergeCell ref="I41:J41"/>
    <mergeCell ref="F42:G42"/>
    <mergeCell ref="I42:J42"/>
    <mergeCell ref="F49:G49"/>
    <mergeCell ref="I49:J49"/>
    <mergeCell ref="F50:G50"/>
    <mergeCell ref="I50:J50"/>
    <mergeCell ref="F51:G51"/>
    <mergeCell ref="I51:J51"/>
    <mergeCell ref="F46:G46"/>
    <mergeCell ref="I46:J46"/>
    <mergeCell ref="F47:G47"/>
    <mergeCell ref="I47:J47"/>
    <mergeCell ref="F48:G48"/>
    <mergeCell ref="I48:J48"/>
    <mergeCell ref="H57:I57"/>
    <mergeCell ref="J57:L57"/>
    <mergeCell ref="H58:I58"/>
    <mergeCell ref="J58:L58"/>
    <mergeCell ref="H59:I59"/>
    <mergeCell ref="J59:L59"/>
    <mergeCell ref="B52:L52"/>
    <mergeCell ref="H54:I54"/>
    <mergeCell ref="J54:L54"/>
    <mergeCell ref="H55:I55"/>
    <mergeCell ref="J55:L55"/>
    <mergeCell ref="H56:I56"/>
    <mergeCell ref="J56:L56"/>
    <mergeCell ref="H63:I63"/>
    <mergeCell ref="J63:L63"/>
    <mergeCell ref="B67:L69"/>
    <mergeCell ref="H60:I60"/>
    <mergeCell ref="J60:L60"/>
    <mergeCell ref="H61:I61"/>
    <mergeCell ref="J61:L61"/>
    <mergeCell ref="H62:I62"/>
    <mergeCell ref="J62:L62"/>
    <mergeCell ref="H64:I64"/>
    <mergeCell ref="J64:L64"/>
    <mergeCell ref="H65:L65"/>
    <mergeCell ref="H66:L66"/>
  </mergeCells>
  <conditionalFormatting sqref="H37:H51">
    <cfRule type="containsText" dxfId="23" priority="1" operator="containsText" text="ü">
      <formula>NOT(ISERROR(SEARCH("ü",H37)))</formula>
    </cfRule>
    <cfRule type="containsText" dxfId="22" priority="2" operator="containsText" text="%">
      <formula>NOT(ISERROR(SEARCH("%",H37)))</formula>
    </cfRule>
    <cfRule type="containsText" dxfId="21" priority="3" operator="containsText" text="M">
      <formula>NOT(ISERROR(SEARCH("M",H37)))</formula>
    </cfRule>
  </conditionalFormatting>
  <dataValidations count="6">
    <dataValidation type="list" allowBlank="1" showInputMessage="1" showErrorMessage="1" sqref="F12 JB12 SX12 ACT12 AMP12 AWL12 BGH12 BQD12 BZZ12 CJV12 CTR12 DDN12 DNJ12 DXF12 EHB12 EQX12 FAT12 FKP12 FUL12 GEH12 GOD12 GXZ12 HHV12 HRR12 IBN12 ILJ12 IVF12 JFB12 JOX12 JYT12 KIP12 KSL12 LCH12 LMD12 LVZ12 MFV12 MPR12 MZN12 NJJ12 NTF12 ODB12 OMX12 OWT12 PGP12 PQL12 QAH12 QKD12 QTZ12 RDV12 RNR12 RXN12 SHJ12 SRF12 TBB12 TKX12 TUT12 UEP12 UOL12 UYH12 VID12 VRZ12 WBV12 WLR12 WVN12 F65550 JB65550 SX65550 ACT65550 AMP65550 AWL65550 BGH65550 BQD65550 BZZ65550 CJV65550 CTR65550 DDN65550 DNJ65550 DXF65550 EHB65550 EQX65550 FAT65550 FKP65550 FUL65550 GEH65550 GOD65550 GXZ65550 HHV65550 HRR65550 IBN65550 ILJ65550 IVF65550 JFB65550 JOX65550 JYT65550 KIP65550 KSL65550 LCH65550 LMD65550 LVZ65550 MFV65550 MPR65550 MZN65550 NJJ65550 NTF65550 ODB65550 OMX65550 OWT65550 PGP65550 PQL65550 QAH65550 QKD65550 QTZ65550 RDV65550 RNR65550 RXN65550 SHJ65550 SRF65550 TBB65550 TKX65550 TUT65550 UEP65550 UOL65550 UYH65550 VID65550 VRZ65550 WBV65550 WLR65550 WVN65550 F131086 JB131086 SX131086 ACT131086 AMP131086 AWL131086 BGH131086 BQD131086 BZZ131086 CJV131086 CTR131086 DDN131086 DNJ131086 DXF131086 EHB131086 EQX131086 FAT131086 FKP131086 FUL131086 GEH131086 GOD131086 GXZ131086 HHV131086 HRR131086 IBN131086 ILJ131086 IVF131086 JFB131086 JOX131086 JYT131086 KIP131086 KSL131086 LCH131086 LMD131086 LVZ131086 MFV131086 MPR131086 MZN131086 NJJ131086 NTF131086 ODB131086 OMX131086 OWT131086 PGP131086 PQL131086 QAH131086 QKD131086 QTZ131086 RDV131086 RNR131086 RXN131086 SHJ131086 SRF131086 TBB131086 TKX131086 TUT131086 UEP131086 UOL131086 UYH131086 VID131086 VRZ131086 WBV131086 WLR131086 WVN131086 F196622 JB196622 SX196622 ACT196622 AMP196622 AWL196622 BGH196622 BQD196622 BZZ196622 CJV196622 CTR196622 DDN196622 DNJ196622 DXF196622 EHB196622 EQX196622 FAT196622 FKP196622 FUL196622 GEH196622 GOD196622 GXZ196622 HHV196622 HRR196622 IBN196622 ILJ196622 IVF196622 JFB196622 JOX196622 JYT196622 KIP196622 KSL196622 LCH196622 LMD196622 LVZ196622 MFV196622 MPR196622 MZN196622 NJJ196622 NTF196622 ODB196622 OMX196622 OWT196622 PGP196622 PQL196622 QAH196622 QKD196622 QTZ196622 RDV196622 RNR196622 RXN196622 SHJ196622 SRF196622 TBB196622 TKX196622 TUT196622 UEP196622 UOL196622 UYH196622 VID196622 VRZ196622 WBV196622 WLR196622 WVN196622 F262158 JB262158 SX262158 ACT262158 AMP262158 AWL262158 BGH262158 BQD262158 BZZ262158 CJV262158 CTR262158 DDN262158 DNJ262158 DXF262158 EHB262158 EQX262158 FAT262158 FKP262158 FUL262158 GEH262158 GOD262158 GXZ262158 HHV262158 HRR262158 IBN262158 ILJ262158 IVF262158 JFB262158 JOX262158 JYT262158 KIP262158 KSL262158 LCH262158 LMD262158 LVZ262158 MFV262158 MPR262158 MZN262158 NJJ262158 NTF262158 ODB262158 OMX262158 OWT262158 PGP262158 PQL262158 QAH262158 QKD262158 QTZ262158 RDV262158 RNR262158 RXN262158 SHJ262158 SRF262158 TBB262158 TKX262158 TUT262158 UEP262158 UOL262158 UYH262158 VID262158 VRZ262158 WBV262158 WLR262158 WVN262158 F327694 JB327694 SX327694 ACT327694 AMP327694 AWL327694 BGH327694 BQD327694 BZZ327694 CJV327694 CTR327694 DDN327694 DNJ327694 DXF327694 EHB327694 EQX327694 FAT327694 FKP327694 FUL327694 GEH327694 GOD327694 GXZ327694 HHV327694 HRR327694 IBN327694 ILJ327694 IVF327694 JFB327694 JOX327694 JYT327694 KIP327694 KSL327694 LCH327694 LMD327694 LVZ327694 MFV327694 MPR327694 MZN327694 NJJ327694 NTF327694 ODB327694 OMX327694 OWT327694 PGP327694 PQL327694 QAH327694 QKD327694 QTZ327694 RDV327694 RNR327694 RXN327694 SHJ327694 SRF327694 TBB327694 TKX327694 TUT327694 UEP327694 UOL327694 UYH327694 VID327694 VRZ327694 WBV327694 WLR327694 WVN327694 F393230 JB393230 SX393230 ACT393230 AMP393230 AWL393230 BGH393230 BQD393230 BZZ393230 CJV393230 CTR393230 DDN393230 DNJ393230 DXF393230 EHB393230 EQX393230 FAT393230 FKP393230 FUL393230 GEH393230 GOD393230 GXZ393230 HHV393230 HRR393230 IBN393230 ILJ393230 IVF393230 JFB393230 JOX393230 JYT393230 KIP393230 KSL393230 LCH393230 LMD393230 LVZ393230 MFV393230 MPR393230 MZN393230 NJJ393230 NTF393230 ODB393230 OMX393230 OWT393230 PGP393230 PQL393230 QAH393230 QKD393230 QTZ393230 RDV393230 RNR393230 RXN393230 SHJ393230 SRF393230 TBB393230 TKX393230 TUT393230 UEP393230 UOL393230 UYH393230 VID393230 VRZ393230 WBV393230 WLR393230 WVN393230 F458766 JB458766 SX458766 ACT458766 AMP458766 AWL458766 BGH458766 BQD458766 BZZ458766 CJV458766 CTR458766 DDN458766 DNJ458766 DXF458766 EHB458766 EQX458766 FAT458766 FKP458766 FUL458766 GEH458766 GOD458766 GXZ458766 HHV458766 HRR458766 IBN458766 ILJ458766 IVF458766 JFB458766 JOX458766 JYT458766 KIP458766 KSL458766 LCH458766 LMD458766 LVZ458766 MFV458766 MPR458766 MZN458766 NJJ458766 NTF458766 ODB458766 OMX458766 OWT458766 PGP458766 PQL458766 QAH458766 QKD458766 QTZ458766 RDV458766 RNR458766 RXN458766 SHJ458766 SRF458766 TBB458766 TKX458766 TUT458766 UEP458766 UOL458766 UYH458766 VID458766 VRZ458766 WBV458766 WLR458766 WVN458766 F524302 JB524302 SX524302 ACT524302 AMP524302 AWL524302 BGH524302 BQD524302 BZZ524302 CJV524302 CTR524302 DDN524302 DNJ524302 DXF524302 EHB524302 EQX524302 FAT524302 FKP524302 FUL524302 GEH524302 GOD524302 GXZ524302 HHV524302 HRR524302 IBN524302 ILJ524302 IVF524302 JFB524302 JOX524302 JYT524302 KIP524302 KSL524302 LCH524302 LMD524302 LVZ524302 MFV524302 MPR524302 MZN524302 NJJ524302 NTF524302 ODB524302 OMX524302 OWT524302 PGP524302 PQL524302 QAH524302 QKD524302 QTZ524302 RDV524302 RNR524302 RXN524302 SHJ524302 SRF524302 TBB524302 TKX524302 TUT524302 UEP524302 UOL524302 UYH524302 VID524302 VRZ524302 WBV524302 WLR524302 WVN524302 F589838 JB589838 SX589838 ACT589838 AMP589838 AWL589838 BGH589838 BQD589838 BZZ589838 CJV589838 CTR589838 DDN589838 DNJ589838 DXF589838 EHB589838 EQX589838 FAT589838 FKP589838 FUL589838 GEH589838 GOD589838 GXZ589838 HHV589838 HRR589838 IBN589838 ILJ589838 IVF589838 JFB589838 JOX589838 JYT589838 KIP589838 KSL589838 LCH589838 LMD589838 LVZ589838 MFV589838 MPR589838 MZN589838 NJJ589838 NTF589838 ODB589838 OMX589838 OWT589838 PGP589838 PQL589838 QAH589838 QKD589838 QTZ589838 RDV589838 RNR589838 RXN589838 SHJ589838 SRF589838 TBB589838 TKX589838 TUT589838 UEP589838 UOL589838 UYH589838 VID589838 VRZ589838 WBV589838 WLR589838 WVN589838 F655374 JB655374 SX655374 ACT655374 AMP655374 AWL655374 BGH655374 BQD655374 BZZ655374 CJV655374 CTR655374 DDN655374 DNJ655374 DXF655374 EHB655374 EQX655374 FAT655374 FKP655374 FUL655374 GEH655374 GOD655374 GXZ655374 HHV655374 HRR655374 IBN655374 ILJ655374 IVF655374 JFB655374 JOX655374 JYT655374 KIP655374 KSL655374 LCH655374 LMD655374 LVZ655374 MFV655374 MPR655374 MZN655374 NJJ655374 NTF655374 ODB655374 OMX655374 OWT655374 PGP655374 PQL655374 QAH655374 QKD655374 QTZ655374 RDV655374 RNR655374 RXN655374 SHJ655374 SRF655374 TBB655374 TKX655374 TUT655374 UEP655374 UOL655374 UYH655374 VID655374 VRZ655374 WBV655374 WLR655374 WVN655374 F720910 JB720910 SX720910 ACT720910 AMP720910 AWL720910 BGH720910 BQD720910 BZZ720910 CJV720910 CTR720910 DDN720910 DNJ720910 DXF720910 EHB720910 EQX720910 FAT720910 FKP720910 FUL720910 GEH720910 GOD720910 GXZ720910 HHV720910 HRR720910 IBN720910 ILJ720910 IVF720910 JFB720910 JOX720910 JYT720910 KIP720910 KSL720910 LCH720910 LMD720910 LVZ720910 MFV720910 MPR720910 MZN720910 NJJ720910 NTF720910 ODB720910 OMX720910 OWT720910 PGP720910 PQL720910 QAH720910 QKD720910 QTZ720910 RDV720910 RNR720910 RXN720910 SHJ720910 SRF720910 TBB720910 TKX720910 TUT720910 UEP720910 UOL720910 UYH720910 VID720910 VRZ720910 WBV720910 WLR720910 WVN720910 F786446 JB786446 SX786446 ACT786446 AMP786446 AWL786446 BGH786446 BQD786446 BZZ786446 CJV786446 CTR786446 DDN786446 DNJ786446 DXF786446 EHB786446 EQX786446 FAT786446 FKP786446 FUL786446 GEH786446 GOD786446 GXZ786446 HHV786446 HRR786446 IBN786446 ILJ786446 IVF786446 JFB786446 JOX786446 JYT786446 KIP786446 KSL786446 LCH786446 LMD786446 LVZ786446 MFV786446 MPR786446 MZN786446 NJJ786446 NTF786446 ODB786446 OMX786446 OWT786446 PGP786446 PQL786446 QAH786446 QKD786446 QTZ786446 RDV786446 RNR786446 RXN786446 SHJ786446 SRF786446 TBB786446 TKX786446 TUT786446 UEP786446 UOL786446 UYH786446 VID786446 VRZ786446 WBV786446 WLR786446 WVN786446 F851982 JB851982 SX851982 ACT851982 AMP851982 AWL851982 BGH851982 BQD851982 BZZ851982 CJV851982 CTR851982 DDN851982 DNJ851982 DXF851982 EHB851982 EQX851982 FAT851982 FKP851982 FUL851982 GEH851982 GOD851982 GXZ851982 HHV851982 HRR851982 IBN851982 ILJ851982 IVF851982 JFB851982 JOX851982 JYT851982 KIP851982 KSL851982 LCH851982 LMD851982 LVZ851982 MFV851982 MPR851982 MZN851982 NJJ851982 NTF851982 ODB851982 OMX851982 OWT851982 PGP851982 PQL851982 QAH851982 QKD851982 QTZ851982 RDV851982 RNR851982 RXN851982 SHJ851982 SRF851982 TBB851982 TKX851982 TUT851982 UEP851982 UOL851982 UYH851982 VID851982 VRZ851982 WBV851982 WLR851982 WVN851982 F917518 JB917518 SX917518 ACT917518 AMP917518 AWL917518 BGH917518 BQD917518 BZZ917518 CJV917518 CTR917518 DDN917518 DNJ917518 DXF917518 EHB917518 EQX917518 FAT917518 FKP917518 FUL917518 GEH917518 GOD917518 GXZ917518 HHV917518 HRR917518 IBN917518 ILJ917518 IVF917518 JFB917518 JOX917518 JYT917518 KIP917518 KSL917518 LCH917518 LMD917518 LVZ917518 MFV917518 MPR917518 MZN917518 NJJ917518 NTF917518 ODB917518 OMX917518 OWT917518 PGP917518 PQL917518 QAH917518 QKD917518 QTZ917518 RDV917518 RNR917518 RXN917518 SHJ917518 SRF917518 TBB917518 TKX917518 TUT917518 UEP917518 UOL917518 UYH917518 VID917518 VRZ917518 WBV917518 WLR917518 WVN917518 F983054 JB983054 SX983054 ACT983054 AMP983054 AWL983054 BGH983054 BQD983054 BZZ983054 CJV983054 CTR983054 DDN983054 DNJ983054 DXF983054 EHB983054 EQX983054 FAT983054 FKP983054 FUL983054 GEH983054 GOD983054 GXZ983054 HHV983054 HRR983054 IBN983054 ILJ983054 IVF983054 JFB983054 JOX983054 JYT983054 KIP983054 KSL983054 LCH983054 LMD983054 LVZ983054 MFV983054 MPR983054 MZN983054 NJJ983054 NTF983054 ODB983054 OMX983054 OWT983054 PGP983054 PQL983054 QAH983054 QKD983054 QTZ983054 RDV983054 RNR983054 RXN983054 SHJ983054 SRF983054 TBB983054 TKX983054 TUT983054 UEP983054 UOL983054 UYH983054 VID983054 VRZ983054 WBV983054 WLR983054 WVN983054">
      <formula1>$N$2:$N$16</formula1>
    </dataValidation>
    <dataValidation type="list" allowBlank="1" showInputMessage="1" showErrorMessage="1" sqref="J13 JF13 TB13 ACX13 AMT13 AWP13 BGL13 BQH13 CAD13 CJZ13 CTV13 DDR13 DNN13 DXJ13 EHF13 ERB13 FAX13 FKT13 FUP13 GEL13 GOH13 GYD13 HHZ13 HRV13 IBR13 ILN13 IVJ13 JFF13 JPB13 JYX13 KIT13 KSP13 LCL13 LMH13 LWD13 MFZ13 MPV13 MZR13 NJN13 NTJ13 ODF13 ONB13 OWX13 PGT13 PQP13 QAL13 QKH13 QUD13 RDZ13 RNV13 RXR13 SHN13 SRJ13 TBF13 TLB13 TUX13 UET13 UOP13 UYL13 VIH13 VSD13 WBZ13 WLV13 WVR13 J65551 JF65551 TB65551 ACX65551 AMT65551 AWP65551 BGL65551 BQH65551 CAD65551 CJZ65551 CTV65551 DDR65551 DNN65551 DXJ65551 EHF65551 ERB65551 FAX65551 FKT65551 FUP65551 GEL65551 GOH65551 GYD65551 HHZ65551 HRV65551 IBR65551 ILN65551 IVJ65551 JFF65551 JPB65551 JYX65551 KIT65551 KSP65551 LCL65551 LMH65551 LWD65551 MFZ65551 MPV65551 MZR65551 NJN65551 NTJ65551 ODF65551 ONB65551 OWX65551 PGT65551 PQP65551 QAL65551 QKH65551 QUD65551 RDZ65551 RNV65551 RXR65551 SHN65551 SRJ65551 TBF65551 TLB65551 TUX65551 UET65551 UOP65551 UYL65551 VIH65551 VSD65551 WBZ65551 WLV65551 WVR65551 J131087 JF131087 TB131087 ACX131087 AMT131087 AWP131087 BGL131087 BQH131087 CAD131087 CJZ131087 CTV131087 DDR131087 DNN131087 DXJ131087 EHF131087 ERB131087 FAX131087 FKT131087 FUP131087 GEL131087 GOH131087 GYD131087 HHZ131087 HRV131087 IBR131087 ILN131087 IVJ131087 JFF131087 JPB131087 JYX131087 KIT131087 KSP131087 LCL131087 LMH131087 LWD131087 MFZ131087 MPV131087 MZR131087 NJN131087 NTJ131087 ODF131087 ONB131087 OWX131087 PGT131087 PQP131087 QAL131087 QKH131087 QUD131087 RDZ131087 RNV131087 RXR131087 SHN131087 SRJ131087 TBF131087 TLB131087 TUX131087 UET131087 UOP131087 UYL131087 VIH131087 VSD131087 WBZ131087 WLV131087 WVR131087 J196623 JF196623 TB196623 ACX196623 AMT196623 AWP196623 BGL196623 BQH196623 CAD196623 CJZ196623 CTV196623 DDR196623 DNN196623 DXJ196623 EHF196623 ERB196623 FAX196623 FKT196623 FUP196623 GEL196623 GOH196623 GYD196623 HHZ196623 HRV196623 IBR196623 ILN196623 IVJ196623 JFF196623 JPB196623 JYX196623 KIT196623 KSP196623 LCL196623 LMH196623 LWD196623 MFZ196623 MPV196623 MZR196623 NJN196623 NTJ196623 ODF196623 ONB196623 OWX196623 PGT196623 PQP196623 QAL196623 QKH196623 QUD196623 RDZ196623 RNV196623 RXR196623 SHN196623 SRJ196623 TBF196623 TLB196623 TUX196623 UET196623 UOP196623 UYL196623 VIH196623 VSD196623 WBZ196623 WLV196623 WVR196623 J262159 JF262159 TB262159 ACX262159 AMT262159 AWP262159 BGL262159 BQH262159 CAD262159 CJZ262159 CTV262159 DDR262159 DNN262159 DXJ262159 EHF262159 ERB262159 FAX262159 FKT262159 FUP262159 GEL262159 GOH262159 GYD262159 HHZ262159 HRV262159 IBR262159 ILN262159 IVJ262159 JFF262159 JPB262159 JYX262159 KIT262159 KSP262159 LCL262159 LMH262159 LWD262159 MFZ262159 MPV262159 MZR262159 NJN262159 NTJ262159 ODF262159 ONB262159 OWX262159 PGT262159 PQP262159 QAL262159 QKH262159 QUD262159 RDZ262159 RNV262159 RXR262159 SHN262159 SRJ262159 TBF262159 TLB262159 TUX262159 UET262159 UOP262159 UYL262159 VIH262159 VSD262159 WBZ262159 WLV262159 WVR262159 J327695 JF327695 TB327695 ACX327695 AMT327695 AWP327695 BGL327695 BQH327695 CAD327695 CJZ327695 CTV327695 DDR327695 DNN327695 DXJ327695 EHF327695 ERB327695 FAX327695 FKT327695 FUP327695 GEL327695 GOH327695 GYD327695 HHZ327695 HRV327695 IBR327695 ILN327695 IVJ327695 JFF327695 JPB327695 JYX327695 KIT327695 KSP327695 LCL327695 LMH327695 LWD327695 MFZ327695 MPV327695 MZR327695 NJN327695 NTJ327695 ODF327695 ONB327695 OWX327695 PGT327695 PQP327695 QAL327695 QKH327695 QUD327695 RDZ327695 RNV327695 RXR327695 SHN327695 SRJ327695 TBF327695 TLB327695 TUX327695 UET327695 UOP327695 UYL327695 VIH327695 VSD327695 WBZ327695 WLV327695 WVR327695 J393231 JF393231 TB393231 ACX393231 AMT393231 AWP393231 BGL393231 BQH393231 CAD393231 CJZ393231 CTV393231 DDR393231 DNN393231 DXJ393231 EHF393231 ERB393231 FAX393231 FKT393231 FUP393231 GEL393231 GOH393231 GYD393231 HHZ393231 HRV393231 IBR393231 ILN393231 IVJ393231 JFF393231 JPB393231 JYX393231 KIT393231 KSP393231 LCL393231 LMH393231 LWD393231 MFZ393231 MPV393231 MZR393231 NJN393231 NTJ393231 ODF393231 ONB393231 OWX393231 PGT393231 PQP393231 QAL393231 QKH393231 QUD393231 RDZ393231 RNV393231 RXR393231 SHN393231 SRJ393231 TBF393231 TLB393231 TUX393231 UET393231 UOP393231 UYL393231 VIH393231 VSD393231 WBZ393231 WLV393231 WVR393231 J458767 JF458767 TB458767 ACX458767 AMT458767 AWP458767 BGL458767 BQH458767 CAD458767 CJZ458767 CTV458767 DDR458767 DNN458767 DXJ458767 EHF458767 ERB458767 FAX458767 FKT458767 FUP458767 GEL458767 GOH458767 GYD458767 HHZ458767 HRV458767 IBR458767 ILN458767 IVJ458767 JFF458767 JPB458767 JYX458767 KIT458767 KSP458767 LCL458767 LMH458767 LWD458767 MFZ458767 MPV458767 MZR458767 NJN458767 NTJ458767 ODF458767 ONB458767 OWX458767 PGT458767 PQP458767 QAL458767 QKH458767 QUD458767 RDZ458767 RNV458767 RXR458767 SHN458767 SRJ458767 TBF458767 TLB458767 TUX458767 UET458767 UOP458767 UYL458767 VIH458767 VSD458767 WBZ458767 WLV458767 WVR458767 J524303 JF524303 TB524303 ACX524303 AMT524303 AWP524303 BGL524303 BQH524303 CAD524303 CJZ524303 CTV524303 DDR524303 DNN524303 DXJ524303 EHF524303 ERB524303 FAX524303 FKT524303 FUP524303 GEL524303 GOH524303 GYD524303 HHZ524303 HRV524303 IBR524303 ILN524303 IVJ524303 JFF524303 JPB524303 JYX524303 KIT524303 KSP524303 LCL524303 LMH524303 LWD524303 MFZ524303 MPV524303 MZR524303 NJN524303 NTJ524303 ODF524303 ONB524303 OWX524303 PGT524303 PQP524303 QAL524303 QKH524303 QUD524303 RDZ524303 RNV524303 RXR524303 SHN524303 SRJ524303 TBF524303 TLB524303 TUX524303 UET524303 UOP524303 UYL524303 VIH524303 VSD524303 WBZ524303 WLV524303 WVR524303 J589839 JF589839 TB589839 ACX589839 AMT589839 AWP589839 BGL589839 BQH589839 CAD589839 CJZ589839 CTV589839 DDR589839 DNN589839 DXJ589839 EHF589839 ERB589839 FAX589839 FKT589839 FUP589839 GEL589839 GOH589839 GYD589839 HHZ589839 HRV589839 IBR589839 ILN589839 IVJ589839 JFF589839 JPB589839 JYX589839 KIT589839 KSP589839 LCL589839 LMH589839 LWD589839 MFZ589839 MPV589839 MZR589839 NJN589839 NTJ589839 ODF589839 ONB589839 OWX589839 PGT589839 PQP589839 QAL589839 QKH589839 QUD589839 RDZ589839 RNV589839 RXR589839 SHN589839 SRJ589839 TBF589839 TLB589839 TUX589839 UET589839 UOP589839 UYL589839 VIH589839 VSD589839 WBZ589839 WLV589839 WVR589839 J655375 JF655375 TB655375 ACX655375 AMT655375 AWP655375 BGL655375 BQH655375 CAD655375 CJZ655375 CTV655375 DDR655375 DNN655375 DXJ655375 EHF655375 ERB655375 FAX655375 FKT655375 FUP655375 GEL655375 GOH655375 GYD655375 HHZ655375 HRV655375 IBR655375 ILN655375 IVJ655375 JFF655375 JPB655375 JYX655375 KIT655375 KSP655375 LCL655375 LMH655375 LWD655375 MFZ655375 MPV655375 MZR655375 NJN655375 NTJ655375 ODF655375 ONB655375 OWX655375 PGT655375 PQP655375 QAL655375 QKH655375 QUD655375 RDZ655375 RNV655375 RXR655375 SHN655375 SRJ655375 TBF655375 TLB655375 TUX655375 UET655375 UOP655375 UYL655375 VIH655375 VSD655375 WBZ655375 WLV655375 WVR655375 J720911 JF720911 TB720911 ACX720911 AMT720911 AWP720911 BGL720911 BQH720911 CAD720911 CJZ720911 CTV720911 DDR720911 DNN720911 DXJ720911 EHF720911 ERB720911 FAX720911 FKT720911 FUP720911 GEL720911 GOH720911 GYD720911 HHZ720911 HRV720911 IBR720911 ILN720911 IVJ720911 JFF720911 JPB720911 JYX720911 KIT720911 KSP720911 LCL720911 LMH720911 LWD720911 MFZ720911 MPV720911 MZR720911 NJN720911 NTJ720911 ODF720911 ONB720911 OWX720911 PGT720911 PQP720911 QAL720911 QKH720911 QUD720911 RDZ720911 RNV720911 RXR720911 SHN720911 SRJ720911 TBF720911 TLB720911 TUX720911 UET720911 UOP720911 UYL720911 VIH720911 VSD720911 WBZ720911 WLV720911 WVR720911 J786447 JF786447 TB786447 ACX786447 AMT786447 AWP786447 BGL786447 BQH786447 CAD786447 CJZ786447 CTV786447 DDR786447 DNN786447 DXJ786447 EHF786447 ERB786447 FAX786447 FKT786447 FUP786447 GEL786447 GOH786447 GYD786447 HHZ786447 HRV786447 IBR786447 ILN786447 IVJ786447 JFF786447 JPB786447 JYX786447 KIT786447 KSP786447 LCL786447 LMH786447 LWD786447 MFZ786447 MPV786447 MZR786447 NJN786447 NTJ786447 ODF786447 ONB786447 OWX786447 PGT786447 PQP786447 QAL786447 QKH786447 QUD786447 RDZ786447 RNV786447 RXR786447 SHN786447 SRJ786447 TBF786447 TLB786447 TUX786447 UET786447 UOP786447 UYL786447 VIH786447 VSD786447 WBZ786447 WLV786447 WVR786447 J851983 JF851983 TB851983 ACX851983 AMT851983 AWP851983 BGL851983 BQH851983 CAD851983 CJZ851983 CTV851983 DDR851983 DNN851983 DXJ851983 EHF851983 ERB851983 FAX851983 FKT851983 FUP851983 GEL851983 GOH851983 GYD851983 HHZ851983 HRV851983 IBR851983 ILN851983 IVJ851983 JFF851983 JPB851983 JYX851983 KIT851983 KSP851983 LCL851983 LMH851983 LWD851983 MFZ851983 MPV851983 MZR851983 NJN851983 NTJ851983 ODF851983 ONB851983 OWX851983 PGT851983 PQP851983 QAL851983 QKH851983 QUD851983 RDZ851983 RNV851983 RXR851983 SHN851983 SRJ851983 TBF851983 TLB851983 TUX851983 UET851983 UOP851983 UYL851983 VIH851983 VSD851983 WBZ851983 WLV851983 WVR851983 J917519 JF917519 TB917519 ACX917519 AMT917519 AWP917519 BGL917519 BQH917519 CAD917519 CJZ917519 CTV917519 DDR917519 DNN917519 DXJ917519 EHF917519 ERB917519 FAX917519 FKT917519 FUP917519 GEL917519 GOH917519 GYD917519 HHZ917519 HRV917519 IBR917519 ILN917519 IVJ917519 JFF917519 JPB917519 JYX917519 KIT917519 KSP917519 LCL917519 LMH917519 LWD917519 MFZ917519 MPV917519 MZR917519 NJN917519 NTJ917519 ODF917519 ONB917519 OWX917519 PGT917519 PQP917519 QAL917519 QKH917519 QUD917519 RDZ917519 RNV917519 RXR917519 SHN917519 SRJ917519 TBF917519 TLB917519 TUX917519 UET917519 UOP917519 UYL917519 VIH917519 VSD917519 WBZ917519 WLV917519 WVR917519 J983055 JF983055 TB983055 ACX983055 AMT983055 AWP983055 BGL983055 BQH983055 CAD983055 CJZ983055 CTV983055 DDR983055 DNN983055 DXJ983055 EHF983055 ERB983055 FAX983055 FKT983055 FUP983055 GEL983055 GOH983055 GYD983055 HHZ983055 HRV983055 IBR983055 ILN983055 IVJ983055 JFF983055 JPB983055 JYX983055 KIT983055 KSP983055 LCL983055 LMH983055 LWD983055 MFZ983055 MPV983055 MZR983055 NJN983055 NTJ983055 ODF983055 ONB983055 OWX983055 PGT983055 PQP983055 QAL983055 QKH983055 QUD983055 RDZ983055 RNV983055 RXR983055 SHN983055 SRJ983055 TBF983055 TLB983055 TUX983055 UET983055 UOP983055 UYL983055 VIH983055 VSD983055 WBZ983055 WLV983055 WVR983055">
      <formula1>$O$2:$O$4</formula1>
    </dataValidation>
    <dataValidation type="list" allowBlank="1" showInputMessage="1" showErrorMessage="1" sqref="J34 JF34 TB34 ACX34 AMT34 AWP34 BGL34 BQH34 CAD34 CJZ34 CTV34 DDR34 DNN34 DXJ34 EHF34 ERB34 FAX34 FKT34 FUP34 GEL34 GOH34 GYD34 HHZ34 HRV34 IBR34 ILN34 IVJ34 JFF34 JPB34 JYX34 KIT34 KSP34 LCL34 LMH34 LWD34 MFZ34 MPV34 MZR34 NJN34 NTJ34 ODF34 ONB34 OWX34 PGT34 PQP34 QAL34 QKH34 QUD34 RDZ34 RNV34 RXR34 SHN34 SRJ34 TBF34 TLB34 TUX34 UET34 UOP34 UYL34 VIH34 VSD34 WBZ34 WLV34 WVR34 J65572 JF65572 TB65572 ACX65572 AMT65572 AWP65572 BGL65572 BQH65572 CAD65572 CJZ65572 CTV65572 DDR65572 DNN65572 DXJ65572 EHF65572 ERB65572 FAX65572 FKT65572 FUP65572 GEL65572 GOH65572 GYD65572 HHZ65572 HRV65572 IBR65572 ILN65572 IVJ65572 JFF65572 JPB65572 JYX65572 KIT65572 KSP65572 LCL65572 LMH65572 LWD65572 MFZ65572 MPV65572 MZR65572 NJN65572 NTJ65572 ODF65572 ONB65572 OWX65572 PGT65572 PQP65572 QAL65572 QKH65572 QUD65572 RDZ65572 RNV65572 RXR65572 SHN65572 SRJ65572 TBF65572 TLB65572 TUX65572 UET65572 UOP65572 UYL65572 VIH65572 VSD65572 WBZ65572 WLV65572 WVR65572 J131108 JF131108 TB131108 ACX131108 AMT131108 AWP131108 BGL131108 BQH131108 CAD131108 CJZ131108 CTV131108 DDR131108 DNN131108 DXJ131108 EHF131108 ERB131108 FAX131108 FKT131108 FUP131108 GEL131108 GOH131108 GYD131108 HHZ131108 HRV131108 IBR131108 ILN131108 IVJ131108 JFF131108 JPB131108 JYX131108 KIT131108 KSP131108 LCL131108 LMH131108 LWD131108 MFZ131108 MPV131108 MZR131108 NJN131108 NTJ131108 ODF131108 ONB131108 OWX131108 PGT131108 PQP131108 QAL131108 QKH131108 QUD131108 RDZ131108 RNV131108 RXR131108 SHN131108 SRJ131108 TBF131108 TLB131108 TUX131108 UET131108 UOP131108 UYL131108 VIH131108 VSD131108 WBZ131108 WLV131108 WVR131108 J196644 JF196644 TB196644 ACX196644 AMT196644 AWP196644 BGL196644 BQH196644 CAD196644 CJZ196644 CTV196644 DDR196644 DNN196644 DXJ196644 EHF196644 ERB196644 FAX196644 FKT196644 FUP196644 GEL196644 GOH196644 GYD196644 HHZ196644 HRV196644 IBR196644 ILN196644 IVJ196644 JFF196644 JPB196644 JYX196644 KIT196644 KSP196644 LCL196644 LMH196644 LWD196644 MFZ196644 MPV196644 MZR196644 NJN196644 NTJ196644 ODF196644 ONB196644 OWX196644 PGT196644 PQP196644 QAL196644 QKH196644 QUD196644 RDZ196644 RNV196644 RXR196644 SHN196644 SRJ196644 TBF196644 TLB196644 TUX196644 UET196644 UOP196644 UYL196644 VIH196644 VSD196644 WBZ196644 WLV196644 WVR196644 J262180 JF262180 TB262180 ACX262180 AMT262180 AWP262180 BGL262180 BQH262180 CAD262180 CJZ262180 CTV262180 DDR262180 DNN262180 DXJ262180 EHF262180 ERB262180 FAX262180 FKT262180 FUP262180 GEL262180 GOH262180 GYD262180 HHZ262180 HRV262180 IBR262180 ILN262180 IVJ262180 JFF262180 JPB262180 JYX262180 KIT262180 KSP262180 LCL262180 LMH262180 LWD262180 MFZ262180 MPV262180 MZR262180 NJN262180 NTJ262180 ODF262180 ONB262180 OWX262180 PGT262180 PQP262180 QAL262180 QKH262180 QUD262180 RDZ262180 RNV262180 RXR262180 SHN262180 SRJ262180 TBF262180 TLB262180 TUX262180 UET262180 UOP262180 UYL262180 VIH262180 VSD262180 WBZ262180 WLV262180 WVR262180 J327716 JF327716 TB327716 ACX327716 AMT327716 AWP327716 BGL327716 BQH327716 CAD327716 CJZ327716 CTV327716 DDR327716 DNN327716 DXJ327716 EHF327716 ERB327716 FAX327716 FKT327716 FUP327716 GEL327716 GOH327716 GYD327716 HHZ327716 HRV327716 IBR327716 ILN327716 IVJ327716 JFF327716 JPB327716 JYX327716 KIT327716 KSP327716 LCL327716 LMH327716 LWD327716 MFZ327716 MPV327716 MZR327716 NJN327716 NTJ327716 ODF327716 ONB327716 OWX327716 PGT327716 PQP327716 QAL327716 QKH327716 QUD327716 RDZ327716 RNV327716 RXR327716 SHN327716 SRJ327716 TBF327716 TLB327716 TUX327716 UET327716 UOP327716 UYL327716 VIH327716 VSD327716 WBZ327716 WLV327716 WVR327716 J393252 JF393252 TB393252 ACX393252 AMT393252 AWP393252 BGL393252 BQH393252 CAD393252 CJZ393252 CTV393252 DDR393252 DNN393252 DXJ393252 EHF393252 ERB393252 FAX393252 FKT393252 FUP393252 GEL393252 GOH393252 GYD393252 HHZ393252 HRV393252 IBR393252 ILN393252 IVJ393252 JFF393252 JPB393252 JYX393252 KIT393252 KSP393252 LCL393252 LMH393252 LWD393252 MFZ393252 MPV393252 MZR393252 NJN393252 NTJ393252 ODF393252 ONB393252 OWX393252 PGT393252 PQP393252 QAL393252 QKH393252 QUD393252 RDZ393252 RNV393252 RXR393252 SHN393252 SRJ393252 TBF393252 TLB393252 TUX393252 UET393252 UOP393252 UYL393252 VIH393252 VSD393252 WBZ393252 WLV393252 WVR393252 J458788 JF458788 TB458788 ACX458788 AMT458788 AWP458788 BGL458788 BQH458788 CAD458788 CJZ458788 CTV458788 DDR458788 DNN458788 DXJ458788 EHF458788 ERB458788 FAX458788 FKT458788 FUP458788 GEL458788 GOH458788 GYD458788 HHZ458788 HRV458788 IBR458788 ILN458788 IVJ458788 JFF458788 JPB458788 JYX458788 KIT458788 KSP458788 LCL458788 LMH458788 LWD458788 MFZ458788 MPV458788 MZR458788 NJN458788 NTJ458788 ODF458788 ONB458788 OWX458788 PGT458788 PQP458788 QAL458788 QKH458788 QUD458788 RDZ458788 RNV458788 RXR458788 SHN458788 SRJ458788 TBF458788 TLB458788 TUX458788 UET458788 UOP458788 UYL458788 VIH458788 VSD458788 WBZ458788 WLV458788 WVR458788 J524324 JF524324 TB524324 ACX524324 AMT524324 AWP524324 BGL524324 BQH524324 CAD524324 CJZ524324 CTV524324 DDR524324 DNN524324 DXJ524324 EHF524324 ERB524324 FAX524324 FKT524324 FUP524324 GEL524324 GOH524324 GYD524324 HHZ524324 HRV524324 IBR524324 ILN524324 IVJ524324 JFF524324 JPB524324 JYX524324 KIT524324 KSP524324 LCL524324 LMH524324 LWD524324 MFZ524324 MPV524324 MZR524324 NJN524324 NTJ524324 ODF524324 ONB524324 OWX524324 PGT524324 PQP524324 QAL524324 QKH524324 QUD524324 RDZ524324 RNV524324 RXR524324 SHN524324 SRJ524324 TBF524324 TLB524324 TUX524324 UET524324 UOP524324 UYL524324 VIH524324 VSD524324 WBZ524324 WLV524324 WVR524324 J589860 JF589860 TB589860 ACX589860 AMT589860 AWP589860 BGL589860 BQH589860 CAD589860 CJZ589860 CTV589860 DDR589860 DNN589860 DXJ589860 EHF589860 ERB589860 FAX589860 FKT589860 FUP589860 GEL589860 GOH589860 GYD589860 HHZ589860 HRV589860 IBR589860 ILN589860 IVJ589860 JFF589860 JPB589860 JYX589860 KIT589860 KSP589860 LCL589860 LMH589860 LWD589860 MFZ589860 MPV589860 MZR589860 NJN589860 NTJ589860 ODF589860 ONB589860 OWX589860 PGT589860 PQP589860 QAL589860 QKH589860 QUD589860 RDZ589860 RNV589860 RXR589860 SHN589860 SRJ589860 TBF589860 TLB589860 TUX589860 UET589860 UOP589860 UYL589860 VIH589860 VSD589860 WBZ589860 WLV589860 WVR589860 J655396 JF655396 TB655396 ACX655396 AMT655396 AWP655396 BGL655396 BQH655396 CAD655396 CJZ655396 CTV655396 DDR655396 DNN655396 DXJ655396 EHF655396 ERB655396 FAX655396 FKT655396 FUP655396 GEL655396 GOH655396 GYD655396 HHZ655396 HRV655396 IBR655396 ILN655396 IVJ655396 JFF655396 JPB655396 JYX655396 KIT655396 KSP655396 LCL655396 LMH655396 LWD655396 MFZ655396 MPV655396 MZR655396 NJN655396 NTJ655396 ODF655396 ONB655396 OWX655396 PGT655396 PQP655396 QAL655396 QKH655396 QUD655396 RDZ655396 RNV655396 RXR655396 SHN655396 SRJ655396 TBF655396 TLB655396 TUX655396 UET655396 UOP655396 UYL655396 VIH655396 VSD655396 WBZ655396 WLV655396 WVR655396 J720932 JF720932 TB720932 ACX720932 AMT720932 AWP720932 BGL720932 BQH720932 CAD720932 CJZ720932 CTV720932 DDR720932 DNN720932 DXJ720932 EHF720932 ERB720932 FAX720932 FKT720932 FUP720932 GEL720932 GOH720932 GYD720932 HHZ720932 HRV720932 IBR720932 ILN720932 IVJ720932 JFF720932 JPB720932 JYX720932 KIT720932 KSP720932 LCL720932 LMH720932 LWD720932 MFZ720932 MPV720932 MZR720932 NJN720932 NTJ720932 ODF720932 ONB720932 OWX720932 PGT720932 PQP720932 QAL720932 QKH720932 QUD720932 RDZ720932 RNV720932 RXR720932 SHN720932 SRJ720932 TBF720932 TLB720932 TUX720932 UET720932 UOP720932 UYL720932 VIH720932 VSD720932 WBZ720932 WLV720932 WVR720932 J786468 JF786468 TB786468 ACX786468 AMT786468 AWP786468 BGL786468 BQH786468 CAD786468 CJZ786468 CTV786468 DDR786468 DNN786468 DXJ786468 EHF786468 ERB786468 FAX786468 FKT786468 FUP786468 GEL786468 GOH786468 GYD786468 HHZ786468 HRV786468 IBR786468 ILN786468 IVJ786468 JFF786468 JPB786468 JYX786468 KIT786468 KSP786468 LCL786468 LMH786468 LWD786468 MFZ786468 MPV786468 MZR786468 NJN786468 NTJ786468 ODF786468 ONB786468 OWX786468 PGT786468 PQP786468 QAL786468 QKH786468 QUD786468 RDZ786468 RNV786468 RXR786468 SHN786468 SRJ786468 TBF786468 TLB786468 TUX786468 UET786468 UOP786468 UYL786468 VIH786468 VSD786468 WBZ786468 WLV786468 WVR786468 J852004 JF852004 TB852004 ACX852004 AMT852004 AWP852004 BGL852004 BQH852004 CAD852004 CJZ852004 CTV852004 DDR852004 DNN852004 DXJ852004 EHF852004 ERB852004 FAX852004 FKT852004 FUP852004 GEL852004 GOH852004 GYD852004 HHZ852004 HRV852004 IBR852004 ILN852004 IVJ852004 JFF852004 JPB852004 JYX852004 KIT852004 KSP852004 LCL852004 LMH852004 LWD852004 MFZ852004 MPV852004 MZR852004 NJN852004 NTJ852004 ODF852004 ONB852004 OWX852004 PGT852004 PQP852004 QAL852004 QKH852004 QUD852004 RDZ852004 RNV852004 RXR852004 SHN852004 SRJ852004 TBF852004 TLB852004 TUX852004 UET852004 UOP852004 UYL852004 VIH852004 VSD852004 WBZ852004 WLV852004 WVR852004 J917540 JF917540 TB917540 ACX917540 AMT917540 AWP917540 BGL917540 BQH917540 CAD917540 CJZ917540 CTV917540 DDR917540 DNN917540 DXJ917540 EHF917540 ERB917540 FAX917540 FKT917540 FUP917540 GEL917540 GOH917540 GYD917540 HHZ917540 HRV917540 IBR917540 ILN917540 IVJ917540 JFF917540 JPB917540 JYX917540 KIT917540 KSP917540 LCL917540 LMH917540 LWD917540 MFZ917540 MPV917540 MZR917540 NJN917540 NTJ917540 ODF917540 ONB917540 OWX917540 PGT917540 PQP917540 QAL917540 QKH917540 QUD917540 RDZ917540 RNV917540 RXR917540 SHN917540 SRJ917540 TBF917540 TLB917540 TUX917540 UET917540 UOP917540 UYL917540 VIH917540 VSD917540 WBZ917540 WLV917540 WVR917540 J983076 JF983076 TB983076 ACX983076 AMT983076 AWP983076 BGL983076 BQH983076 CAD983076 CJZ983076 CTV983076 DDR983076 DNN983076 DXJ983076 EHF983076 ERB983076 FAX983076 FKT983076 FUP983076 GEL983076 GOH983076 GYD983076 HHZ983076 HRV983076 IBR983076 ILN983076 IVJ983076 JFF983076 JPB983076 JYX983076 KIT983076 KSP983076 LCL983076 LMH983076 LWD983076 MFZ983076 MPV983076 MZR983076 NJN983076 NTJ983076 ODF983076 ONB983076 OWX983076 PGT983076 PQP983076 QAL983076 QKH983076 QUD983076 RDZ983076 RNV983076 RXR983076 SHN983076 SRJ983076 TBF983076 TLB983076 TUX983076 UET983076 UOP983076 UYL983076 VIH983076 VSD983076 WBZ983076 WLV983076 WVR983076">
      <formula1>$N$32:$N$36</formula1>
    </dataValidation>
    <dataValidation type="list" allowBlank="1" showInputMessage="1" showErrorMessage="1" sqref="E29:L29 JA29:JH29 SW29:TD29 ACS29:ACZ29 AMO29:AMV29 AWK29:AWR29 BGG29:BGN29 BQC29:BQJ29 BZY29:CAF29 CJU29:CKB29 CTQ29:CTX29 DDM29:DDT29 DNI29:DNP29 DXE29:DXL29 EHA29:EHH29 EQW29:ERD29 FAS29:FAZ29 FKO29:FKV29 FUK29:FUR29 GEG29:GEN29 GOC29:GOJ29 GXY29:GYF29 HHU29:HIB29 HRQ29:HRX29 IBM29:IBT29 ILI29:ILP29 IVE29:IVL29 JFA29:JFH29 JOW29:JPD29 JYS29:JYZ29 KIO29:KIV29 KSK29:KSR29 LCG29:LCN29 LMC29:LMJ29 LVY29:LWF29 MFU29:MGB29 MPQ29:MPX29 MZM29:MZT29 NJI29:NJP29 NTE29:NTL29 ODA29:ODH29 OMW29:OND29 OWS29:OWZ29 PGO29:PGV29 PQK29:PQR29 QAG29:QAN29 QKC29:QKJ29 QTY29:QUF29 RDU29:REB29 RNQ29:RNX29 RXM29:RXT29 SHI29:SHP29 SRE29:SRL29 TBA29:TBH29 TKW29:TLD29 TUS29:TUZ29 UEO29:UEV29 UOK29:UOR29 UYG29:UYN29 VIC29:VIJ29 VRY29:VSF29 WBU29:WCB29 WLQ29:WLX29 WVM29:WVT29 E65567:L65567 JA65567:JH65567 SW65567:TD65567 ACS65567:ACZ65567 AMO65567:AMV65567 AWK65567:AWR65567 BGG65567:BGN65567 BQC65567:BQJ65567 BZY65567:CAF65567 CJU65567:CKB65567 CTQ65567:CTX65567 DDM65567:DDT65567 DNI65567:DNP65567 DXE65567:DXL65567 EHA65567:EHH65567 EQW65567:ERD65567 FAS65567:FAZ65567 FKO65567:FKV65567 FUK65567:FUR65567 GEG65567:GEN65567 GOC65567:GOJ65567 GXY65567:GYF65567 HHU65567:HIB65567 HRQ65567:HRX65567 IBM65567:IBT65567 ILI65567:ILP65567 IVE65567:IVL65567 JFA65567:JFH65567 JOW65567:JPD65567 JYS65567:JYZ65567 KIO65567:KIV65567 KSK65567:KSR65567 LCG65567:LCN65567 LMC65567:LMJ65567 LVY65567:LWF65567 MFU65567:MGB65567 MPQ65567:MPX65567 MZM65567:MZT65567 NJI65567:NJP65567 NTE65567:NTL65567 ODA65567:ODH65567 OMW65567:OND65567 OWS65567:OWZ65567 PGO65567:PGV65567 PQK65567:PQR65567 QAG65567:QAN65567 QKC65567:QKJ65567 QTY65567:QUF65567 RDU65567:REB65567 RNQ65567:RNX65567 RXM65567:RXT65567 SHI65567:SHP65567 SRE65567:SRL65567 TBA65567:TBH65567 TKW65567:TLD65567 TUS65567:TUZ65567 UEO65567:UEV65567 UOK65567:UOR65567 UYG65567:UYN65567 VIC65567:VIJ65567 VRY65567:VSF65567 WBU65567:WCB65567 WLQ65567:WLX65567 WVM65567:WVT65567 E131103:L131103 JA131103:JH131103 SW131103:TD131103 ACS131103:ACZ131103 AMO131103:AMV131103 AWK131103:AWR131103 BGG131103:BGN131103 BQC131103:BQJ131103 BZY131103:CAF131103 CJU131103:CKB131103 CTQ131103:CTX131103 DDM131103:DDT131103 DNI131103:DNP131103 DXE131103:DXL131103 EHA131103:EHH131103 EQW131103:ERD131103 FAS131103:FAZ131103 FKO131103:FKV131103 FUK131103:FUR131103 GEG131103:GEN131103 GOC131103:GOJ131103 GXY131103:GYF131103 HHU131103:HIB131103 HRQ131103:HRX131103 IBM131103:IBT131103 ILI131103:ILP131103 IVE131103:IVL131103 JFA131103:JFH131103 JOW131103:JPD131103 JYS131103:JYZ131103 KIO131103:KIV131103 KSK131103:KSR131103 LCG131103:LCN131103 LMC131103:LMJ131103 LVY131103:LWF131103 MFU131103:MGB131103 MPQ131103:MPX131103 MZM131103:MZT131103 NJI131103:NJP131103 NTE131103:NTL131103 ODA131103:ODH131103 OMW131103:OND131103 OWS131103:OWZ131103 PGO131103:PGV131103 PQK131103:PQR131103 QAG131103:QAN131103 QKC131103:QKJ131103 QTY131103:QUF131103 RDU131103:REB131103 RNQ131103:RNX131103 RXM131103:RXT131103 SHI131103:SHP131103 SRE131103:SRL131103 TBA131103:TBH131103 TKW131103:TLD131103 TUS131103:TUZ131103 UEO131103:UEV131103 UOK131103:UOR131103 UYG131103:UYN131103 VIC131103:VIJ131103 VRY131103:VSF131103 WBU131103:WCB131103 WLQ131103:WLX131103 WVM131103:WVT131103 E196639:L196639 JA196639:JH196639 SW196639:TD196639 ACS196639:ACZ196639 AMO196639:AMV196639 AWK196639:AWR196639 BGG196639:BGN196639 BQC196639:BQJ196639 BZY196639:CAF196639 CJU196639:CKB196639 CTQ196639:CTX196639 DDM196639:DDT196639 DNI196639:DNP196639 DXE196639:DXL196639 EHA196639:EHH196639 EQW196639:ERD196639 FAS196639:FAZ196639 FKO196639:FKV196639 FUK196639:FUR196639 GEG196639:GEN196639 GOC196639:GOJ196639 GXY196639:GYF196639 HHU196639:HIB196639 HRQ196639:HRX196639 IBM196639:IBT196639 ILI196639:ILP196639 IVE196639:IVL196639 JFA196639:JFH196639 JOW196639:JPD196639 JYS196639:JYZ196639 KIO196639:KIV196639 KSK196639:KSR196639 LCG196639:LCN196639 LMC196639:LMJ196639 LVY196639:LWF196639 MFU196639:MGB196639 MPQ196639:MPX196639 MZM196639:MZT196639 NJI196639:NJP196639 NTE196639:NTL196639 ODA196639:ODH196639 OMW196639:OND196639 OWS196639:OWZ196639 PGO196639:PGV196639 PQK196639:PQR196639 QAG196639:QAN196639 QKC196639:QKJ196639 QTY196639:QUF196639 RDU196639:REB196639 RNQ196639:RNX196639 RXM196639:RXT196639 SHI196639:SHP196639 SRE196639:SRL196639 TBA196639:TBH196639 TKW196639:TLD196639 TUS196639:TUZ196639 UEO196639:UEV196639 UOK196639:UOR196639 UYG196639:UYN196639 VIC196639:VIJ196639 VRY196639:VSF196639 WBU196639:WCB196639 WLQ196639:WLX196639 WVM196639:WVT196639 E262175:L262175 JA262175:JH262175 SW262175:TD262175 ACS262175:ACZ262175 AMO262175:AMV262175 AWK262175:AWR262175 BGG262175:BGN262175 BQC262175:BQJ262175 BZY262175:CAF262175 CJU262175:CKB262175 CTQ262175:CTX262175 DDM262175:DDT262175 DNI262175:DNP262175 DXE262175:DXL262175 EHA262175:EHH262175 EQW262175:ERD262175 FAS262175:FAZ262175 FKO262175:FKV262175 FUK262175:FUR262175 GEG262175:GEN262175 GOC262175:GOJ262175 GXY262175:GYF262175 HHU262175:HIB262175 HRQ262175:HRX262175 IBM262175:IBT262175 ILI262175:ILP262175 IVE262175:IVL262175 JFA262175:JFH262175 JOW262175:JPD262175 JYS262175:JYZ262175 KIO262175:KIV262175 KSK262175:KSR262175 LCG262175:LCN262175 LMC262175:LMJ262175 LVY262175:LWF262175 MFU262175:MGB262175 MPQ262175:MPX262175 MZM262175:MZT262175 NJI262175:NJP262175 NTE262175:NTL262175 ODA262175:ODH262175 OMW262175:OND262175 OWS262175:OWZ262175 PGO262175:PGV262175 PQK262175:PQR262175 QAG262175:QAN262175 QKC262175:QKJ262175 QTY262175:QUF262175 RDU262175:REB262175 RNQ262175:RNX262175 RXM262175:RXT262175 SHI262175:SHP262175 SRE262175:SRL262175 TBA262175:TBH262175 TKW262175:TLD262175 TUS262175:TUZ262175 UEO262175:UEV262175 UOK262175:UOR262175 UYG262175:UYN262175 VIC262175:VIJ262175 VRY262175:VSF262175 WBU262175:WCB262175 WLQ262175:WLX262175 WVM262175:WVT262175 E327711:L327711 JA327711:JH327711 SW327711:TD327711 ACS327711:ACZ327711 AMO327711:AMV327711 AWK327711:AWR327711 BGG327711:BGN327711 BQC327711:BQJ327711 BZY327711:CAF327711 CJU327711:CKB327711 CTQ327711:CTX327711 DDM327711:DDT327711 DNI327711:DNP327711 DXE327711:DXL327711 EHA327711:EHH327711 EQW327711:ERD327711 FAS327711:FAZ327711 FKO327711:FKV327711 FUK327711:FUR327711 GEG327711:GEN327711 GOC327711:GOJ327711 GXY327711:GYF327711 HHU327711:HIB327711 HRQ327711:HRX327711 IBM327711:IBT327711 ILI327711:ILP327711 IVE327711:IVL327711 JFA327711:JFH327711 JOW327711:JPD327711 JYS327711:JYZ327711 KIO327711:KIV327711 KSK327711:KSR327711 LCG327711:LCN327711 LMC327711:LMJ327711 LVY327711:LWF327711 MFU327711:MGB327711 MPQ327711:MPX327711 MZM327711:MZT327711 NJI327711:NJP327711 NTE327711:NTL327711 ODA327711:ODH327711 OMW327711:OND327711 OWS327711:OWZ327711 PGO327711:PGV327711 PQK327711:PQR327711 QAG327711:QAN327711 QKC327711:QKJ327711 QTY327711:QUF327711 RDU327711:REB327711 RNQ327711:RNX327711 RXM327711:RXT327711 SHI327711:SHP327711 SRE327711:SRL327711 TBA327711:TBH327711 TKW327711:TLD327711 TUS327711:TUZ327711 UEO327711:UEV327711 UOK327711:UOR327711 UYG327711:UYN327711 VIC327711:VIJ327711 VRY327711:VSF327711 WBU327711:WCB327711 WLQ327711:WLX327711 WVM327711:WVT327711 E393247:L393247 JA393247:JH393247 SW393247:TD393247 ACS393247:ACZ393247 AMO393247:AMV393247 AWK393247:AWR393247 BGG393247:BGN393247 BQC393247:BQJ393247 BZY393247:CAF393247 CJU393247:CKB393247 CTQ393247:CTX393247 DDM393247:DDT393247 DNI393247:DNP393247 DXE393247:DXL393247 EHA393247:EHH393247 EQW393247:ERD393247 FAS393247:FAZ393247 FKO393247:FKV393247 FUK393247:FUR393247 GEG393247:GEN393247 GOC393247:GOJ393247 GXY393247:GYF393247 HHU393247:HIB393247 HRQ393247:HRX393247 IBM393247:IBT393247 ILI393247:ILP393247 IVE393247:IVL393247 JFA393247:JFH393247 JOW393247:JPD393247 JYS393247:JYZ393247 KIO393247:KIV393247 KSK393247:KSR393247 LCG393247:LCN393247 LMC393247:LMJ393247 LVY393247:LWF393247 MFU393247:MGB393247 MPQ393247:MPX393247 MZM393247:MZT393247 NJI393247:NJP393247 NTE393247:NTL393247 ODA393247:ODH393247 OMW393247:OND393247 OWS393247:OWZ393247 PGO393247:PGV393247 PQK393247:PQR393247 QAG393247:QAN393247 QKC393247:QKJ393247 QTY393247:QUF393247 RDU393247:REB393247 RNQ393247:RNX393247 RXM393247:RXT393247 SHI393247:SHP393247 SRE393247:SRL393247 TBA393247:TBH393247 TKW393247:TLD393247 TUS393247:TUZ393247 UEO393247:UEV393247 UOK393247:UOR393247 UYG393247:UYN393247 VIC393247:VIJ393247 VRY393247:VSF393247 WBU393247:WCB393247 WLQ393247:WLX393247 WVM393247:WVT393247 E458783:L458783 JA458783:JH458783 SW458783:TD458783 ACS458783:ACZ458783 AMO458783:AMV458783 AWK458783:AWR458783 BGG458783:BGN458783 BQC458783:BQJ458783 BZY458783:CAF458783 CJU458783:CKB458783 CTQ458783:CTX458783 DDM458783:DDT458783 DNI458783:DNP458783 DXE458783:DXL458783 EHA458783:EHH458783 EQW458783:ERD458783 FAS458783:FAZ458783 FKO458783:FKV458783 FUK458783:FUR458783 GEG458783:GEN458783 GOC458783:GOJ458783 GXY458783:GYF458783 HHU458783:HIB458783 HRQ458783:HRX458783 IBM458783:IBT458783 ILI458783:ILP458783 IVE458783:IVL458783 JFA458783:JFH458783 JOW458783:JPD458783 JYS458783:JYZ458783 KIO458783:KIV458783 KSK458783:KSR458783 LCG458783:LCN458783 LMC458783:LMJ458783 LVY458783:LWF458783 MFU458783:MGB458783 MPQ458783:MPX458783 MZM458783:MZT458783 NJI458783:NJP458783 NTE458783:NTL458783 ODA458783:ODH458783 OMW458783:OND458783 OWS458783:OWZ458783 PGO458783:PGV458783 PQK458783:PQR458783 QAG458783:QAN458783 QKC458783:QKJ458783 QTY458783:QUF458783 RDU458783:REB458783 RNQ458783:RNX458783 RXM458783:RXT458783 SHI458783:SHP458783 SRE458783:SRL458783 TBA458783:TBH458783 TKW458783:TLD458783 TUS458783:TUZ458783 UEO458783:UEV458783 UOK458783:UOR458783 UYG458783:UYN458783 VIC458783:VIJ458783 VRY458783:VSF458783 WBU458783:WCB458783 WLQ458783:WLX458783 WVM458783:WVT458783 E524319:L524319 JA524319:JH524319 SW524319:TD524319 ACS524319:ACZ524319 AMO524319:AMV524319 AWK524319:AWR524319 BGG524319:BGN524319 BQC524319:BQJ524319 BZY524319:CAF524319 CJU524319:CKB524319 CTQ524319:CTX524319 DDM524319:DDT524319 DNI524319:DNP524319 DXE524319:DXL524319 EHA524319:EHH524319 EQW524319:ERD524319 FAS524319:FAZ524319 FKO524319:FKV524319 FUK524319:FUR524319 GEG524319:GEN524319 GOC524319:GOJ524319 GXY524319:GYF524319 HHU524319:HIB524319 HRQ524319:HRX524319 IBM524319:IBT524319 ILI524319:ILP524319 IVE524319:IVL524319 JFA524319:JFH524319 JOW524319:JPD524319 JYS524319:JYZ524319 KIO524319:KIV524319 KSK524319:KSR524319 LCG524319:LCN524319 LMC524319:LMJ524319 LVY524319:LWF524319 MFU524319:MGB524319 MPQ524319:MPX524319 MZM524319:MZT524319 NJI524319:NJP524319 NTE524319:NTL524319 ODA524319:ODH524319 OMW524319:OND524319 OWS524319:OWZ524319 PGO524319:PGV524319 PQK524319:PQR524319 QAG524319:QAN524319 QKC524319:QKJ524319 QTY524319:QUF524319 RDU524319:REB524319 RNQ524319:RNX524319 RXM524319:RXT524319 SHI524319:SHP524319 SRE524319:SRL524319 TBA524319:TBH524319 TKW524319:TLD524319 TUS524319:TUZ524319 UEO524319:UEV524319 UOK524319:UOR524319 UYG524319:UYN524319 VIC524319:VIJ524319 VRY524319:VSF524319 WBU524319:WCB524319 WLQ524319:WLX524319 WVM524319:WVT524319 E589855:L589855 JA589855:JH589855 SW589855:TD589855 ACS589855:ACZ589855 AMO589855:AMV589855 AWK589855:AWR589855 BGG589855:BGN589855 BQC589855:BQJ589855 BZY589855:CAF589855 CJU589855:CKB589855 CTQ589855:CTX589855 DDM589855:DDT589855 DNI589855:DNP589855 DXE589855:DXL589855 EHA589855:EHH589855 EQW589855:ERD589855 FAS589855:FAZ589855 FKO589855:FKV589855 FUK589855:FUR589855 GEG589855:GEN589855 GOC589855:GOJ589855 GXY589855:GYF589855 HHU589855:HIB589855 HRQ589855:HRX589855 IBM589855:IBT589855 ILI589855:ILP589855 IVE589855:IVL589855 JFA589855:JFH589855 JOW589855:JPD589855 JYS589855:JYZ589855 KIO589855:KIV589855 KSK589855:KSR589855 LCG589855:LCN589855 LMC589855:LMJ589855 LVY589855:LWF589855 MFU589855:MGB589855 MPQ589855:MPX589855 MZM589855:MZT589855 NJI589855:NJP589855 NTE589855:NTL589855 ODA589855:ODH589855 OMW589855:OND589855 OWS589855:OWZ589855 PGO589855:PGV589855 PQK589855:PQR589855 QAG589855:QAN589855 QKC589855:QKJ589855 QTY589855:QUF589855 RDU589855:REB589855 RNQ589855:RNX589855 RXM589855:RXT589855 SHI589855:SHP589855 SRE589855:SRL589855 TBA589855:TBH589855 TKW589855:TLD589855 TUS589855:TUZ589855 UEO589855:UEV589855 UOK589855:UOR589855 UYG589855:UYN589855 VIC589855:VIJ589855 VRY589855:VSF589855 WBU589855:WCB589855 WLQ589855:WLX589855 WVM589855:WVT589855 E655391:L655391 JA655391:JH655391 SW655391:TD655391 ACS655391:ACZ655391 AMO655391:AMV655391 AWK655391:AWR655391 BGG655391:BGN655391 BQC655391:BQJ655391 BZY655391:CAF655391 CJU655391:CKB655391 CTQ655391:CTX655391 DDM655391:DDT655391 DNI655391:DNP655391 DXE655391:DXL655391 EHA655391:EHH655391 EQW655391:ERD655391 FAS655391:FAZ655391 FKO655391:FKV655391 FUK655391:FUR655391 GEG655391:GEN655391 GOC655391:GOJ655391 GXY655391:GYF655391 HHU655391:HIB655391 HRQ655391:HRX655391 IBM655391:IBT655391 ILI655391:ILP655391 IVE655391:IVL655391 JFA655391:JFH655391 JOW655391:JPD655391 JYS655391:JYZ655391 KIO655391:KIV655391 KSK655391:KSR655391 LCG655391:LCN655391 LMC655391:LMJ655391 LVY655391:LWF655391 MFU655391:MGB655391 MPQ655391:MPX655391 MZM655391:MZT655391 NJI655391:NJP655391 NTE655391:NTL655391 ODA655391:ODH655391 OMW655391:OND655391 OWS655391:OWZ655391 PGO655391:PGV655391 PQK655391:PQR655391 QAG655391:QAN655391 QKC655391:QKJ655391 QTY655391:QUF655391 RDU655391:REB655391 RNQ655391:RNX655391 RXM655391:RXT655391 SHI655391:SHP655391 SRE655391:SRL655391 TBA655391:TBH655391 TKW655391:TLD655391 TUS655391:TUZ655391 UEO655391:UEV655391 UOK655391:UOR655391 UYG655391:UYN655391 VIC655391:VIJ655391 VRY655391:VSF655391 WBU655391:WCB655391 WLQ655391:WLX655391 WVM655391:WVT655391 E720927:L720927 JA720927:JH720927 SW720927:TD720927 ACS720927:ACZ720927 AMO720927:AMV720927 AWK720927:AWR720927 BGG720927:BGN720927 BQC720927:BQJ720927 BZY720927:CAF720927 CJU720927:CKB720927 CTQ720927:CTX720927 DDM720927:DDT720927 DNI720927:DNP720927 DXE720927:DXL720927 EHA720927:EHH720927 EQW720927:ERD720927 FAS720927:FAZ720927 FKO720927:FKV720927 FUK720927:FUR720927 GEG720927:GEN720927 GOC720927:GOJ720927 GXY720927:GYF720927 HHU720927:HIB720927 HRQ720927:HRX720927 IBM720927:IBT720927 ILI720927:ILP720927 IVE720927:IVL720927 JFA720927:JFH720927 JOW720927:JPD720927 JYS720927:JYZ720927 KIO720927:KIV720927 KSK720927:KSR720927 LCG720927:LCN720927 LMC720927:LMJ720927 LVY720927:LWF720927 MFU720927:MGB720927 MPQ720927:MPX720927 MZM720927:MZT720927 NJI720927:NJP720927 NTE720927:NTL720927 ODA720927:ODH720927 OMW720927:OND720927 OWS720927:OWZ720927 PGO720927:PGV720927 PQK720927:PQR720927 QAG720927:QAN720927 QKC720927:QKJ720927 QTY720927:QUF720927 RDU720927:REB720927 RNQ720927:RNX720927 RXM720927:RXT720927 SHI720927:SHP720927 SRE720927:SRL720927 TBA720927:TBH720927 TKW720927:TLD720927 TUS720927:TUZ720927 UEO720927:UEV720927 UOK720927:UOR720927 UYG720927:UYN720927 VIC720927:VIJ720927 VRY720927:VSF720927 WBU720927:WCB720927 WLQ720927:WLX720927 WVM720927:WVT720927 E786463:L786463 JA786463:JH786463 SW786463:TD786463 ACS786463:ACZ786463 AMO786463:AMV786463 AWK786463:AWR786463 BGG786463:BGN786463 BQC786463:BQJ786463 BZY786463:CAF786463 CJU786463:CKB786463 CTQ786463:CTX786463 DDM786463:DDT786463 DNI786463:DNP786463 DXE786463:DXL786463 EHA786463:EHH786463 EQW786463:ERD786463 FAS786463:FAZ786463 FKO786463:FKV786463 FUK786463:FUR786463 GEG786463:GEN786463 GOC786463:GOJ786463 GXY786463:GYF786463 HHU786463:HIB786463 HRQ786463:HRX786463 IBM786463:IBT786463 ILI786463:ILP786463 IVE786463:IVL786463 JFA786463:JFH786463 JOW786463:JPD786463 JYS786463:JYZ786463 KIO786463:KIV786463 KSK786463:KSR786463 LCG786463:LCN786463 LMC786463:LMJ786463 LVY786463:LWF786463 MFU786463:MGB786463 MPQ786463:MPX786463 MZM786463:MZT786463 NJI786463:NJP786463 NTE786463:NTL786463 ODA786463:ODH786463 OMW786463:OND786463 OWS786463:OWZ786463 PGO786463:PGV786463 PQK786463:PQR786463 QAG786463:QAN786463 QKC786463:QKJ786463 QTY786463:QUF786463 RDU786463:REB786463 RNQ786463:RNX786463 RXM786463:RXT786463 SHI786463:SHP786463 SRE786463:SRL786463 TBA786463:TBH786463 TKW786463:TLD786463 TUS786463:TUZ786463 UEO786463:UEV786463 UOK786463:UOR786463 UYG786463:UYN786463 VIC786463:VIJ786463 VRY786463:VSF786463 WBU786463:WCB786463 WLQ786463:WLX786463 WVM786463:WVT786463 E851999:L851999 JA851999:JH851999 SW851999:TD851999 ACS851999:ACZ851999 AMO851999:AMV851999 AWK851999:AWR851999 BGG851999:BGN851999 BQC851999:BQJ851999 BZY851999:CAF851999 CJU851999:CKB851999 CTQ851999:CTX851999 DDM851999:DDT851999 DNI851999:DNP851999 DXE851999:DXL851999 EHA851999:EHH851999 EQW851999:ERD851999 FAS851999:FAZ851999 FKO851999:FKV851999 FUK851999:FUR851999 GEG851999:GEN851999 GOC851999:GOJ851999 GXY851999:GYF851999 HHU851999:HIB851999 HRQ851999:HRX851999 IBM851999:IBT851999 ILI851999:ILP851999 IVE851999:IVL851999 JFA851999:JFH851999 JOW851999:JPD851999 JYS851999:JYZ851999 KIO851999:KIV851999 KSK851999:KSR851999 LCG851999:LCN851999 LMC851999:LMJ851999 LVY851999:LWF851999 MFU851999:MGB851999 MPQ851999:MPX851999 MZM851999:MZT851999 NJI851999:NJP851999 NTE851999:NTL851999 ODA851999:ODH851999 OMW851999:OND851999 OWS851999:OWZ851999 PGO851999:PGV851999 PQK851999:PQR851999 QAG851999:QAN851999 QKC851999:QKJ851999 QTY851999:QUF851999 RDU851999:REB851999 RNQ851999:RNX851999 RXM851999:RXT851999 SHI851999:SHP851999 SRE851999:SRL851999 TBA851999:TBH851999 TKW851999:TLD851999 TUS851999:TUZ851999 UEO851999:UEV851999 UOK851999:UOR851999 UYG851999:UYN851999 VIC851999:VIJ851999 VRY851999:VSF851999 WBU851999:WCB851999 WLQ851999:WLX851999 WVM851999:WVT851999 E917535:L917535 JA917535:JH917535 SW917535:TD917535 ACS917535:ACZ917535 AMO917535:AMV917535 AWK917535:AWR917535 BGG917535:BGN917535 BQC917535:BQJ917535 BZY917535:CAF917535 CJU917535:CKB917535 CTQ917535:CTX917535 DDM917535:DDT917535 DNI917535:DNP917535 DXE917535:DXL917535 EHA917535:EHH917535 EQW917535:ERD917535 FAS917535:FAZ917535 FKO917535:FKV917535 FUK917535:FUR917535 GEG917535:GEN917535 GOC917535:GOJ917535 GXY917535:GYF917535 HHU917535:HIB917535 HRQ917535:HRX917535 IBM917535:IBT917535 ILI917535:ILP917535 IVE917535:IVL917535 JFA917535:JFH917535 JOW917535:JPD917535 JYS917535:JYZ917535 KIO917535:KIV917535 KSK917535:KSR917535 LCG917535:LCN917535 LMC917535:LMJ917535 LVY917535:LWF917535 MFU917535:MGB917535 MPQ917535:MPX917535 MZM917535:MZT917535 NJI917535:NJP917535 NTE917535:NTL917535 ODA917535:ODH917535 OMW917535:OND917535 OWS917535:OWZ917535 PGO917535:PGV917535 PQK917535:PQR917535 QAG917535:QAN917535 QKC917535:QKJ917535 QTY917535:QUF917535 RDU917535:REB917535 RNQ917535:RNX917535 RXM917535:RXT917535 SHI917535:SHP917535 SRE917535:SRL917535 TBA917535:TBH917535 TKW917535:TLD917535 TUS917535:TUZ917535 UEO917535:UEV917535 UOK917535:UOR917535 UYG917535:UYN917535 VIC917535:VIJ917535 VRY917535:VSF917535 WBU917535:WCB917535 WLQ917535:WLX917535 WVM917535:WVT917535 E983071:L983071 JA983071:JH983071 SW983071:TD983071 ACS983071:ACZ983071 AMO983071:AMV983071 AWK983071:AWR983071 BGG983071:BGN983071 BQC983071:BQJ983071 BZY983071:CAF983071 CJU983071:CKB983071 CTQ983071:CTX983071 DDM983071:DDT983071 DNI983071:DNP983071 DXE983071:DXL983071 EHA983071:EHH983071 EQW983071:ERD983071 FAS983071:FAZ983071 FKO983071:FKV983071 FUK983071:FUR983071 GEG983071:GEN983071 GOC983071:GOJ983071 GXY983071:GYF983071 HHU983071:HIB983071 HRQ983071:HRX983071 IBM983071:IBT983071 ILI983071:ILP983071 IVE983071:IVL983071 JFA983071:JFH983071 JOW983071:JPD983071 JYS983071:JYZ983071 KIO983071:KIV983071 KSK983071:KSR983071 LCG983071:LCN983071 LMC983071:LMJ983071 LVY983071:LWF983071 MFU983071:MGB983071 MPQ983071:MPX983071 MZM983071:MZT983071 NJI983071:NJP983071 NTE983071:NTL983071 ODA983071:ODH983071 OMW983071:OND983071 OWS983071:OWZ983071 PGO983071:PGV983071 PQK983071:PQR983071 QAG983071:QAN983071 QKC983071:QKJ983071 QTY983071:QUF983071 RDU983071:REB983071 RNQ983071:RNX983071 RXM983071:RXT983071 SHI983071:SHP983071 SRE983071:SRL983071 TBA983071:TBH983071 TKW983071:TLD983071 TUS983071:TUZ983071 UEO983071:UEV983071 UOK983071:UOR983071 UYG983071:UYN983071 VIC983071:VIJ983071 VRY983071:VSF983071 WBU983071:WCB983071 WLQ983071:WLX983071 WVM983071:WVT983071">
      <formula1>$N$28:$N$29</formula1>
    </dataValidation>
    <dataValidation type="list" allowBlank="1" showInputMessage="1" showErrorMessage="1" sqref="E26 JA26 SW26 ACS26 AMO26 AWK26 BGG26 BQC26 BZY26 CJU26 CTQ26 DDM26 DNI26 DXE26 EHA26 EQW26 FAS26 FKO26 FUK26 GEG26 GOC26 GXY26 HHU26 HRQ26 IBM26 ILI26 IVE26 JFA26 JOW26 JYS26 KIO26 KSK26 LCG26 LMC26 LVY26 MFU26 MPQ26 MZM26 NJI26 NTE26 ODA26 OMW26 OWS26 PGO26 PQK26 QAG26 QKC26 QTY26 RDU26 RNQ26 RXM26 SHI26 SRE26 TBA26 TKW26 TUS26 UEO26 UOK26 UYG26 VIC26 VRY26 WBU26 WLQ26 WVM26 E65564 JA65564 SW65564 ACS65564 AMO65564 AWK65564 BGG65564 BQC65564 BZY65564 CJU65564 CTQ65564 DDM65564 DNI65564 DXE65564 EHA65564 EQW65564 FAS65564 FKO65564 FUK65564 GEG65564 GOC65564 GXY65564 HHU65564 HRQ65564 IBM65564 ILI65564 IVE65564 JFA65564 JOW65564 JYS65564 KIO65564 KSK65564 LCG65564 LMC65564 LVY65564 MFU65564 MPQ65564 MZM65564 NJI65564 NTE65564 ODA65564 OMW65564 OWS65564 PGO65564 PQK65564 QAG65564 QKC65564 QTY65564 RDU65564 RNQ65564 RXM65564 SHI65564 SRE65564 TBA65564 TKW65564 TUS65564 UEO65564 UOK65564 UYG65564 VIC65564 VRY65564 WBU65564 WLQ65564 WVM65564 E131100 JA131100 SW131100 ACS131100 AMO131100 AWK131100 BGG131100 BQC131100 BZY131100 CJU131100 CTQ131100 DDM131100 DNI131100 DXE131100 EHA131100 EQW131100 FAS131100 FKO131100 FUK131100 GEG131100 GOC131100 GXY131100 HHU131100 HRQ131100 IBM131100 ILI131100 IVE131100 JFA131100 JOW131100 JYS131100 KIO131100 KSK131100 LCG131100 LMC131100 LVY131100 MFU131100 MPQ131100 MZM131100 NJI131100 NTE131100 ODA131100 OMW131100 OWS131100 PGO131100 PQK131100 QAG131100 QKC131100 QTY131100 RDU131100 RNQ131100 RXM131100 SHI131100 SRE131100 TBA131100 TKW131100 TUS131100 UEO131100 UOK131100 UYG131100 VIC131100 VRY131100 WBU131100 WLQ131100 WVM131100 E196636 JA196636 SW196636 ACS196636 AMO196636 AWK196636 BGG196636 BQC196636 BZY196636 CJU196636 CTQ196636 DDM196636 DNI196636 DXE196636 EHA196636 EQW196636 FAS196636 FKO196636 FUK196636 GEG196636 GOC196636 GXY196636 HHU196636 HRQ196636 IBM196636 ILI196636 IVE196636 JFA196636 JOW196636 JYS196636 KIO196636 KSK196636 LCG196636 LMC196636 LVY196636 MFU196636 MPQ196636 MZM196636 NJI196636 NTE196636 ODA196636 OMW196636 OWS196636 PGO196636 PQK196636 QAG196636 QKC196636 QTY196636 RDU196636 RNQ196636 RXM196636 SHI196636 SRE196636 TBA196636 TKW196636 TUS196636 UEO196636 UOK196636 UYG196636 VIC196636 VRY196636 WBU196636 WLQ196636 WVM196636 E262172 JA262172 SW262172 ACS262172 AMO262172 AWK262172 BGG262172 BQC262172 BZY262172 CJU262172 CTQ262172 DDM262172 DNI262172 DXE262172 EHA262172 EQW262172 FAS262172 FKO262172 FUK262172 GEG262172 GOC262172 GXY262172 HHU262172 HRQ262172 IBM262172 ILI262172 IVE262172 JFA262172 JOW262172 JYS262172 KIO262172 KSK262172 LCG262172 LMC262172 LVY262172 MFU262172 MPQ262172 MZM262172 NJI262172 NTE262172 ODA262172 OMW262172 OWS262172 PGO262172 PQK262172 QAG262172 QKC262172 QTY262172 RDU262172 RNQ262172 RXM262172 SHI262172 SRE262172 TBA262172 TKW262172 TUS262172 UEO262172 UOK262172 UYG262172 VIC262172 VRY262172 WBU262172 WLQ262172 WVM262172 E327708 JA327708 SW327708 ACS327708 AMO327708 AWK327708 BGG327708 BQC327708 BZY327708 CJU327708 CTQ327708 DDM327708 DNI327708 DXE327708 EHA327708 EQW327708 FAS327708 FKO327708 FUK327708 GEG327708 GOC327708 GXY327708 HHU327708 HRQ327708 IBM327708 ILI327708 IVE327708 JFA327708 JOW327708 JYS327708 KIO327708 KSK327708 LCG327708 LMC327708 LVY327708 MFU327708 MPQ327708 MZM327708 NJI327708 NTE327708 ODA327708 OMW327708 OWS327708 PGO327708 PQK327708 QAG327708 QKC327708 QTY327708 RDU327708 RNQ327708 RXM327708 SHI327708 SRE327708 TBA327708 TKW327708 TUS327708 UEO327708 UOK327708 UYG327708 VIC327708 VRY327708 WBU327708 WLQ327708 WVM327708 E393244 JA393244 SW393244 ACS393244 AMO393244 AWK393244 BGG393244 BQC393244 BZY393244 CJU393244 CTQ393244 DDM393244 DNI393244 DXE393244 EHA393244 EQW393244 FAS393244 FKO393244 FUK393244 GEG393244 GOC393244 GXY393244 HHU393244 HRQ393244 IBM393244 ILI393244 IVE393244 JFA393244 JOW393244 JYS393244 KIO393244 KSK393244 LCG393244 LMC393244 LVY393244 MFU393244 MPQ393244 MZM393244 NJI393244 NTE393244 ODA393244 OMW393244 OWS393244 PGO393244 PQK393244 QAG393244 QKC393244 QTY393244 RDU393244 RNQ393244 RXM393244 SHI393244 SRE393244 TBA393244 TKW393244 TUS393244 UEO393244 UOK393244 UYG393244 VIC393244 VRY393244 WBU393244 WLQ393244 WVM393244 E458780 JA458780 SW458780 ACS458780 AMO458780 AWK458780 BGG458780 BQC458780 BZY458780 CJU458780 CTQ458780 DDM458780 DNI458780 DXE458780 EHA458780 EQW458780 FAS458780 FKO458780 FUK458780 GEG458780 GOC458780 GXY458780 HHU458780 HRQ458780 IBM458780 ILI458780 IVE458780 JFA458780 JOW458780 JYS458780 KIO458780 KSK458780 LCG458780 LMC458780 LVY458780 MFU458780 MPQ458780 MZM458780 NJI458780 NTE458780 ODA458780 OMW458780 OWS458780 PGO458780 PQK458780 QAG458780 QKC458780 QTY458780 RDU458780 RNQ458780 RXM458780 SHI458780 SRE458780 TBA458780 TKW458780 TUS458780 UEO458780 UOK458780 UYG458780 VIC458780 VRY458780 WBU458780 WLQ458780 WVM458780 E524316 JA524316 SW524316 ACS524316 AMO524316 AWK524316 BGG524316 BQC524316 BZY524316 CJU524316 CTQ524316 DDM524316 DNI524316 DXE524316 EHA524316 EQW524316 FAS524316 FKO524316 FUK524316 GEG524316 GOC524316 GXY524316 HHU524316 HRQ524316 IBM524316 ILI524316 IVE524316 JFA524316 JOW524316 JYS524316 KIO524316 KSK524316 LCG524316 LMC524316 LVY524316 MFU524316 MPQ524316 MZM524316 NJI524316 NTE524316 ODA524316 OMW524316 OWS524316 PGO524316 PQK524316 QAG524316 QKC524316 QTY524316 RDU524316 RNQ524316 RXM524316 SHI524316 SRE524316 TBA524316 TKW524316 TUS524316 UEO524316 UOK524316 UYG524316 VIC524316 VRY524316 WBU524316 WLQ524316 WVM524316 E589852 JA589852 SW589852 ACS589852 AMO589852 AWK589852 BGG589852 BQC589852 BZY589852 CJU589852 CTQ589852 DDM589852 DNI589852 DXE589852 EHA589852 EQW589852 FAS589852 FKO589852 FUK589852 GEG589852 GOC589852 GXY589852 HHU589852 HRQ589852 IBM589852 ILI589852 IVE589852 JFA589852 JOW589852 JYS589852 KIO589852 KSK589852 LCG589852 LMC589852 LVY589852 MFU589852 MPQ589852 MZM589852 NJI589852 NTE589852 ODA589852 OMW589852 OWS589852 PGO589852 PQK589852 QAG589852 QKC589852 QTY589852 RDU589852 RNQ589852 RXM589852 SHI589852 SRE589852 TBA589852 TKW589852 TUS589852 UEO589852 UOK589852 UYG589852 VIC589852 VRY589852 WBU589852 WLQ589852 WVM589852 E655388 JA655388 SW655388 ACS655388 AMO655388 AWK655388 BGG655388 BQC655388 BZY655388 CJU655388 CTQ655388 DDM655388 DNI655388 DXE655388 EHA655388 EQW655388 FAS655388 FKO655388 FUK655388 GEG655388 GOC655388 GXY655388 HHU655388 HRQ655388 IBM655388 ILI655388 IVE655388 JFA655388 JOW655388 JYS655388 KIO655388 KSK655388 LCG655388 LMC655388 LVY655388 MFU655388 MPQ655388 MZM655388 NJI655388 NTE655388 ODA655388 OMW655388 OWS655388 PGO655388 PQK655388 QAG655388 QKC655388 QTY655388 RDU655388 RNQ655388 RXM655388 SHI655388 SRE655388 TBA655388 TKW655388 TUS655388 UEO655388 UOK655388 UYG655388 VIC655388 VRY655388 WBU655388 WLQ655388 WVM655388 E720924 JA720924 SW720924 ACS720924 AMO720924 AWK720924 BGG720924 BQC720924 BZY720924 CJU720924 CTQ720924 DDM720924 DNI720924 DXE720924 EHA720924 EQW720924 FAS720924 FKO720924 FUK720924 GEG720924 GOC720924 GXY720924 HHU720924 HRQ720924 IBM720924 ILI720924 IVE720924 JFA720924 JOW720924 JYS720924 KIO720924 KSK720924 LCG720924 LMC720924 LVY720924 MFU720924 MPQ720924 MZM720924 NJI720924 NTE720924 ODA720924 OMW720924 OWS720924 PGO720924 PQK720924 QAG720924 QKC720924 QTY720924 RDU720924 RNQ720924 RXM720924 SHI720924 SRE720924 TBA720924 TKW720924 TUS720924 UEO720924 UOK720924 UYG720924 VIC720924 VRY720924 WBU720924 WLQ720924 WVM720924 E786460 JA786460 SW786460 ACS786460 AMO786460 AWK786460 BGG786460 BQC786460 BZY786460 CJU786460 CTQ786460 DDM786460 DNI786460 DXE786460 EHA786460 EQW786460 FAS786460 FKO786460 FUK786460 GEG786460 GOC786460 GXY786460 HHU786460 HRQ786460 IBM786460 ILI786460 IVE786460 JFA786460 JOW786460 JYS786460 KIO786460 KSK786460 LCG786460 LMC786460 LVY786460 MFU786460 MPQ786460 MZM786460 NJI786460 NTE786460 ODA786460 OMW786460 OWS786460 PGO786460 PQK786460 QAG786460 QKC786460 QTY786460 RDU786460 RNQ786460 RXM786460 SHI786460 SRE786460 TBA786460 TKW786460 TUS786460 UEO786460 UOK786460 UYG786460 VIC786460 VRY786460 WBU786460 WLQ786460 WVM786460 E851996 JA851996 SW851996 ACS851996 AMO851996 AWK851996 BGG851996 BQC851996 BZY851996 CJU851996 CTQ851996 DDM851996 DNI851996 DXE851996 EHA851996 EQW851996 FAS851996 FKO851996 FUK851996 GEG851996 GOC851996 GXY851996 HHU851996 HRQ851996 IBM851996 ILI851996 IVE851996 JFA851996 JOW851996 JYS851996 KIO851996 KSK851996 LCG851996 LMC851996 LVY851996 MFU851996 MPQ851996 MZM851996 NJI851996 NTE851996 ODA851996 OMW851996 OWS851996 PGO851996 PQK851996 QAG851996 QKC851996 QTY851996 RDU851996 RNQ851996 RXM851996 SHI851996 SRE851996 TBA851996 TKW851996 TUS851996 UEO851996 UOK851996 UYG851996 VIC851996 VRY851996 WBU851996 WLQ851996 WVM851996 E917532 JA917532 SW917532 ACS917532 AMO917532 AWK917532 BGG917532 BQC917532 BZY917532 CJU917532 CTQ917532 DDM917532 DNI917532 DXE917532 EHA917532 EQW917532 FAS917532 FKO917532 FUK917532 GEG917532 GOC917532 GXY917532 HHU917532 HRQ917532 IBM917532 ILI917532 IVE917532 JFA917532 JOW917532 JYS917532 KIO917532 KSK917532 LCG917532 LMC917532 LVY917532 MFU917532 MPQ917532 MZM917532 NJI917532 NTE917532 ODA917532 OMW917532 OWS917532 PGO917532 PQK917532 QAG917532 QKC917532 QTY917532 RDU917532 RNQ917532 RXM917532 SHI917532 SRE917532 TBA917532 TKW917532 TUS917532 UEO917532 UOK917532 UYG917532 VIC917532 VRY917532 WBU917532 WLQ917532 WVM917532 E983068 JA983068 SW983068 ACS983068 AMO983068 AWK983068 BGG983068 BQC983068 BZY983068 CJU983068 CTQ983068 DDM983068 DNI983068 DXE983068 EHA983068 EQW983068 FAS983068 FKO983068 FUK983068 GEG983068 GOC983068 GXY983068 HHU983068 HRQ983068 IBM983068 ILI983068 IVE983068 JFA983068 JOW983068 JYS983068 KIO983068 KSK983068 LCG983068 LMC983068 LVY983068 MFU983068 MPQ983068 MZM983068 NJI983068 NTE983068 ODA983068 OMW983068 OWS983068 PGO983068 PQK983068 QAG983068 QKC983068 QTY983068 RDU983068 RNQ983068 RXM983068 SHI983068 SRE983068 TBA983068 TKW983068 TUS983068 UEO983068 UOK983068 UYG983068 VIC983068 VRY983068 WBU983068 WLQ983068 WVM983068">
      <formula1>$O$26:$O$28</formula1>
    </dataValidation>
    <dataValidation type="list" allowBlank="1" showInputMessage="1" showErrorMessage="1" sqref="E65498:L65498 JA65498:JH65498 SW65498:TD65498 ACS65498:ACZ65498 AMO65498:AMV65498 AWK65498:AWR65498 BGG65498:BGN65498 BQC65498:BQJ65498 BZY65498:CAF65498 CJU65498:CKB65498 CTQ65498:CTX65498 DDM65498:DDT65498 DNI65498:DNP65498 DXE65498:DXL65498 EHA65498:EHH65498 EQW65498:ERD65498 FAS65498:FAZ65498 FKO65498:FKV65498 FUK65498:FUR65498 GEG65498:GEN65498 GOC65498:GOJ65498 GXY65498:GYF65498 HHU65498:HIB65498 HRQ65498:HRX65498 IBM65498:IBT65498 ILI65498:ILP65498 IVE65498:IVL65498 JFA65498:JFH65498 JOW65498:JPD65498 JYS65498:JYZ65498 KIO65498:KIV65498 KSK65498:KSR65498 LCG65498:LCN65498 LMC65498:LMJ65498 LVY65498:LWF65498 MFU65498:MGB65498 MPQ65498:MPX65498 MZM65498:MZT65498 NJI65498:NJP65498 NTE65498:NTL65498 ODA65498:ODH65498 OMW65498:OND65498 OWS65498:OWZ65498 PGO65498:PGV65498 PQK65498:PQR65498 QAG65498:QAN65498 QKC65498:QKJ65498 QTY65498:QUF65498 RDU65498:REB65498 RNQ65498:RNX65498 RXM65498:RXT65498 SHI65498:SHP65498 SRE65498:SRL65498 TBA65498:TBH65498 TKW65498:TLD65498 TUS65498:TUZ65498 UEO65498:UEV65498 UOK65498:UOR65498 UYG65498:UYN65498 VIC65498:VIJ65498 VRY65498:VSF65498 WBU65498:WCB65498 WLQ65498:WLX65498 WVM65498:WVT65498 E131034:L131034 JA131034:JH131034 SW131034:TD131034 ACS131034:ACZ131034 AMO131034:AMV131034 AWK131034:AWR131034 BGG131034:BGN131034 BQC131034:BQJ131034 BZY131034:CAF131034 CJU131034:CKB131034 CTQ131034:CTX131034 DDM131034:DDT131034 DNI131034:DNP131034 DXE131034:DXL131034 EHA131034:EHH131034 EQW131034:ERD131034 FAS131034:FAZ131034 FKO131034:FKV131034 FUK131034:FUR131034 GEG131034:GEN131034 GOC131034:GOJ131034 GXY131034:GYF131034 HHU131034:HIB131034 HRQ131034:HRX131034 IBM131034:IBT131034 ILI131034:ILP131034 IVE131034:IVL131034 JFA131034:JFH131034 JOW131034:JPD131034 JYS131034:JYZ131034 KIO131034:KIV131034 KSK131034:KSR131034 LCG131034:LCN131034 LMC131034:LMJ131034 LVY131034:LWF131034 MFU131034:MGB131034 MPQ131034:MPX131034 MZM131034:MZT131034 NJI131034:NJP131034 NTE131034:NTL131034 ODA131034:ODH131034 OMW131034:OND131034 OWS131034:OWZ131034 PGO131034:PGV131034 PQK131034:PQR131034 QAG131034:QAN131034 QKC131034:QKJ131034 QTY131034:QUF131034 RDU131034:REB131034 RNQ131034:RNX131034 RXM131034:RXT131034 SHI131034:SHP131034 SRE131034:SRL131034 TBA131034:TBH131034 TKW131034:TLD131034 TUS131034:TUZ131034 UEO131034:UEV131034 UOK131034:UOR131034 UYG131034:UYN131034 VIC131034:VIJ131034 VRY131034:VSF131034 WBU131034:WCB131034 WLQ131034:WLX131034 WVM131034:WVT131034 E196570:L196570 JA196570:JH196570 SW196570:TD196570 ACS196570:ACZ196570 AMO196570:AMV196570 AWK196570:AWR196570 BGG196570:BGN196570 BQC196570:BQJ196570 BZY196570:CAF196570 CJU196570:CKB196570 CTQ196570:CTX196570 DDM196570:DDT196570 DNI196570:DNP196570 DXE196570:DXL196570 EHA196570:EHH196570 EQW196570:ERD196570 FAS196570:FAZ196570 FKO196570:FKV196570 FUK196570:FUR196570 GEG196570:GEN196570 GOC196570:GOJ196570 GXY196570:GYF196570 HHU196570:HIB196570 HRQ196570:HRX196570 IBM196570:IBT196570 ILI196570:ILP196570 IVE196570:IVL196570 JFA196570:JFH196570 JOW196570:JPD196570 JYS196570:JYZ196570 KIO196570:KIV196570 KSK196570:KSR196570 LCG196570:LCN196570 LMC196570:LMJ196570 LVY196570:LWF196570 MFU196570:MGB196570 MPQ196570:MPX196570 MZM196570:MZT196570 NJI196570:NJP196570 NTE196570:NTL196570 ODA196570:ODH196570 OMW196570:OND196570 OWS196570:OWZ196570 PGO196570:PGV196570 PQK196570:PQR196570 QAG196570:QAN196570 QKC196570:QKJ196570 QTY196570:QUF196570 RDU196570:REB196570 RNQ196570:RNX196570 RXM196570:RXT196570 SHI196570:SHP196570 SRE196570:SRL196570 TBA196570:TBH196570 TKW196570:TLD196570 TUS196570:TUZ196570 UEO196570:UEV196570 UOK196570:UOR196570 UYG196570:UYN196570 VIC196570:VIJ196570 VRY196570:VSF196570 WBU196570:WCB196570 WLQ196570:WLX196570 WVM196570:WVT196570 E262106:L262106 JA262106:JH262106 SW262106:TD262106 ACS262106:ACZ262106 AMO262106:AMV262106 AWK262106:AWR262106 BGG262106:BGN262106 BQC262106:BQJ262106 BZY262106:CAF262106 CJU262106:CKB262106 CTQ262106:CTX262106 DDM262106:DDT262106 DNI262106:DNP262106 DXE262106:DXL262106 EHA262106:EHH262106 EQW262106:ERD262106 FAS262106:FAZ262106 FKO262106:FKV262106 FUK262106:FUR262106 GEG262106:GEN262106 GOC262106:GOJ262106 GXY262106:GYF262106 HHU262106:HIB262106 HRQ262106:HRX262106 IBM262106:IBT262106 ILI262106:ILP262106 IVE262106:IVL262106 JFA262106:JFH262106 JOW262106:JPD262106 JYS262106:JYZ262106 KIO262106:KIV262106 KSK262106:KSR262106 LCG262106:LCN262106 LMC262106:LMJ262106 LVY262106:LWF262106 MFU262106:MGB262106 MPQ262106:MPX262106 MZM262106:MZT262106 NJI262106:NJP262106 NTE262106:NTL262106 ODA262106:ODH262106 OMW262106:OND262106 OWS262106:OWZ262106 PGO262106:PGV262106 PQK262106:PQR262106 QAG262106:QAN262106 QKC262106:QKJ262106 QTY262106:QUF262106 RDU262106:REB262106 RNQ262106:RNX262106 RXM262106:RXT262106 SHI262106:SHP262106 SRE262106:SRL262106 TBA262106:TBH262106 TKW262106:TLD262106 TUS262106:TUZ262106 UEO262106:UEV262106 UOK262106:UOR262106 UYG262106:UYN262106 VIC262106:VIJ262106 VRY262106:VSF262106 WBU262106:WCB262106 WLQ262106:WLX262106 WVM262106:WVT262106 E327642:L327642 JA327642:JH327642 SW327642:TD327642 ACS327642:ACZ327642 AMO327642:AMV327642 AWK327642:AWR327642 BGG327642:BGN327642 BQC327642:BQJ327642 BZY327642:CAF327642 CJU327642:CKB327642 CTQ327642:CTX327642 DDM327642:DDT327642 DNI327642:DNP327642 DXE327642:DXL327642 EHA327642:EHH327642 EQW327642:ERD327642 FAS327642:FAZ327642 FKO327642:FKV327642 FUK327642:FUR327642 GEG327642:GEN327642 GOC327642:GOJ327642 GXY327642:GYF327642 HHU327642:HIB327642 HRQ327642:HRX327642 IBM327642:IBT327642 ILI327642:ILP327642 IVE327642:IVL327642 JFA327642:JFH327642 JOW327642:JPD327642 JYS327642:JYZ327642 KIO327642:KIV327642 KSK327642:KSR327642 LCG327642:LCN327642 LMC327642:LMJ327642 LVY327642:LWF327642 MFU327642:MGB327642 MPQ327642:MPX327642 MZM327642:MZT327642 NJI327642:NJP327642 NTE327642:NTL327642 ODA327642:ODH327642 OMW327642:OND327642 OWS327642:OWZ327642 PGO327642:PGV327642 PQK327642:PQR327642 QAG327642:QAN327642 QKC327642:QKJ327642 QTY327642:QUF327642 RDU327642:REB327642 RNQ327642:RNX327642 RXM327642:RXT327642 SHI327642:SHP327642 SRE327642:SRL327642 TBA327642:TBH327642 TKW327642:TLD327642 TUS327642:TUZ327642 UEO327642:UEV327642 UOK327642:UOR327642 UYG327642:UYN327642 VIC327642:VIJ327642 VRY327642:VSF327642 WBU327642:WCB327642 WLQ327642:WLX327642 WVM327642:WVT327642 E393178:L393178 JA393178:JH393178 SW393178:TD393178 ACS393178:ACZ393178 AMO393178:AMV393178 AWK393178:AWR393178 BGG393178:BGN393178 BQC393178:BQJ393178 BZY393178:CAF393178 CJU393178:CKB393178 CTQ393178:CTX393178 DDM393178:DDT393178 DNI393178:DNP393178 DXE393178:DXL393178 EHA393178:EHH393178 EQW393178:ERD393178 FAS393178:FAZ393178 FKO393178:FKV393178 FUK393178:FUR393178 GEG393178:GEN393178 GOC393178:GOJ393178 GXY393178:GYF393178 HHU393178:HIB393178 HRQ393178:HRX393178 IBM393178:IBT393178 ILI393178:ILP393178 IVE393178:IVL393178 JFA393178:JFH393178 JOW393178:JPD393178 JYS393178:JYZ393178 KIO393178:KIV393178 KSK393178:KSR393178 LCG393178:LCN393178 LMC393178:LMJ393178 LVY393178:LWF393178 MFU393178:MGB393178 MPQ393178:MPX393178 MZM393178:MZT393178 NJI393178:NJP393178 NTE393178:NTL393178 ODA393178:ODH393178 OMW393178:OND393178 OWS393178:OWZ393178 PGO393178:PGV393178 PQK393178:PQR393178 QAG393178:QAN393178 QKC393178:QKJ393178 QTY393178:QUF393178 RDU393178:REB393178 RNQ393178:RNX393178 RXM393178:RXT393178 SHI393178:SHP393178 SRE393178:SRL393178 TBA393178:TBH393178 TKW393178:TLD393178 TUS393178:TUZ393178 UEO393178:UEV393178 UOK393178:UOR393178 UYG393178:UYN393178 VIC393178:VIJ393178 VRY393178:VSF393178 WBU393178:WCB393178 WLQ393178:WLX393178 WVM393178:WVT393178 E458714:L458714 JA458714:JH458714 SW458714:TD458714 ACS458714:ACZ458714 AMO458714:AMV458714 AWK458714:AWR458714 BGG458714:BGN458714 BQC458714:BQJ458714 BZY458714:CAF458714 CJU458714:CKB458714 CTQ458714:CTX458714 DDM458714:DDT458714 DNI458714:DNP458714 DXE458714:DXL458714 EHA458714:EHH458714 EQW458714:ERD458714 FAS458714:FAZ458714 FKO458714:FKV458714 FUK458714:FUR458714 GEG458714:GEN458714 GOC458714:GOJ458714 GXY458714:GYF458714 HHU458714:HIB458714 HRQ458714:HRX458714 IBM458714:IBT458714 ILI458714:ILP458714 IVE458714:IVL458714 JFA458714:JFH458714 JOW458714:JPD458714 JYS458714:JYZ458714 KIO458714:KIV458714 KSK458714:KSR458714 LCG458714:LCN458714 LMC458714:LMJ458714 LVY458714:LWF458714 MFU458714:MGB458714 MPQ458714:MPX458714 MZM458714:MZT458714 NJI458714:NJP458714 NTE458714:NTL458714 ODA458714:ODH458714 OMW458714:OND458714 OWS458714:OWZ458714 PGO458714:PGV458714 PQK458714:PQR458714 QAG458714:QAN458714 QKC458714:QKJ458714 QTY458714:QUF458714 RDU458714:REB458714 RNQ458714:RNX458714 RXM458714:RXT458714 SHI458714:SHP458714 SRE458714:SRL458714 TBA458714:TBH458714 TKW458714:TLD458714 TUS458714:TUZ458714 UEO458714:UEV458714 UOK458714:UOR458714 UYG458714:UYN458714 VIC458714:VIJ458714 VRY458714:VSF458714 WBU458714:WCB458714 WLQ458714:WLX458714 WVM458714:WVT458714 E524250:L524250 JA524250:JH524250 SW524250:TD524250 ACS524250:ACZ524250 AMO524250:AMV524250 AWK524250:AWR524250 BGG524250:BGN524250 BQC524250:BQJ524250 BZY524250:CAF524250 CJU524250:CKB524250 CTQ524250:CTX524250 DDM524250:DDT524250 DNI524250:DNP524250 DXE524250:DXL524250 EHA524250:EHH524250 EQW524250:ERD524250 FAS524250:FAZ524250 FKO524250:FKV524250 FUK524250:FUR524250 GEG524250:GEN524250 GOC524250:GOJ524250 GXY524250:GYF524250 HHU524250:HIB524250 HRQ524250:HRX524250 IBM524250:IBT524250 ILI524250:ILP524250 IVE524250:IVL524250 JFA524250:JFH524250 JOW524250:JPD524250 JYS524250:JYZ524250 KIO524250:KIV524250 KSK524250:KSR524250 LCG524250:LCN524250 LMC524250:LMJ524250 LVY524250:LWF524250 MFU524250:MGB524250 MPQ524250:MPX524250 MZM524250:MZT524250 NJI524250:NJP524250 NTE524250:NTL524250 ODA524250:ODH524250 OMW524250:OND524250 OWS524250:OWZ524250 PGO524250:PGV524250 PQK524250:PQR524250 QAG524250:QAN524250 QKC524250:QKJ524250 QTY524250:QUF524250 RDU524250:REB524250 RNQ524250:RNX524250 RXM524250:RXT524250 SHI524250:SHP524250 SRE524250:SRL524250 TBA524250:TBH524250 TKW524250:TLD524250 TUS524250:TUZ524250 UEO524250:UEV524250 UOK524250:UOR524250 UYG524250:UYN524250 VIC524250:VIJ524250 VRY524250:VSF524250 WBU524250:WCB524250 WLQ524250:WLX524250 WVM524250:WVT524250 E589786:L589786 JA589786:JH589786 SW589786:TD589786 ACS589786:ACZ589786 AMO589786:AMV589786 AWK589786:AWR589786 BGG589786:BGN589786 BQC589786:BQJ589786 BZY589786:CAF589786 CJU589786:CKB589786 CTQ589786:CTX589786 DDM589786:DDT589786 DNI589786:DNP589786 DXE589786:DXL589786 EHA589786:EHH589786 EQW589786:ERD589786 FAS589786:FAZ589786 FKO589786:FKV589786 FUK589786:FUR589786 GEG589786:GEN589786 GOC589786:GOJ589786 GXY589786:GYF589786 HHU589786:HIB589786 HRQ589786:HRX589786 IBM589786:IBT589786 ILI589786:ILP589786 IVE589786:IVL589786 JFA589786:JFH589786 JOW589786:JPD589786 JYS589786:JYZ589786 KIO589786:KIV589786 KSK589786:KSR589786 LCG589786:LCN589786 LMC589786:LMJ589786 LVY589786:LWF589786 MFU589786:MGB589786 MPQ589786:MPX589786 MZM589786:MZT589786 NJI589786:NJP589786 NTE589786:NTL589786 ODA589786:ODH589786 OMW589786:OND589786 OWS589786:OWZ589786 PGO589786:PGV589786 PQK589786:PQR589786 QAG589786:QAN589786 QKC589786:QKJ589786 QTY589786:QUF589786 RDU589786:REB589786 RNQ589786:RNX589786 RXM589786:RXT589786 SHI589786:SHP589786 SRE589786:SRL589786 TBA589786:TBH589786 TKW589786:TLD589786 TUS589786:TUZ589786 UEO589786:UEV589786 UOK589786:UOR589786 UYG589786:UYN589786 VIC589786:VIJ589786 VRY589786:VSF589786 WBU589786:WCB589786 WLQ589786:WLX589786 WVM589786:WVT589786 E655322:L655322 JA655322:JH655322 SW655322:TD655322 ACS655322:ACZ655322 AMO655322:AMV655322 AWK655322:AWR655322 BGG655322:BGN655322 BQC655322:BQJ655322 BZY655322:CAF655322 CJU655322:CKB655322 CTQ655322:CTX655322 DDM655322:DDT655322 DNI655322:DNP655322 DXE655322:DXL655322 EHA655322:EHH655322 EQW655322:ERD655322 FAS655322:FAZ655322 FKO655322:FKV655322 FUK655322:FUR655322 GEG655322:GEN655322 GOC655322:GOJ655322 GXY655322:GYF655322 HHU655322:HIB655322 HRQ655322:HRX655322 IBM655322:IBT655322 ILI655322:ILP655322 IVE655322:IVL655322 JFA655322:JFH655322 JOW655322:JPD655322 JYS655322:JYZ655322 KIO655322:KIV655322 KSK655322:KSR655322 LCG655322:LCN655322 LMC655322:LMJ655322 LVY655322:LWF655322 MFU655322:MGB655322 MPQ655322:MPX655322 MZM655322:MZT655322 NJI655322:NJP655322 NTE655322:NTL655322 ODA655322:ODH655322 OMW655322:OND655322 OWS655322:OWZ655322 PGO655322:PGV655322 PQK655322:PQR655322 QAG655322:QAN655322 QKC655322:QKJ655322 QTY655322:QUF655322 RDU655322:REB655322 RNQ655322:RNX655322 RXM655322:RXT655322 SHI655322:SHP655322 SRE655322:SRL655322 TBA655322:TBH655322 TKW655322:TLD655322 TUS655322:TUZ655322 UEO655322:UEV655322 UOK655322:UOR655322 UYG655322:UYN655322 VIC655322:VIJ655322 VRY655322:VSF655322 WBU655322:WCB655322 WLQ655322:WLX655322 WVM655322:WVT655322 E720858:L720858 JA720858:JH720858 SW720858:TD720858 ACS720858:ACZ720858 AMO720858:AMV720858 AWK720858:AWR720858 BGG720858:BGN720858 BQC720858:BQJ720858 BZY720858:CAF720858 CJU720858:CKB720858 CTQ720858:CTX720858 DDM720858:DDT720858 DNI720858:DNP720858 DXE720858:DXL720858 EHA720858:EHH720858 EQW720858:ERD720858 FAS720858:FAZ720858 FKO720858:FKV720858 FUK720858:FUR720858 GEG720858:GEN720858 GOC720858:GOJ720858 GXY720858:GYF720858 HHU720858:HIB720858 HRQ720858:HRX720858 IBM720858:IBT720858 ILI720858:ILP720858 IVE720858:IVL720858 JFA720858:JFH720858 JOW720858:JPD720858 JYS720858:JYZ720858 KIO720858:KIV720858 KSK720858:KSR720858 LCG720858:LCN720858 LMC720858:LMJ720858 LVY720858:LWF720858 MFU720858:MGB720858 MPQ720858:MPX720858 MZM720858:MZT720858 NJI720858:NJP720858 NTE720858:NTL720858 ODA720858:ODH720858 OMW720858:OND720858 OWS720858:OWZ720858 PGO720858:PGV720858 PQK720858:PQR720858 QAG720858:QAN720858 QKC720858:QKJ720858 QTY720858:QUF720858 RDU720858:REB720858 RNQ720858:RNX720858 RXM720858:RXT720858 SHI720858:SHP720858 SRE720858:SRL720858 TBA720858:TBH720858 TKW720858:TLD720858 TUS720858:TUZ720858 UEO720858:UEV720858 UOK720858:UOR720858 UYG720858:UYN720858 VIC720858:VIJ720858 VRY720858:VSF720858 WBU720858:WCB720858 WLQ720858:WLX720858 WVM720858:WVT720858 E786394:L786394 JA786394:JH786394 SW786394:TD786394 ACS786394:ACZ786394 AMO786394:AMV786394 AWK786394:AWR786394 BGG786394:BGN786394 BQC786394:BQJ786394 BZY786394:CAF786394 CJU786394:CKB786394 CTQ786394:CTX786394 DDM786394:DDT786394 DNI786394:DNP786394 DXE786394:DXL786394 EHA786394:EHH786394 EQW786394:ERD786394 FAS786394:FAZ786394 FKO786394:FKV786394 FUK786394:FUR786394 GEG786394:GEN786394 GOC786394:GOJ786394 GXY786394:GYF786394 HHU786394:HIB786394 HRQ786394:HRX786394 IBM786394:IBT786394 ILI786394:ILP786394 IVE786394:IVL786394 JFA786394:JFH786394 JOW786394:JPD786394 JYS786394:JYZ786394 KIO786394:KIV786394 KSK786394:KSR786394 LCG786394:LCN786394 LMC786394:LMJ786394 LVY786394:LWF786394 MFU786394:MGB786394 MPQ786394:MPX786394 MZM786394:MZT786394 NJI786394:NJP786394 NTE786394:NTL786394 ODA786394:ODH786394 OMW786394:OND786394 OWS786394:OWZ786394 PGO786394:PGV786394 PQK786394:PQR786394 QAG786394:QAN786394 QKC786394:QKJ786394 QTY786394:QUF786394 RDU786394:REB786394 RNQ786394:RNX786394 RXM786394:RXT786394 SHI786394:SHP786394 SRE786394:SRL786394 TBA786394:TBH786394 TKW786394:TLD786394 TUS786394:TUZ786394 UEO786394:UEV786394 UOK786394:UOR786394 UYG786394:UYN786394 VIC786394:VIJ786394 VRY786394:VSF786394 WBU786394:WCB786394 WLQ786394:WLX786394 WVM786394:WVT786394 E851930:L851930 JA851930:JH851930 SW851930:TD851930 ACS851930:ACZ851930 AMO851930:AMV851930 AWK851930:AWR851930 BGG851930:BGN851930 BQC851930:BQJ851930 BZY851930:CAF851930 CJU851930:CKB851930 CTQ851930:CTX851930 DDM851930:DDT851930 DNI851930:DNP851930 DXE851930:DXL851930 EHA851930:EHH851930 EQW851930:ERD851930 FAS851930:FAZ851930 FKO851930:FKV851930 FUK851930:FUR851930 GEG851930:GEN851930 GOC851930:GOJ851930 GXY851930:GYF851930 HHU851930:HIB851930 HRQ851930:HRX851930 IBM851930:IBT851930 ILI851930:ILP851930 IVE851930:IVL851930 JFA851930:JFH851930 JOW851930:JPD851930 JYS851930:JYZ851930 KIO851930:KIV851930 KSK851930:KSR851930 LCG851930:LCN851930 LMC851930:LMJ851930 LVY851930:LWF851930 MFU851930:MGB851930 MPQ851930:MPX851930 MZM851930:MZT851930 NJI851930:NJP851930 NTE851930:NTL851930 ODA851930:ODH851930 OMW851930:OND851930 OWS851930:OWZ851930 PGO851930:PGV851930 PQK851930:PQR851930 QAG851930:QAN851930 QKC851930:QKJ851930 QTY851930:QUF851930 RDU851930:REB851930 RNQ851930:RNX851930 RXM851930:RXT851930 SHI851930:SHP851930 SRE851930:SRL851930 TBA851930:TBH851930 TKW851930:TLD851930 TUS851930:TUZ851930 UEO851930:UEV851930 UOK851930:UOR851930 UYG851930:UYN851930 VIC851930:VIJ851930 VRY851930:VSF851930 WBU851930:WCB851930 WLQ851930:WLX851930 WVM851930:WVT851930 E917466:L917466 JA917466:JH917466 SW917466:TD917466 ACS917466:ACZ917466 AMO917466:AMV917466 AWK917466:AWR917466 BGG917466:BGN917466 BQC917466:BQJ917466 BZY917466:CAF917466 CJU917466:CKB917466 CTQ917466:CTX917466 DDM917466:DDT917466 DNI917466:DNP917466 DXE917466:DXL917466 EHA917466:EHH917466 EQW917466:ERD917466 FAS917466:FAZ917466 FKO917466:FKV917466 FUK917466:FUR917466 GEG917466:GEN917466 GOC917466:GOJ917466 GXY917466:GYF917466 HHU917466:HIB917466 HRQ917466:HRX917466 IBM917466:IBT917466 ILI917466:ILP917466 IVE917466:IVL917466 JFA917466:JFH917466 JOW917466:JPD917466 JYS917466:JYZ917466 KIO917466:KIV917466 KSK917466:KSR917466 LCG917466:LCN917466 LMC917466:LMJ917466 LVY917466:LWF917466 MFU917466:MGB917466 MPQ917466:MPX917466 MZM917466:MZT917466 NJI917466:NJP917466 NTE917466:NTL917466 ODA917466:ODH917466 OMW917466:OND917466 OWS917466:OWZ917466 PGO917466:PGV917466 PQK917466:PQR917466 QAG917466:QAN917466 QKC917466:QKJ917466 QTY917466:QUF917466 RDU917466:REB917466 RNQ917466:RNX917466 RXM917466:RXT917466 SHI917466:SHP917466 SRE917466:SRL917466 TBA917466:TBH917466 TKW917466:TLD917466 TUS917466:TUZ917466 UEO917466:UEV917466 UOK917466:UOR917466 UYG917466:UYN917466 VIC917466:VIJ917466 VRY917466:VSF917466 WBU917466:WCB917466 WLQ917466:WLX917466 WVM917466:WVT917466 E983002:L983002 JA983002:JH983002 SW983002:TD983002 ACS983002:ACZ983002 AMO983002:AMV983002 AWK983002:AWR983002 BGG983002:BGN983002 BQC983002:BQJ983002 BZY983002:CAF983002 CJU983002:CKB983002 CTQ983002:CTX983002 DDM983002:DDT983002 DNI983002:DNP983002 DXE983002:DXL983002 EHA983002:EHH983002 EQW983002:ERD983002 FAS983002:FAZ983002 FKO983002:FKV983002 FUK983002:FUR983002 GEG983002:GEN983002 GOC983002:GOJ983002 GXY983002:GYF983002 HHU983002:HIB983002 HRQ983002:HRX983002 IBM983002:IBT983002 ILI983002:ILP983002 IVE983002:IVL983002 JFA983002:JFH983002 JOW983002:JPD983002 JYS983002:JYZ983002 KIO983002:KIV983002 KSK983002:KSR983002 LCG983002:LCN983002 LMC983002:LMJ983002 LVY983002:LWF983002 MFU983002:MGB983002 MPQ983002:MPX983002 MZM983002:MZT983002 NJI983002:NJP983002 NTE983002:NTL983002 ODA983002:ODH983002 OMW983002:OND983002 OWS983002:OWZ983002 PGO983002:PGV983002 PQK983002:PQR983002 QAG983002:QAN983002 QKC983002:QKJ983002 QTY983002:QUF983002 RDU983002:REB983002 RNQ983002:RNX983002 RXM983002:RXT983002 SHI983002:SHP983002 SRE983002:SRL983002 TBA983002:TBH983002 TKW983002:TLD983002 TUS983002:TUZ983002 UEO983002:UEV983002 UOK983002:UOR983002 UYG983002:UYN983002 VIC983002:VIJ983002 VRY983002:VSF983002 WBU983002:WCB983002 WLQ983002:WLX983002 WVM983002:WVT983002 E1048538:L1048538 JA1048538:JH1048538 SW1048538:TD1048538 ACS1048538:ACZ1048538 AMO1048538:AMV1048538 AWK1048538:AWR1048538 BGG1048538:BGN1048538 BQC1048538:BQJ1048538 BZY1048538:CAF1048538 CJU1048538:CKB1048538 CTQ1048538:CTX1048538 DDM1048538:DDT1048538 DNI1048538:DNP1048538 DXE1048538:DXL1048538 EHA1048538:EHH1048538 EQW1048538:ERD1048538 FAS1048538:FAZ1048538 FKO1048538:FKV1048538 FUK1048538:FUR1048538 GEG1048538:GEN1048538 GOC1048538:GOJ1048538 GXY1048538:GYF1048538 HHU1048538:HIB1048538 HRQ1048538:HRX1048538 IBM1048538:IBT1048538 ILI1048538:ILP1048538 IVE1048538:IVL1048538 JFA1048538:JFH1048538 JOW1048538:JPD1048538 JYS1048538:JYZ1048538 KIO1048538:KIV1048538 KSK1048538:KSR1048538 LCG1048538:LCN1048538 LMC1048538:LMJ1048538 LVY1048538:LWF1048538 MFU1048538:MGB1048538 MPQ1048538:MPX1048538 MZM1048538:MZT1048538 NJI1048538:NJP1048538 NTE1048538:NTL1048538 ODA1048538:ODH1048538 OMW1048538:OND1048538 OWS1048538:OWZ1048538 PGO1048538:PGV1048538 PQK1048538:PQR1048538 QAG1048538:QAN1048538 QKC1048538:QKJ1048538 QTY1048538:QUF1048538 RDU1048538:REB1048538 RNQ1048538:RNX1048538 RXM1048538:RXT1048538 SHI1048538:SHP1048538 SRE1048538:SRL1048538 TBA1048538:TBH1048538 TKW1048538:TLD1048538 TUS1048538:TUZ1048538 UEO1048538:UEV1048538 UOK1048538:UOR1048538 UYG1048538:UYN1048538 VIC1048538:VIJ1048538 VRY1048538:VSF1048538 WBU1048538:WCB1048538 WLQ1048538:WLX1048538 WVM1048538:WVT1048538">
      <formula1>$P$1:$P$8</formula1>
    </dataValidation>
  </dataValidations>
  <pageMargins left="0.7" right="0.7" top="0.75" bottom="0.75" header="0.3" footer="0.3"/>
  <drawing r:id="rId1"/>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WWF91"/>
  <sheetViews>
    <sheetView topLeftCell="A52" zoomScale="90" zoomScaleNormal="90" workbookViewId="0">
      <selection activeCell="JA53" sqref="JA53"/>
    </sheetView>
  </sheetViews>
  <sheetFormatPr baseColWidth="10" defaultColWidth="0" defaultRowHeight="15" customHeight="1" zeroHeight="1" x14ac:dyDescent="0.25"/>
  <cols>
    <col min="1" max="1" width="4.140625" style="1" customWidth="1"/>
    <col min="2" max="2" width="13.85546875" customWidth="1"/>
    <col min="3" max="3" width="11.5703125" customWidth="1"/>
    <col min="4" max="4" width="16" customWidth="1"/>
    <col min="5" max="5" width="21.140625" customWidth="1"/>
    <col min="6" max="6" width="22.28515625" bestFit="1" customWidth="1"/>
    <col min="7" max="7" width="16" customWidth="1"/>
    <col min="8" max="8" width="18.7109375" customWidth="1"/>
    <col min="9" max="9" width="26.140625" customWidth="1"/>
    <col min="10" max="10" width="10.5703125" customWidth="1"/>
    <col min="11" max="11" width="9.5703125" customWidth="1"/>
    <col min="12" max="12" width="15.140625" customWidth="1"/>
    <col min="13" max="13" width="7.42578125" style="2" customWidth="1"/>
    <col min="14" max="14" width="13.85546875" hidden="1" customWidth="1"/>
    <col min="15" max="15" width="17.28515625" hidden="1" customWidth="1"/>
    <col min="16" max="16" width="17.140625" hidden="1" customWidth="1"/>
    <col min="17" max="17" width="20.140625" hidden="1" customWidth="1"/>
    <col min="18" max="18" width="3.140625" style="1" hidden="1" customWidth="1"/>
    <col min="19" max="23" width="11.42578125" hidden="1" customWidth="1"/>
    <col min="24" max="24" width="3.7109375" style="1" customWidth="1"/>
    <col min="25" max="256" width="11.42578125" hidden="1"/>
    <col min="257" max="257" width="4.140625" customWidth="1"/>
    <col min="258" max="258" width="13.85546875" customWidth="1"/>
    <col min="259" max="259" width="11.5703125" customWidth="1"/>
    <col min="260" max="260" width="16" customWidth="1"/>
    <col min="261" max="261" width="15.28515625" customWidth="1"/>
    <col min="262" max="262" width="17" customWidth="1"/>
    <col min="263" max="263" width="16" customWidth="1"/>
    <col min="264" max="264" width="18.7109375" customWidth="1"/>
    <col min="265" max="265" width="16.7109375" customWidth="1"/>
    <col min="266" max="266" width="10.5703125" customWidth="1"/>
    <col min="267" max="267" width="9.5703125" customWidth="1"/>
    <col min="268" max="268" width="11.28515625" customWidth="1"/>
    <col min="269" max="269" width="7.42578125" customWidth="1"/>
    <col min="270" max="279" width="11.42578125" hidden="1" customWidth="1"/>
    <col min="280" max="280" width="3.7109375" customWidth="1"/>
    <col min="281" max="512" width="11.42578125" hidden="1"/>
    <col min="513" max="513" width="4.140625" customWidth="1"/>
    <col min="514" max="514" width="13.85546875" customWidth="1"/>
    <col min="515" max="515" width="11.5703125" customWidth="1"/>
    <col min="516" max="516" width="16" customWidth="1"/>
    <col min="517" max="517" width="15.28515625" customWidth="1"/>
    <col min="518" max="518" width="17" customWidth="1"/>
    <col min="519" max="519" width="16" customWidth="1"/>
    <col min="520" max="520" width="18.7109375" customWidth="1"/>
    <col min="521" max="521" width="16.7109375" customWidth="1"/>
    <col min="522" max="522" width="10.5703125" customWidth="1"/>
    <col min="523" max="523" width="9.5703125" customWidth="1"/>
    <col min="524" max="524" width="11.28515625" customWidth="1"/>
    <col min="525" max="525" width="7.42578125" customWidth="1"/>
    <col min="526" max="535" width="11.42578125" hidden="1" customWidth="1"/>
    <col min="536" max="536" width="3.7109375" customWidth="1"/>
    <col min="537" max="768" width="11.42578125" hidden="1"/>
    <col min="769" max="769" width="4.140625" customWidth="1"/>
    <col min="770" max="770" width="13.85546875" customWidth="1"/>
    <col min="771" max="771" width="11.5703125" customWidth="1"/>
    <col min="772" max="772" width="16" customWidth="1"/>
    <col min="773" max="773" width="15.28515625" customWidth="1"/>
    <col min="774" max="774" width="17" customWidth="1"/>
    <col min="775" max="775" width="16" customWidth="1"/>
    <col min="776" max="776" width="18.7109375" customWidth="1"/>
    <col min="777" max="777" width="16.7109375" customWidth="1"/>
    <col min="778" max="778" width="10.5703125" customWidth="1"/>
    <col min="779" max="779" width="9.5703125" customWidth="1"/>
    <col min="780" max="780" width="11.28515625" customWidth="1"/>
    <col min="781" max="781" width="7.42578125" customWidth="1"/>
    <col min="782" max="791" width="11.42578125" hidden="1" customWidth="1"/>
    <col min="792" max="792" width="3.7109375" customWidth="1"/>
    <col min="793" max="1024" width="11.42578125" hidden="1"/>
    <col min="1025" max="1025" width="4.140625" customWidth="1"/>
    <col min="1026" max="1026" width="13.85546875" customWidth="1"/>
    <col min="1027" max="1027" width="11.5703125" customWidth="1"/>
    <col min="1028" max="1028" width="16" customWidth="1"/>
    <col min="1029" max="1029" width="15.28515625" customWidth="1"/>
    <col min="1030" max="1030" width="17" customWidth="1"/>
    <col min="1031" max="1031" width="16" customWidth="1"/>
    <col min="1032" max="1032" width="18.7109375" customWidth="1"/>
    <col min="1033" max="1033" width="16.7109375" customWidth="1"/>
    <col min="1034" max="1034" width="10.5703125" customWidth="1"/>
    <col min="1035" max="1035" width="9.5703125" customWidth="1"/>
    <col min="1036" max="1036" width="11.28515625" customWidth="1"/>
    <col min="1037" max="1037" width="7.42578125" customWidth="1"/>
    <col min="1038" max="1047" width="11.42578125" hidden="1" customWidth="1"/>
    <col min="1048" max="1048" width="3.7109375" customWidth="1"/>
    <col min="1049" max="1280" width="11.42578125" hidden="1"/>
    <col min="1281" max="1281" width="4.140625" customWidth="1"/>
    <col min="1282" max="1282" width="13.85546875" customWidth="1"/>
    <col min="1283" max="1283" width="11.5703125" customWidth="1"/>
    <col min="1284" max="1284" width="16" customWidth="1"/>
    <col min="1285" max="1285" width="15.28515625" customWidth="1"/>
    <col min="1286" max="1286" width="17" customWidth="1"/>
    <col min="1287" max="1287" width="16" customWidth="1"/>
    <col min="1288" max="1288" width="18.7109375" customWidth="1"/>
    <col min="1289" max="1289" width="16.7109375" customWidth="1"/>
    <col min="1290" max="1290" width="10.5703125" customWidth="1"/>
    <col min="1291" max="1291" width="9.5703125" customWidth="1"/>
    <col min="1292" max="1292" width="11.28515625" customWidth="1"/>
    <col min="1293" max="1293" width="7.42578125" customWidth="1"/>
    <col min="1294" max="1303" width="11.42578125" hidden="1" customWidth="1"/>
    <col min="1304" max="1304" width="3.7109375" customWidth="1"/>
    <col min="1305" max="1536" width="11.42578125" hidden="1"/>
    <col min="1537" max="1537" width="4.140625" customWidth="1"/>
    <col min="1538" max="1538" width="13.85546875" customWidth="1"/>
    <col min="1539" max="1539" width="11.5703125" customWidth="1"/>
    <col min="1540" max="1540" width="16" customWidth="1"/>
    <col min="1541" max="1541" width="15.28515625" customWidth="1"/>
    <col min="1542" max="1542" width="17" customWidth="1"/>
    <col min="1543" max="1543" width="16" customWidth="1"/>
    <col min="1544" max="1544" width="18.7109375" customWidth="1"/>
    <col min="1545" max="1545" width="16.7109375" customWidth="1"/>
    <col min="1546" max="1546" width="10.5703125" customWidth="1"/>
    <col min="1547" max="1547" width="9.5703125" customWidth="1"/>
    <col min="1548" max="1548" width="11.28515625" customWidth="1"/>
    <col min="1549" max="1549" width="7.42578125" customWidth="1"/>
    <col min="1550" max="1559" width="11.42578125" hidden="1" customWidth="1"/>
    <col min="1560" max="1560" width="3.7109375" customWidth="1"/>
    <col min="1561" max="1792" width="11.42578125" hidden="1"/>
    <col min="1793" max="1793" width="4.140625" customWidth="1"/>
    <col min="1794" max="1794" width="13.85546875" customWidth="1"/>
    <col min="1795" max="1795" width="11.5703125" customWidth="1"/>
    <col min="1796" max="1796" width="16" customWidth="1"/>
    <col min="1797" max="1797" width="15.28515625" customWidth="1"/>
    <col min="1798" max="1798" width="17" customWidth="1"/>
    <col min="1799" max="1799" width="16" customWidth="1"/>
    <col min="1800" max="1800" width="18.7109375" customWidth="1"/>
    <col min="1801" max="1801" width="16.7109375" customWidth="1"/>
    <col min="1802" max="1802" width="10.5703125" customWidth="1"/>
    <col min="1803" max="1803" width="9.5703125" customWidth="1"/>
    <col min="1804" max="1804" width="11.28515625" customWidth="1"/>
    <col min="1805" max="1805" width="7.42578125" customWidth="1"/>
    <col min="1806" max="1815" width="11.42578125" hidden="1" customWidth="1"/>
    <col min="1816" max="1816" width="3.7109375" customWidth="1"/>
    <col min="1817" max="2048" width="11.42578125" hidden="1"/>
    <col min="2049" max="2049" width="4.140625" customWidth="1"/>
    <col min="2050" max="2050" width="13.85546875" customWidth="1"/>
    <col min="2051" max="2051" width="11.5703125" customWidth="1"/>
    <col min="2052" max="2052" width="16" customWidth="1"/>
    <col min="2053" max="2053" width="15.28515625" customWidth="1"/>
    <col min="2054" max="2054" width="17" customWidth="1"/>
    <col min="2055" max="2055" width="16" customWidth="1"/>
    <col min="2056" max="2056" width="18.7109375" customWidth="1"/>
    <col min="2057" max="2057" width="16.7109375" customWidth="1"/>
    <col min="2058" max="2058" width="10.5703125" customWidth="1"/>
    <col min="2059" max="2059" width="9.5703125" customWidth="1"/>
    <col min="2060" max="2060" width="11.28515625" customWidth="1"/>
    <col min="2061" max="2061" width="7.42578125" customWidth="1"/>
    <col min="2062" max="2071" width="11.42578125" hidden="1" customWidth="1"/>
    <col min="2072" max="2072" width="3.7109375" customWidth="1"/>
    <col min="2073" max="2304" width="11.42578125" hidden="1"/>
    <col min="2305" max="2305" width="4.140625" customWidth="1"/>
    <col min="2306" max="2306" width="13.85546875" customWidth="1"/>
    <col min="2307" max="2307" width="11.5703125" customWidth="1"/>
    <col min="2308" max="2308" width="16" customWidth="1"/>
    <col min="2309" max="2309" width="15.28515625" customWidth="1"/>
    <col min="2310" max="2310" width="17" customWidth="1"/>
    <col min="2311" max="2311" width="16" customWidth="1"/>
    <col min="2312" max="2312" width="18.7109375" customWidth="1"/>
    <col min="2313" max="2313" width="16.7109375" customWidth="1"/>
    <col min="2314" max="2314" width="10.5703125" customWidth="1"/>
    <col min="2315" max="2315" width="9.5703125" customWidth="1"/>
    <col min="2316" max="2316" width="11.28515625" customWidth="1"/>
    <col min="2317" max="2317" width="7.42578125" customWidth="1"/>
    <col min="2318" max="2327" width="11.42578125" hidden="1" customWidth="1"/>
    <col min="2328" max="2328" width="3.7109375" customWidth="1"/>
    <col min="2329" max="2560" width="11.42578125" hidden="1"/>
    <col min="2561" max="2561" width="4.140625" customWidth="1"/>
    <col min="2562" max="2562" width="13.85546875" customWidth="1"/>
    <col min="2563" max="2563" width="11.5703125" customWidth="1"/>
    <col min="2564" max="2564" width="16" customWidth="1"/>
    <col min="2565" max="2565" width="15.28515625" customWidth="1"/>
    <col min="2566" max="2566" width="17" customWidth="1"/>
    <col min="2567" max="2567" width="16" customWidth="1"/>
    <col min="2568" max="2568" width="18.7109375" customWidth="1"/>
    <col min="2569" max="2569" width="16.7109375" customWidth="1"/>
    <col min="2570" max="2570" width="10.5703125" customWidth="1"/>
    <col min="2571" max="2571" width="9.5703125" customWidth="1"/>
    <col min="2572" max="2572" width="11.28515625" customWidth="1"/>
    <col min="2573" max="2573" width="7.42578125" customWidth="1"/>
    <col min="2574" max="2583" width="11.42578125" hidden="1" customWidth="1"/>
    <col min="2584" max="2584" width="3.7109375" customWidth="1"/>
    <col min="2585" max="2816" width="11.42578125" hidden="1"/>
    <col min="2817" max="2817" width="4.140625" customWidth="1"/>
    <col min="2818" max="2818" width="13.85546875" customWidth="1"/>
    <col min="2819" max="2819" width="11.5703125" customWidth="1"/>
    <col min="2820" max="2820" width="16" customWidth="1"/>
    <col min="2821" max="2821" width="15.28515625" customWidth="1"/>
    <col min="2822" max="2822" width="17" customWidth="1"/>
    <col min="2823" max="2823" width="16" customWidth="1"/>
    <col min="2824" max="2824" width="18.7109375" customWidth="1"/>
    <col min="2825" max="2825" width="16.7109375" customWidth="1"/>
    <col min="2826" max="2826" width="10.5703125" customWidth="1"/>
    <col min="2827" max="2827" width="9.5703125" customWidth="1"/>
    <col min="2828" max="2828" width="11.28515625" customWidth="1"/>
    <col min="2829" max="2829" width="7.42578125" customWidth="1"/>
    <col min="2830" max="2839" width="11.42578125" hidden="1" customWidth="1"/>
    <col min="2840" max="2840" width="3.7109375" customWidth="1"/>
    <col min="2841" max="3072" width="11.42578125" hidden="1"/>
    <col min="3073" max="3073" width="4.140625" customWidth="1"/>
    <col min="3074" max="3074" width="13.85546875" customWidth="1"/>
    <col min="3075" max="3075" width="11.5703125" customWidth="1"/>
    <col min="3076" max="3076" width="16" customWidth="1"/>
    <col min="3077" max="3077" width="15.28515625" customWidth="1"/>
    <col min="3078" max="3078" width="17" customWidth="1"/>
    <col min="3079" max="3079" width="16" customWidth="1"/>
    <col min="3080" max="3080" width="18.7109375" customWidth="1"/>
    <col min="3081" max="3081" width="16.7109375" customWidth="1"/>
    <col min="3082" max="3082" width="10.5703125" customWidth="1"/>
    <col min="3083" max="3083" width="9.5703125" customWidth="1"/>
    <col min="3084" max="3084" width="11.28515625" customWidth="1"/>
    <col min="3085" max="3085" width="7.42578125" customWidth="1"/>
    <col min="3086" max="3095" width="11.42578125" hidden="1" customWidth="1"/>
    <col min="3096" max="3096" width="3.7109375" customWidth="1"/>
    <col min="3097" max="3328" width="11.42578125" hidden="1"/>
    <col min="3329" max="3329" width="4.140625" customWidth="1"/>
    <col min="3330" max="3330" width="13.85546875" customWidth="1"/>
    <col min="3331" max="3331" width="11.5703125" customWidth="1"/>
    <col min="3332" max="3332" width="16" customWidth="1"/>
    <col min="3333" max="3333" width="15.28515625" customWidth="1"/>
    <col min="3334" max="3334" width="17" customWidth="1"/>
    <col min="3335" max="3335" width="16" customWidth="1"/>
    <col min="3336" max="3336" width="18.7109375" customWidth="1"/>
    <col min="3337" max="3337" width="16.7109375" customWidth="1"/>
    <col min="3338" max="3338" width="10.5703125" customWidth="1"/>
    <col min="3339" max="3339" width="9.5703125" customWidth="1"/>
    <col min="3340" max="3340" width="11.28515625" customWidth="1"/>
    <col min="3341" max="3341" width="7.42578125" customWidth="1"/>
    <col min="3342" max="3351" width="11.42578125" hidden="1" customWidth="1"/>
    <col min="3352" max="3352" width="3.7109375" customWidth="1"/>
    <col min="3353" max="3584" width="11.42578125" hidden="1"/>
    <col min="3585" max="3585" width="4.140625" customWidth="1"/>
    <col min="3586" max="3586" width="13.85546875" customWidth="1"/>
    <col min="3587" max="3587" width="11.5703125" customWidth="1"/>
    <col min="3588" max="3588" width="16" customWidth="1"/>
    <col min="3589" max="3589" width="15.28515625" customWidth="1"/>
    <col min="3590" max="3590" width="17" customWidth="1"/>
    <col min="3591" max="3591" width="16" customWidth="1"/>
    <col min="3592" max="3592" width="18.7109375" customWidth="1"/>
    <col min="3593" max="3593" width="16.7109375" customWidth="1"/>
    <col min="3594" max="3594" width="10.5703125" customWidth="1"/>
    <col min="3595" max="3595" width="9.5703125" customWidth="1"/>
    <col min="3596" max="3596" width="11.28515625" customWidth="1"/>
    <col min="3597" max="3597" width="7.42578125" customWidth="1"/>
    <col min="3598" max="3607" width="11.42578125" hidden="1" customWidth="1"/>
    <col min="3608" max="3608" width="3.7109375" customWidth="1"/>
    <col min="3609" max="3840" width="11.42578125" hidden="1"/>
    <col min="3841" max="3841" width="4.140625" customWidth="1"/>
    <col min="3842" max="3842" width="13.85546875" customWidth="1"/>
    <col min="3843" max="3843" width="11.5703125" customWidth="1"/>
    <col min="3844" max="3844" width="16" customWidth="1"/>
    <col min="3845" max="3845" width="15.28515625" customWidth="1"/>
    <col min="3846" max="3846" width="17" customWidth="1"/>
    <col min="3847" max="3847" width="16" customWidth="1"/>
    <col min="3848" max="3848" width="18.7109375" customWidth="1"/>
    <col min="3849" max="3849" width="16.7109375" customWidth="1"/>
    <col min="3850" max="3850" width="10.5703125" customWidth="1"/>
    <col min="3851" max="3851" width="9.5703125" customWidth="1"/>
    <col min="3852" max="3852" width="11.28515625" customWidth="1"/>
    <col min="3853" max="3853" width="7.42578125" customWidth="1"/>
    <col min="3854" max="3863" width="11.42578125" hidden="1" customWidth="1"/>
    <col min="3864" max="3864" width="3.7109375" customWidth="1"/>
    <col min="3865" max="4096" width="11.42578125" hidden="1"/>
    <col min="4097" max="4097" width="4.140625" customWidth="1"/>
    <col min="4098" max="4098" width="13.85546875" customWidth="1"/>
    <col min="4099" max="4099" width="11.5703125" customWidth="1"/>
    <col min="4100" max="4100" width="16" customWidth="1"/>
    <col min="4101" max="4101" width="15.28515625" customWidth="1"/>
    <col min="4102" max="4102" width="17" customWidth="1"/>
    <col min="4103" max="4103" width="16" customWidth="1"/>
    <col min="4104" max="4104" width="18.7109375" customWidth="1"/>
    <col min="4105" max="4105" width="16.7109375" customWidth="1"/>
    <col min="4106" max="4106" width="10.5703125" customWidth="1"/>
    <col min="4107" max="4107" width="9.5703125" customWidth="1"/>
    <col min="4108" max="4108" width="11.28515625" customWidth="1"/>
    <col min="4109" max="4109" width="7.42578125" customWidth="1"/>
    <col min="4110" max="4119" width="11.42578125" hidden="1" customWidth="1"/>
    <col min="4120" max="4120" width="3.7109375" customWidth="1"/>
    <col min="4121" max="4352" width="11.42578125" hidden="1"/>
    <col min="4353" max="4353" width="4.140625" customWidth="1"/>
    <col min="4354" max="4354" width="13.85546875" customWidth="1"/>
    <col min="4355" max="4355" width="11.5703125" customWidth="1"/>
    <col min="4356" max="4356" width="16" customWidth="1"/>
    <col min="4357" max="4357" width="15.28515625" customWidth="1"/>
    <col min="4358" max="4358" width="17" customWidth="1"/>
    <col min="4359" max="4359" width="16" customWidth="1"/>
    <col min="4360" max="4360" width="18.7109375" customWidth="1"/>
    <col min="4361" max="4361" width="16.7109375" customWidth="1"/>
    <col min="4362" max="4362" width="10.5703125" customWidth="1"/>
    <col min="4363" max="4363" width="9.5703125" customWidth="1"/>
    <col min="4364" max="4364" width="11.28515625" customWidth="1"/>
    <col min="4365" max="4365" width="7.42578125" customWidth="1"/>
    <col min="4366" max="4375" width="11.42578125" hidden="1" customWidth="1"/>
    <col min="4376" max="4376" width="3.7109375" customWidth="1"/>
    <col min="4377" max="4608" width="11.42578125" hidden="1"/>
    <col min="4609" max="4609" width="4.140625" customWidth="1"/>
    <col min="4610" max="4610" width="13.85546875" customWidth="1"/>
    <col min="4611" max="4611" width="11.5703125" customWidth="1"/>
    <col min="4612" max="4612" width="16" customWidth="1"/>
    <col min="4613" max="4613" width="15.28515625" customWidth="1"/>
    <col min="4614" max="4614" width="17" customWidth="1"/>
    <col min="4615" max="4615" width="16" customWidth="1"/>
    <col min="4616" max="4616" width="18.7109375" customWidth="1"/>
    <col min="4617" max="4617" width="16.7109375" customWidth="1"/>
    <col min="4618" max="4618" width="10.5703125" customWidth="1"/>
    <col min="4619" max="4619" width="9.5703125" customWidth="1"/>
    <col min="4620" max="4620" width="11.28515625" customWidth="1"/>
    <col min="4621" max="4621" width="7.42578125" customWidth="1"/>
    <col min="4622" max="4631" width="11.42578125" hidden="1" customWidth="1"/>
    <col min="4632" max="4632" width="3.7109375" customWidth="1"/>
    <col min="4633" max="4864" width="11.42578125" hidden="1"/>
    <col min="4865" max="4865" width="4.140625" customWidth="1"/>
    <col min="4866" max="4866" width="13.85546875" customWidth="1"/>
    <col min="4867" max="4867" width="11.5703125" customWidth="1"/>
    <col min="4868" max="4868" width="16" customWidth="1"/>
    <col min="4869" max="4869" width="15.28515625" customWidth="1"/>
    <col min="4870" max="4870" width="17" customWidth="1"/>
    <col min="4871" max="4871" width="16" customWidth="1"/>
    <col min="4872" max="4872" width="18.7109375" customWidth="1"/>
    <col min="4873" max="4873" width="16.7109375" customWidth="1"/>
    <col min="4874" max="4874" width="10.5703125" customWidth="1"/>
    <col min="4875" max="4875" width="9.5703125" customWidth="1"/>
    <col min="4876" max="4876" width="11.28515625" customWidth="1"/>
    <col min="4877" max="4877" width="7.42578125" customWidth="1"/>
    <col min="4878" max="4887" width="11.42578125" hidden="1" customWidth="1"/>
    <col min="4888" max="4888" width="3.7109375" customWidth="1"/>
    <col min="4889" max="5120" width="11.42578125" hidden="1"/>
    <col min="5121" max="5121" width="4.140625" customWidth="1"/>
    <col min="5122" max="5122" width="13.85546875" customWidth="1"/>
    <col min="5123" max="5123" width="11.5703125" customWidth="1"/>
    <col min="5124" max="5124" width="16" customWidth="1"/>
    <col min="5125" max="5125" width="15.28515625" customWidth="1"/>
    <col min="5126" max="5126" width="17" customWidth="1"/>
    <col min="5127" max="5127" width="16" customWidth="1"/>
    <col min="5128" max="5128" width="18.7109375" customWidth="1"/>
    <col min="5129" max="5129" width="16.7109375" customWidth="1"/>
    <col min="5130" max="5130" width="10.5703125" customWidth="1"/>
    <col min="5131" max="5131" width="9.5703125" customWidth="1"/>
    <col min="5132" max="5132" width="11.28515625" customWidth="1"/>
    <col min="5133" max="5133" width="7.42578125" customWidth="1"/>
    <col min="5134" max="5143" width="11.42578125" hidden="1" customWidth="1"/>
    <col min="5144" max="5144" width="3.7109375" customWidth="1"/>
    <col min="5145" max="5376" width="11.42578125" hidden="1"/>
    <col min="5377" max="5377" width="4.140625" customWidth="1"/>
    <col min="5378" max="5378" width="13.85546875" customWidth="1"/>
    <col min="5379" max="5379" width="11.5703125" customWidth="1"/>
    <col min="5380" max="5380" width="16" customWidth="1"/>
    <col min="5381" max="5381" width="15.28515625" customWidth="1"/>
    <col min="5382" max="5382" width="17" customWidth="1"/>
    <col min="5383" max="5383" width="16" customWidth="1"/>
    <col min="5384" max="5384" width="18.7109375" customWidth="1"/>
    <col min="5385" max="5385" width="16.7109375" customWidth="1"/>
    <col min="5386" max="5386" width="10.5703125" customWidth="1"/>
    <col min="5387" max="5387" width="9.5703125" customWidth="1"/>
    <col min="5388" max="5388" width="11.28515625" customWidth="1"/>
    <col min="5389" max="5389" width="7.42578125" customWidth="1"/>
    <col min="5390" max="5399" width="11.42578125" hidden="1" customWidth="1"/>
    <col min="5400" max="5400" width="3.7109375" customWidth="1"/>
    <col min="5401" max="5632" width="11.42578125" hidden="1"/>
    <col min="5633" max="5633" width="4.140625" customWidth="1"/>
    <col min="5634" max="5634" width="13.85546875" customWidth="1"/>
    <col min="5635" max="5635" width="11.5703125" customWidth="1"/>
    <col min="5636" max="5636" width="16" customWidth="1"/>
    <col min="5637" max="5637" width="15.28515625" customWidth="1"/>
    <col min="5638" max="5638" width="17" customWidth="1"/>
    <col min="5639" max="5639" width="16" customWidth="1"/>
    <col min="5640" max="5640" width="18.7109375" customWidth="1"/>
    <col min="5641" max="5641" width="16.7109375" customWidth="1"/>
    <col min="5642" max="5642" width="10.5703125" customWidth="1"/>
    <col min="5643" max="5643" width="9.5703125" customWidth="1"/>
    <col min="5644" max="5644" width="11.28515625" customWidth="1"/>
    <col min="5645" max="5645" width="7.42578125" customWidth="1"/>
    <col min="5646" max="5655" width="11.42578125" hidden="1" customWidth="1"/>
    <col min="5656" max="5656" width="3.7109375" customWidth="1"/>
    <col min="5657" max="5888" width="11.42578125" hidden="1"/>
    <col min="5889" max="5889" width="4.140625" customWidth="1"/>
    <col min="5890" max="5890" width="13.85546875" customWidth="1"/>
    <col min="5891" max="5891" width="11.5703125" customWidth="1"/>
    <col min="5892" max="5892" width="16" customWidth="1"/>
    <col min="5893" max="5893" width="15.28515625" customWidth="1"/>
    <col min="5894" max="5894" width="17" customWidth="1"/>
    <col min="5895" max="5895" width="16" customWidth="1"/>
    <col min="5896" max="5896" width="18.7109375" customWidth="1"/>
    <col min="5897" max="5897" width="16.7109375" customWidth="1"/>
    <col min="5898" max="5898" width="10.5703125" customWidth="1"/>
    <col min="5899" max="5899" width="9.5703125" customWidth="1"/>
    <col min="5900" max="5900" width="11.28515625" customWidth="1"/>
    <col min="5901" max="5901" width="7.42578125" customWidth="1"/>
    <col min="5902" max="5911" width="11.42578125" hidden="1" customWidth="1"/>
    <col min="5912" max="5912" width="3.7109375" customWidth="1"/>
    <col min="5913" max="6144" width="11.42578125" hidden="1"/>
    <col min="6145" max="6145" width="4.140625" customWidth="1"/>
    <col min="6146" max="6146" width="13.85546875" customWidth="1"/>
    <col min="6147" max="6147" width="11.5703125" customWidth="1"/>
    <col min="6148" max="6148" width="16" customWidth="1"/>
    <col min="6149" max="6149" width="15.28515625" customWidth="1"/>
    <col min="6150" max="6150" width="17" customWidth="1"/>
    <col min="6151" max="6151" width="16" customWidth="1"/>
    <col min="6152" max="6152" width="18.7109375" customWidth="1"/>
    <col min="6153" max="6153" width="16.7109375" customWidth="1"/>
    <col min="6154" max="6154" width="10.5703125" customWidth="1"/>
    <col min="6155" max="6155" width="9.5703125" customWidth="1"/>
    <col min="6156" max="6156" width="11.28515625" customWidth="1"/>
    <col min="6157" max="6157" width="7.42578125" customWidth="1"/>
    <col min="6158" max="6167" width="11.42578125" hidden="1" customWidth="1"/>
    <col min="6168" max="6168" width="3.7109375" customWidth="1"/>
    <col min="6169" max="6400" width="11.42578125" hidden="1"/>
    <col min="6401" max="6401" width="4.140625" customWidth="1"/>
    <col min="6402" max="6402" width="13.85546875" customWidth="1"/>
    <col min="6403" max="6403" width="11.5703125" customWidth="1"/>
    <col min="6404" max="6404" width="16" customWidth="1"/>
    <col min="6405" max="6405" width="15.28515625" customWidth="1"/>
    <col min="6406" max="6406" width="17" customWidth="1"/>
    <col min="6407" max="6407" width="16" customWidth="1"/>
    <col min="6408" max="6408" width="18.7109375" customWidth="1"/>
    <col min="6409" max="6409" width="16.7109375" customWidth="1"/>
    <col min="6410" max="6410" width="10.5703125" customWidth="1"/>
    <col min="6411" max="6411" width="9.5703125" customWidth="1"/>
    <col min="6412" max="6412" width="11.28515625" customWidth="1"/>
    <col min="6413" max="6413" width="7.42578125" customWidth="1"/>
    <col min="6414" max="6423" width="11.42578125" hidden="1" customWidth="1"/>
    <col min="6424" max="6424" width="3.7109375" customWidth="1"/>
    <col min="6425" max="6656" width="11.42578125" hidden="1"/>
    <col min="6657" max="6657" width="4.140625" customWidth="1"/>
    <col min="6658" max="6658" width="13.85546875" customWidth="1"/>
    <col min="6659" max="6659" width="11.5703125" customWidth="1"/>
    <col min="6660" max="6660" width="16" customWidth="1"/>
    <col min="6661" max="6661" width="15.28515625" customWidth="1"/>
    <col min="6662" max="6662" width="17" customWidth="1"/>
    <col min="6663" max="6663" width="16" customWidth="1"/>
    <col min="6664" max="6664" width="18.7109375" customWidth="1"/>
    <col min="6665" max="6665" width="16.7109375" customWidth="1"/>
    <col min="6666" max="6666" width="10.5703125" customWidth="1"/>
    <col min="6667" max="6667" width="9.5703125" customWidth="1"/>
    <col min="6668" max="6668" width="11.28515625" customWidth="1"/>
    <col min="6669" max="6669" width="7.42578125" customWidth="1"/>
    <col min="6670" max="6679" width="11.42578125" hidden="1" customWidth="1"/>
    <col min="6680" max="6680" width="3.7109375" customWidth="1"/>
    <col min="6681" max="6912" width="11.42578125" hidden="1"/>
    <col min="6913" max="6913" width="4.140625" customWidth="1"/>
    <col min="6914" max="6914" width="13.85546875" customWidth="1"/>
    <col min="6915" max="6915" width="11.5703125" customWidth="1"/>
    <col min="6916" max="6916" width="16" customWidth="1"/>
    <col min="6917" max="6917" width="15.28515625" customWidth="1"/>
    <col min="6918" max="6918" width="17" customWidth="1"/>
    <col min="6919" max="6919" width="16" customWidth="1"/>
    <col min="6920" max="6920" width="18.7109375" customWidth="1"/>
    <col min="6921" max="6921" width="16.7109375" customWidth="1"/>
    <col min="6922" max="6922" width="10.5703125" customWidth="1"/>
    <col min="6923" max="6923" width="9.5703125" customWidth="1"/>
    <col min="6924" max="6924" width="11.28515625" customWidth="1"/>
    <col min="6925" max="6925" width="7.42578125" customWidth="1"/>
    <col min="6926" max="6935" width="11.42578125" hidden="1" customWidth="1"/>
    <col min="6936" max="6936" width="3.7109375" customWidth="1"/>
    <col min="6937" max="7168" width="11.42578125" hidden="1"/>
    <col min="7169" max="7169" width="4.140625" customWidth="1"/>
    <col min="7170" max="7170" width="13.85546875" customWidth="1"/>
    <col min="7171" max="7171" width="11.5703125" customWidth="1"/>
    <col min="7172" max="7172" width="16" customWidth="1"/>
    <col min="7173" max="7173" width="15.28515625" customWidth="1"/>
    <col min="7174" max="7174" width="17" customWidth="1"/>
    <col min="7175" max="7175" width="16" customWidth="1"/>
    <col min="7176" max="7176" width="18.7109375" customWidth="1"/>
    <col min="7177" max="7177" width="16.7109375" customWidth="1"/>
    <col min="7178" max="7178" width="10.5703125" customWidth="1"/>
    <col min="7179" max="7179" width="9.5703125" customWidth="1"/>
    <col min="7180" max="7180" width="11.28515625" customWidth="1"/>
    <col min="7181" max="7181" width="7.42578125" customWidth="1"/>
    <col min="7182" max="7191" width="11.42578125" hidden="1" customWidth="1"/>
    <col min="7192" max="7192" width="3.7109375" customWidth="1"/>
    <col min="7193" max="7424" width="11.42578125" hidden="1"/>
    <col min="7425" max="7425" width="4.140625" customWidth="1"/>
    <col min="7426" max="7426" width="13.85546875" customWidth="1"/>
    <col min="7427" max="7427" width="11.5703125" customWidth="1"/>
    <col min="7428" max="7428" width="16" customWidth="1"/>
    <col min="7429" max="7429" width="15.28515625" customWidth="1"/>
    <col min="7430" max="7430" width="17" customWidth="1"/>
    <col min="7431" max="7431" width="16" customWidth="1"/>
    <col min="7432" max="7432" width="18.7109375" customWidth="1"/>
    <col min="7433" max="7433" width="16.7109375" customWidth="1"/>
    <col min="7434" max="7434" width="10.5703125" customWidth="1"/>
    <col min="7435" max="7435" width="9.5703125" customWidth="1"/>
    <col min="7436" max="7436" width="11.28515625" customWidth="1"/>
    <col min="7437" max="7437" width="7.42578125" customWidth="1"/>
    <col min="7438" max="7447" width="11.42578125" hidden="1" customWidth="1"/>
    <col min="7448" max="7448" width="3.7109375" customWidth="1"/>
    <col min="7449" max="7680" width="11.42578125" hidden="1"/>
    <col min="7681" max="7681" width="4.140625" customWidth="1"/>
    <col min="7682" max="7682" width="13.85546875" customWidth="1"/>
    <col min="7683" max="7683" width="11.5703125" customWidth="1"/>
    <col min="7684" max="7684" width="16" customWidth="1"/>
    <col min="7685" max="7685" width="15.28515625" customWidth="1"/>
    <col min="7686" max="7686" width="17" customWidth="1"/>
    <col min="7687" max="7687" width="16" customWidth="1"/>
    <col min="7688" max="7688" width="18.7109375" customWidth="1"/>
    <col min="7689" max="7689" width="16.7109375" customWidth="1"/>
    <col min="7690" max="7690" width="10.5703125" customWidth="1"/>
    <col min="7691" max="7691" width="9.5703125" customWidth="1"/>
    <col min="7692" max="7692" width="11.28515625" customWidth="1"/>
    <col min="7693" max="7693" width="7.42578125" customWidth="1"/>
    <col min="7694" max="7703" width="11.42578125" hidden="1" customWidth="1"/>
    <col min="7704" max="7704" width="3.7109375" customWidth="1"/>
    <col min="7705" max="7936" width="11.42578125" hidden="1"/>
    <col min="7937" max="7937" width="4.140625" customWidth="1"/>
    <col min="7938" max="7938" width="13.85546875" customWidth="1"/>
    <col min="7939" max="7939" width="11.5703125" customWidth="1"/>
    <col min="7940" max="7940" width="16" customWidth="1"/>
    <col min="7941" max="7941" width="15.28515625" customWidth="1"/>
    <col min="7942" max="7942" width="17" customWidth="1"/>
    <col min="7943" max="7943" width="16" customWidth="1"/>
    <col min="7944" max="7944" width="18.7109375" customWidth="1"/>
    <col min="7945" max="7945" width="16.7109375" customWidth="1"/>
    <col min="7946" max="7946" width="10.5703125" customWidth="1"/>
    <col min="7947" max="7947" width="9.5703125" customWidth="1"/>
    <col min="7948" max="7948" width="11.28515625" customWidth="1"/>
    <col min="7949" max="7949" width="7.42578125" customWidth="1"/>
    <col min="7950" max="7959" width="11.42578125" hidden="1" customWidth="1"/>
    <col min="7960" max="7960" width="3.7109375" customWidth="1"/>
    <col min="7961" max="8192" width="11.42578125" hidden="1"/>
    <col min="8193" max="8193" width="4.140625" customWidth="1"/>
    <col min="8194" max="8194" width="13.85546875" customWidth="1"/>
    <col min="8195" max="8195" width="11.5703125" customWidth="1"/>
    <col min="8196" max="8196" width="16" customWidth="1"/>
    <col min="8197" max="8197" width="15.28515625" customWidth="1"/>
    <col min="8198" max="8198" width="17" customWidth="1"/>
    <col min="8199" max="8199" width="16" customWidth="1"/>
    <col min="8200" max="8200" width="18.7109375" customWidth="1"/>
    <col min="8201" max="8201" width="16.7109375" customWidth="1"/>
    <col min="8202" max="8202" width="10.5703125" customWidth="1"/>
    <col min="8203" max="8203" width="9.5703125" customWidth="1"/>
    <col min="8204" max="8204" width="11.28515625" customWidth="1"/>
    <col min="8205" max="8205" width="7.42578125" customWidth="1"/>
    <col min="8206" max="8215" width="11.42578125" hidden="1" customWidth="1"/>
    <col min="8216" max="8216" width="3.7109375" customWidth="1"/>
    <col min="8217" max="8448" width="11.42578125" hidden="1"/>
    <col min="8449" max="8449" width="4.140625" customWidth="1"/>
    <col min="8450" max="8450" width="13.85546875" customWidth="1"/>
    <col min="8451" max="8451" width="11.5703125" customWidth="1"/>
    <col min="8452" max="8452" width="16" customWidth="1"/>
    <col min="8453" max="8453" width="15.28515625" customWidth="1"/>
    <col min="8454" max="8454" width="17" customWidth="1"/>
    <col min="8455" max="8455" width="16" customWidth="1"/>
    <col min="8456" max="8456" width="18.7109375" customWidth="1"/>
    <col min="8457" max="8457" width="16.7109375" customWidth="1"/>
    <col min="8458" max="8458" width="10.5703125" customWidth="1"/>
    <col min="8459" max="8459" width="9.5703125" customWidth="1"/>
    <col min="8460" max="8460" width="11.28515625" customWidth="1"/>
    <col min="8461" max="8461" width="7.42578125" customWidth="1"/>
    <col min="8462" max="8471" width="11.42578125" hidden="1" customWidth="1"/>
    <col min="8472" max="8472" width="3.7109375" customWidth="1"/>
    <col min="8473" max="8704" width="11.42578125" hidden="1"/>
    <col min="8705" max="8705" width="4.140625" customWidth="1"/>
    <col min="8706" max="8706" width="13.85546875" customWidth="1"/>
    <col min="8707" max="8707" width="11.5703125" customWidth="1"/>
    <col min="8708" max="8708" width="16" customWidth="1"/>
    <col min="8709" max="8709" width="15.28515625" customWidth="1"/>
    <col min="8710" max="8710" width="17" customWidth="1"/>
    <col min="8711" max="8711" width="16" customWidth="1"/>
    <col min="8712" max="8712" width="18.7109375" customWidth="1"/>
    <col min="8713" max="8713" width="16.7109375" customWidth="1"/>
    <col min="8714" max="8714" width="10.5703125" customWidth="1"/>
    <col min="8715" max="8715" width="9.5703125" customWidth="1"/>
    <col min="8716" max="8716" width="11.28515625" customWidth="1"/>
    <col min="8717" max="8717" width="7.42578125" customWidth="1"/>
    <col min="8718" max="8727" width="11.42578125" hidden="1" customWidth="1"/>
    <col min="8728" max="8728" width="3.7109375" customWidth="1"/>
    <col min="8729" max="8960" width="11.42578125" hidden="1"/>
    <col min="8961" max="8961" width="4.140625" customWidth="1"/>
    <col min="8962" max="8962" width="13.85546875" customWidth="1"/>
    <col min="8963" max="8963" width="11.5703125" customWidth="1"/>
    <col min="8964" max="8964" width="16" customWidth="1"/>
    <col min="8965" max="8965" width="15.28515625" customWidth="1"/>
    <col min="8966" max="8966" width="17" customWidth="1"/>
    <col min="8967" max="8967" width="16" customWidth="1"/>
    <col min="8968" max="8968" width="18.7109375" customWidth="1"/>
    <col min="8969" max="8969" width="16.7109375" customWidth="1"/>
    <col min="8970" max="8970" width="10.5703125" customWidth="1"/>
    <col min="8971" max="8971" width="9.5703125" customWidth="1"/>
    <col min="8972" max="8972" width="11.28515625" customWidth="1"/>
    <col min="8973" max="8973" width="7.42578125" customWidth="1"/>
    <col min="8974" max="8983" width="11.42578125" hidden="1" customWidth="1"/>
    <col min="8984" max="8984" width="3.7109375" customWidth="1"/>
    <col min="8985" max="9216" width="11.42578125" hidden="1"/>
    <col min="9217" max="9217" width="4.140625" customWidth="1"/>
    <col min="9218" max="9218" width="13.85546875" customWidth="1"/>
    <col min="9219" max="9219" width="11.5703125" customWidth="1"/>
    <col min="9220" max="9220" width="16" customWidth="1"/>
    <col min="9221" max="9221" width="15.28515625" customWidth="1"/>
    <col min="9222" max="9222" width="17" customWidth="1"/>
    <col min="9223" max="9223" width="16" customWidth="1"/>
    <col min="9224" max="9224" width="18.7109375" customWidth="1"/>
    <col min="9225" max="9225" width="16.7109375" customWidth="1"/>
    <col min="9226" max="9226" width="10.5703125" customWidth="1"/>
    <col min="9227" max="9227" width="9.5703125" customWidth="1"/>
    <col min="9228" max="9228" width="11.28515625" customWidth="1"/>
    <col min="9229" max="9229" width="7.42578125" customWidth="1"/>
    <col min="9230" max="9239" width="11.42578125" hidden="1" customWidth="1"/>
    <col min="9240" max="9240" width="3.7109375" customWidth="1"/>
    <col min="9241" max="9472" width="11.42578125" hidden="1"/>
    <col min="9473" max="9473" width="4.140625" customWidth="1"/>
    <col min="9474" max="9474" width="13.85546875" customWidth="1"/>
    <col min="9475" max="9475" width="11.5703125" customWidth="1"/>
    <col min="9476" max="9476" width="16" customWidth="1"/>
    <col min="9477" max="9477" width="15.28515625" customWidth="1"/>
    <col min="9478" max="9478" width="17" customWidth="1"/>
    <col min="9479" max="9479" width="16" customWidth="1"/>
    <col min="9480" max="9480" width="18.7109375" customWidth="1"/>
    <col min="9481" max="9481" width="16.7109375" customWidth="1"/>
    <col min="9482" max="9482" width="10.5703125" customWidth="1"/>
    <col min="9483" max="9483" width="9.5703125" customWidth="1"/>
    <col min="9484" max="9484" width="11.28515625" customWidth="1"/>
    <col min="9485" max="9485" width="7.42578125" customWidth="1"/>
    <col min="9486" max="9495" width="11.42578125" hidden="1" customWidth="1"/>
    <col min="9496" max="9496" width="3.7109375" customWidth="1"/>
    <col min="9497" max="9728" width="11.42578125" hidden="1"/>
    <col min="9729" max="9729" width="4.140625" customWidth="1"/>
    <col min="9730" max="9730" width="13.85546875" customWidth="1"/>
    <col min="9731" max="9731" width="11.5703125" customWidth="1"/>
    <col min="9732" max="9732" width="16" customWidth="1"/>
    <col min="9733" max="9733" width="15.28515625" customWidth="1"/>
    <col min="9734" max="9734" width="17" customWidth="1"/>
    <col min="9735" max="9735" width="16" customWidth="1"/>
    <col min="9736" max="9736" width="18.7109375" customWidth="1"/>
    <col min="9737" max="9737" width="16.7109375" customWidth="1"/>
    <col min="9738" max="9738" width="10.5703125" customWidth="1"/>
    <col min="9739" max="9739" width="9.5703125" customWidth="1"/>
    <col min="9740" max="9740" width="11.28515625" customWidth="1"/>
    <col min="9741" max="9741" width="7.42578125" customWidth="1"/>
    <col min="9742" max="9751" width="11.42578125" hidden="1" customWidth="1"/>
    <col min="9752" max="9752" width="3.7109375" customWidth="1"/>
    <col min="9753" max="9984" width="11.42578125" hidden="1"/>
    <col min="9985" max="9985" width="4.140625" customWidth="1"/>
    <col min="9986" max="9986" width="13.85546875" customWidth="1"/>
    <col min="9987" max="9987" width="11.5703125" customWidth="1"/>
    <col min="9988" max="9988" width="16" customWidth="1"/>
    <col min="9989" max="9989" width="15.28515625" customWidth="1"/>
    <col min="9990" max="9990" width="17" customWidth="1"/>
    <col min="9991" max="9991" width="16" customWidth="1"/>
    <col min="9992" max="9992" width="18.7109375" customWidth="1"/>
    <col min="9993" max="9993" width="16.7109375" customWidth="1"/>
    <col min="9994" max="9994" width="10.5703125" customWidth="1"/>
    <col min="9995" max="9995" width="9.5703125" customWidth="1"/>
    <col min="9996" max="9996" width="11.28515625" customWidth="1"/>
    <col min="9997" max="9997" width="7.42578125" customWidth="1"/>
    <col min="9998" max="10007" width="11.42578125" hidden="1" customWidth="1"/>
    <col min="10008" max="10008" width="3.7109375" customWidth="1"/>
    <col min="10009" max="10240" width="11.42578125" hidden="1"/>
    <col min="10241" max="10241" width="4.140625" customWidth="1"/>
    <col min="10242" max="10242" width="13.85546875" customWidth="1"/>
    <col min="10243" max="10243" width="11.5703125" customWidth="1"/>
    <col min="10244" max="10244" width="16" customWidth="1"/>
    <col min="10245" max="10245" width="15.28515625" customWidth="1"/>
    <col min="10246" max="10246" width="17" customWidth="1"/>
    <col min="10247" max="10247" width="16" customWidth="1"/>
    <col min="10248" max="10248" width="18.7109375" customWidth="1"/>
    <col min="10249" max="10249" width="16.7109375" customWidth="1"/>
    <col min="10250" max="10250" width="10.5703125" customWidth="1"/>
    <col min="10251" max="10251" width="9.5703125" customWidth="1"/>
    <col min="10252" max="10252" width="11.28515625" customWidth="1"/>
    <col min="10253" max="10253" width="7.42578125" customWidth="1"/>
    <col min="10254" max="10263" width="11.42578125" hidden="1" customWidth="1"/>
    <col min="10264" max="10264" width="3.7109375" customWidth="1"/>
    <col min="10265" max="10496" width="11.42578125" hidden="1"/>
    <col min="10497" max="10497" width="4.140625" customWidth="1"/>
    <col min="10498" max="10498" width="13.85546875" customWidth="1"/>
    <col min="10499" max="10499" width="11.5703125" customWidth="1"/>
    <col min="10500" max="10500" width="16" customWidth="1"/>
    <col min="10501" max="10501" width="15.28515625" customWidth="1"/>
    <col min="10502" max="10502" width="17" customWidth="1"/>
    <col min="10503" max="10503" width="16" customWidth="1"/>
    <col min="10504" max="10504" width="18.7109375" customWidth="1"/>
    <col min="10505" max="10505" width="16.7109375" customWidth="1"/>
    <col min="10506" max="10506" width="10.5703125" customWidth="1"/>
    <col min="10507" max="10507" width="9.5703125" customWidth="1"/>
    <col min="10508" max="10508" width="11.28515625" customWidth="1"/>
    <col min="10509" max="10509" width="7.42578125" customWidth="1"/>
    <col min="10510" max="10519" width="11.42578125" hidden="1" customWidth="1"/>
    <col min="10520" max="10520" width="3.7109375" customWidth="1"/>
    <col min="10521" max="10752" width="11.42578125" hidden="1"/>
    <col min="10753" max="10753" width="4.140625" customWidth="1"/>
    <col min="10754" max="10754" width="13.85546875" customWidth="1"/>
    <col min="10755" max="10755" width="11.5703125" customWidth="1"/>
    <col min="10756" max="10756" width="16" customWidth="1"/>
    <col min="10757" max="10757" width="15.28515625" customWidth="1"/>
    <col min="10758" max="10758" width="17" customWidth="1"/>
    <col min="10759" max="10759" width="16" customWidth="1"/>
    <col min="10760" max="10760" width="18.7109375" customWidth="1"/>
    <col min="10761" max="10761" width="16.7109375" customWidth="1"/>
    <col min="10762" max="10762" width="10.5703125" customWidth="1"/>
    <col min="10763" max="10763" width="9.5703125" customWidth="1"/>
    <col min="10764" max="10764" width="11.28515625" customWidth="1"/>
    <col min="10765" max="10765" width="7.42578125" customWidth="1"/>
    <col min="10766" max="10775" width="11.42578125" hidden="1" customWidth="1"/>
    <col min="10776" max="10776" width="3.7109375" customWidth="1"/>
    <col min="10777" max="11008" width="11.42578125" hidden="1"/>
    <col min="11009" max="11009" width="4.140625" customWidth="1"/>
    <col min="11010" max="11010" width="13.85546875" customWidth="1"/>
    <col min="11011" max="11011" width="11.5703125" customWidth="1"/>
    <col min="11012" max="11012" width="16" customWidth="1"/>
    <col min="11013" max="11013" width="15.28515625" customWidth="1"/>
    <col min="11014" max="11014" width="17" customWidth="1"/>
    <col min="11015" max="11015" width="16" customWidth="1"/>
    <col min="11016" max="11016" width="18.7109375" customWidth="1"/>
    <col min="11017" max="11017" width="16.7109375" customWidth="1"/>
    <col min="11018" max="11018" width="10.5703125" customWidth="1"/>
    <col min="11019" max="11019" width="9.5703125" customWidth="1"/>
    <col min="11020" max="11020" width="11.28515625" customWidth="1"/>
    <col min="11021" max="11021" width="7.42578125" customWidth="1"/>
    <col min="11022" max="11031" width="11.42578125" hidden="1" customWidth="1"/>
    <col min="11032" max="11032" width="3.7109375" customWidth="1"/>
    <col min="11033" max="11264" width="11.42578125" hidden="1"/>
    <col min="11265" max="11265" width="4.140625" customWidth="1"/>
    <col min="11266" max="11266" width="13.85546875" customWidth="1"/>
    <col min="11267" max="11267" width="11.5703125" customWidth="1"/>
    <col min="11268" max="11268" width="16" customWidth="1"/>
    <col min="11269" max="11269" width="15.28515625" customWidth="1"/>
    <col min="11270" max="11270" width="17" customWidth="1"/>
    <col min="11271" max="11271" width="16" customWidth="1"/>
    <col min="11272" max="11272" width="18.7109375" customWidth="1"/>
    <col min="11273" max="11273" width="16.7109375" customWidth="1"/>
    <col min="11274" max="11274" width="10.5703125" customWidth="1"/>
    <col min="11275" max="11275" width="9.5703125" customWidth="1"/>
    <col min="11276" max="11276" width="11.28515625" customWidth="1"/>
    <col min="11277" max="11277" width="7.42578125" customWidth="1"/>
    <col min="11278" max="11287" width="11.42578125" hidden="1" customWidth="1"/>
    <col min="11288" max="11288" width="3.7109375" customWidth="1"/>
    <col min="11289" max="11520" width="11.42578125" hidden="1"/>
    <col min="11521" max="11521" width="4.140625" customWidth="1"/>
    <col min="11522" max="11522" width="13.85546875" customWidth="1"/>
    <col min="11523" max="11523" width="11.5703125" customWidth="1"/>
    <col min="11524" max="11524" width="16" customWidth="1"/>
    <col min="11525" max="11525" width="15.28515625" customWidth="1"/>
    <col min="11526" max="11526" width="17" customWidth="1"/>
    <col min="11527" max="11527" width="16" customWidth="1"/>
    <col min="11528" max="11528" width="18.7109375" customWidth="1"/>
    <col min="11529" max="11529" width="16.7109375" customWidth="1"/>
    <col min="11530" max="11530" width="10.5703125" customWidth="1"/>
    <col min="11531" max="11531" width="9.5703125" customWidth="1"/>
    <col min="11532" max="11532" width="11.28515625" customWidth="1"/>
    <col min="11533" max="11533" width="7.42578125" customWidth="1"/>
    <col min="11534" max="11543" width="11.42578125" hidden="1" customWidth="1"/>
    <col min="11544" max="11544" width="3.7109375" customWidth="1"/>
    <col min="11545" max="11776" width="11.42578125" hidden="1"/>
    <col min="11777" max="11777" width="4.140625" customWidth="1"/>
    <col min="11778" max="11778" width="13.85546875" customWidth="1"/>
    <col min="11779" max="11779" width="11.5703125" customWidth="1"/>
    <col min="11780" max="11780" width="16" customWidth="1"/>
    <col min="11781" max="11781" width="15.28515625" customWidth="1"/>
    <col min="11782" max="11782" width="17" customWidth="1"/>
    <col min="11783" max="11783" width="16" customWidth="1"/>
    <col min="11784" max="11784" width="18.7109375" customWidth="1"/>
    <col min="11785" max="11785" width="16.7109375" customWidth="1"/>
    <col min="11786" max="11786" width="10.5703125" customWidth="1"/>
    <col min="11787" max="11787" width="9.5703125" customWidth="1"/>
    <col min="11788" max="11788" width="11.28515625" customWidth="1"/>
    <col min="11789" max="11789" width="7.42578125" customWidth="1"/>
    <col min="11790" max="11799" width="11.42578125" hidden="1" customWidth="1"/>
    <col min="11800" max="11800" width="3.7109375" customWidth="1"/>
    <col min="11801" max="12032" width="11.42578125" hidden="1"/>
    <col min="12033" max="12033" width="4.140625" customWidth="1"/>
    <col min="12034" max="12034" width="13.85546875" customWidth="1"/>
    <col min="12035" max="12035" width="11.5703125" customWidth="1"/>
    <col min="12036" max="12036" width="16" customWidth="1"/>
    <col min="12037" max="12037" width="15.28515625" customWidth="1"/>
    <col min="12038" max="12038" width="17" customWidth="1"/>
    <col min="12039" max="12039" width="16" customWidth="1"/>
    <col min="12040" max="12040" width="18.7109375" customWidth="1"/>
    <col min="12041" max="12041" width="16.7109375" customWidth="1"/>
    <col min="12042" max="12042" width="10.5703125" customWidth="1"/>
    <col min="12043" max="12043" width="9.5703125" customWidth="1"/>
    <col min="12044" max="12044" width="11.28515625" customWidth="1"/>
    <col min="12045" max="12045" width="7.42578125" customWidth="1"/>
    <col min="12046" max="12055" width="11.42578125" hidden="1" customWidth="1"/>
    <col min="12056" max="12056" width="3.7109375" customWidth="1"/>
    <col min="12057" max="12288" width="11.42578125" hidden="1"/>
    <col min="12289" max="12289" width="4.140625" customWidth="1"/>
    <col min="12290" max="12290" width="13.85546875" customWidth="1"/>
    <col min="12291" max="12291" width="11.5703125" customWidth="1"/>
    <col min="12292" max="12292" width="16" customWidth="1"/>
    <col min="12293" max="12293" width="15.28515625" customWidth="1"/>
    <col min="12294" max="12294" width="17" customWidth="1"/>
    <col min="12295" max="12295" width="16" customWidth="1"/>
    <col min="12296" max="12296" width="18.7109375" customWidth="1"/>
    <col min="12297" max="12297" width="16.7109375" customWidth="1"/>
    <col min="12298" max="12298" width="10.5703125" customWidth="1"/>
    <col min="12299" max="12299" width="9.5703125" customWidth="1"/>
    <col min="12300" max="12300" width="11.28515625" customWidth="1"/>
    <col min="12301" max="12301" width="7.42578125" customWidth="1"/>
    <col min="12302" max="12311" width="11.42578125" hidden="1" customWidth="1"/>
    <col min="12312" max="12312" width="3.7109375" customWidth="1"/>
    <col min="12313" max="12544" width="11.42578125" hidden="1"/>
    <col min="12545" max="12545" width="4.140625" customWidth="1"/>
    <col min="12546" max="12546" width="13.85546875" customWidth="1"/>
    <col min="12547" max="12547" width="11.5703125" customWidth="1"/>
    <col min="12548" max="12548" width="16" customWidth="1"/>
    <col min="12549" max="12549" width="15.28515625" customWidth="1"/>
    <col min="12550" max="12550" width="17" customWidth="1"/>
    <col min="12551" max="12551" width="16" customWidth="1"/>
    <col min="12552" max="12552" width="18.7109375" customWidth="1"/>
    <col min="12553" max="12553" width="16.7109375" customWidth="1"/>
    <col min="12554" max="12554" width="10.5703125" customWidth="1"/>
    <col min="12555" max="12555" width="9.5703125" customWidth="1"/>
    <col min="12556" max="12556" width="11.28515625" customWidth="1"/>
    <col min="12557" max="12557" width="7.42578125" customWidth="1"/>
    <col min="12558" max="12567" width="11.42578125" hidden="1" customWidth="1"/>
    <col min="12568" max="12568" width="3.7109375" customWidth="1"/>
    <col min="12569" max="12800" width="11.42578125" hidden="1"/>
    <col min="12801" max="12801" width="4.140625" customWidth="1"/>
    <col min="12802" max="12802" width="13.85546875" customWidth="1"/>
    <col min="12803" max="12803" width="11.5703125" customWidth="1"/>
    <col min="12804" max="12804" width="16" customWidth="1"/>
    <col min="12805" max="12805" width="15.28515625" customWidth="1"/>
    <col min="12806" max="12806" width="17" customWidth="1"/>
    <col min="12807" max="12807" width="16" customWidth="1"/>
    <col min="12808" max="12808" width="18.7109375" customWidth="1"/>
    <col min="12809" max="12809" width="16.7109375" customWidth="1"/>
    <col min="12810" max="12810" width="10.5703125" customWidth="1"/>
    <col min="12811" max="12811" width="9.5703125" customWidth="1"/>
    <col min="12812" max="12812" width="11.28515625" customWidth="1"/>
    <col min="12813" max="12813" width="7.42578125" customWidth="1"/>
    <col min="12814" max="12823" width="11.42578125" hidden="1" customWidth="1"/>
    <col min="12824" max="12824" width="3.7109375" customWidth="1"/>
    <col min="12825" max="13056" width="11.42578125" hidden="1"/>
    <col min="13057" max="13057" width="4.140625" customWidth="1"/>
    <col min="13058" max="13058" width="13.85546875" customWidth="1"/>
    <col min="13059" max="13059" width="11.5703125" customWidth="1"/>
    <col min="13060" max="13060" width="16" customWidth="1"/>
    <col min="13061" max="13061" width="15.28515625" customWidth="1"/>
    <col min="13062" max="13062" width="17" customWidth="1"/>
    <col min="13063" max="13063" width="16" customWidth="1"/>
    <col min="13064" max="13064" width="18.7109375" customWidth="1"/>
    <col min="13065" max="13065" width="16.7109375" customWidth="1"/>
    <col min="13066" max="13066" width="10.5703125" customWidth="1"/>
    <col min="13067" max="13067" width="9.5703125" customWidth="1"/>
    <col min="13068" max="13068" width="11.28515625" customWidth="1"/>
    <col min="13069" max="13069" width="7.42578125" customWidth="1"/>
    <col min="13070" max="13079" width="11.42578125" hidden="1" customWidth="1"/>
    <col min="13080" max="13080" width="3.7109375" customWidth="1"/>
    <col min="13081" max="13312" width="11.42578125" hidden="1"/>
    <col min="13313" max="13313" width="4.140625" customWidth="1"/>
    <col min="13314" max="13314" width="13.85546875" customWidth="1"/>
    <col min="13315" max="13315" width="11.5703125" customWidth="1"/>
    <col min="13316" max="13316" width="16" customWidth="1"/>
    <col min="13317" max="13317" width="15.28515625" customWidth="1"/>
    <col min="13318" max="13318" width="17" customWidth="1"/>
    <col min="13319" max="13319" width="16" customWidth="1"/>
    <col min="13320" max="13320" width="18.7109375" customWidth="1"/>
    <col min="13321" max="13321" width="16.7109375" customWidth="1"/>
    <col min="13322" max="13322" width="10.5703125" customWidth="1"/>
    <col min="13323" max="13323" width="9.5703125" customWidth="1"/>
    <col min="13324" max="13324" width="11.28515625" customWidth="1"/>
    <col min="13325" max="13325" width="7.42578125" customWidth="1"/>
    <col min="13326" max="13335" width="11.42578125" hidden="1" customWidth="1"/>
    <col min="13336" max="13336" width="3.7109375" customWidth="1"/>
    <col min="13337" max="13568" width="11.42578125" hidden="1"/>
    <col min="13569" max="13569" width="4.140625" customWidth="1"/>
    <col min="13570" max="13570" width="13.85546875" customWidth="1"/>
    <col min="13571" max="13571" width="11.5703125" customWidth="1"/>
    <col min="13572" max="13572" width="16" customWidth="1"/>
    <col min="13573" max="13573" width="15.28515625" customWidth="1"/>
    <col min="13574" max="13574" width="17" customWidth="1"/>
    <col min="13575" max="13575" width="16" customWidth="1"/>
    <col min="13576" max="13576" width="18.7109375" customWidth="1"/>
    <col min="13577" max="13577" width="16.7109375" customWidth="1"/>
    <col min="13578" max="13578" width="10.5703125" customWidth="1"/>
    <col min="13579" max="13579" width="9.5703125" customWidth="1"/>
    <col min="13580" max="13580" width="11.28515625" customWidth="1"/>
    <col min="13581" max="13581" width="7.42578125" customWidth="1"/>
    <col min="13582" max="13591" width="11.42578125" hidden="1" customWidth="1"/>
    <col min="13592" max="13592" width="3.7109375" customWidth="1"/>
    <col min="13593" max="13824" width="11.42578125" hidden="1"/>
    <col min="13825" max="13825" width="4.140625" customWidth="1"/>
    <col min="13826" max="13826" width="13.85546875" customWidth="1"/>
    <col min="13827" max="13827" width="11.5703125" customWidth="1"/>
    <col min="13828" max="13828" width="16" customWidth="1"/>
    <col min="13829" max="13829" width="15.28515625" customWidth="1"/>
    <col min="13830" max="13830" width="17" customWidth="1"/>
    <col min="13831" max="13831" width="16" customWidth="1"/>
    <col min="13832" max="13832" width="18.7109375" customWidth="1"/>
    <col min="13833" max="13833" width="16.7109375" customWidth="1"/>
    <col min="13834" max="13834" width="10.5703125" customWidth="1"/>
    <col min="13835" max="13835" width="9.5703125" customWidth="1"/>
    <col min="13836" max="13836" width="11.28515625" customWidth="1"/>
    <col min="13837" max="13837" width="7.42578125" customWidth="1"/>
    <col min="13838" max="13847" width="11.42578125" hidden="1" customWidth="1"/>
    <col min="13848" max="13848" width="3.7109375" customWidth="1"/>
    <col min="13849" max="14080" width="11.42578125" hidden="1"/>
    <col min="14081" max="14081" width="4.140625" customWidth="1"/>
    <col min="14082" max="14082" width="13.85546875" customWidth="1"/>
    <col min="14083" max="14083" width="11.5703125" customWidth="1"/>
    <col min="14084" max="14084" width="16" customWidth="1"/>
    <col min="14085" max="14085" width="15.28515625" customWidth="1"/>
    <col min="14086" max="14086" width="17" customWidth="1"/>
    <col min="14087" max="14087" width="16" customWidth="1"/>
    <col min="14088" max="14088" width="18.7109375" customWidth="1"/>
    <col min="14089" max="14089" width="16.7109375" customWidth="1"/>
    <col min="14090" max="14090" width="10.5703125" customWidth="1"/>
    <col min="14091" max="14091" width="9.5703125" customWidth="1"/>
    <col min="14092" max="14092" width="11.28515625" customWidth="1"/>
    <col min="14093" max="14093" width="7.42578125" customWidth="1"/>
    <col min="14094" max="14103" width="11.42578125" hidden="1" customWidth="1"/>
    <col min="14104" max="14104" width="3.7109375" customWidth="1"/>
    <col min="14105" max="14336" width="11.42578125" hidden="1"/>
    <col min="14337" max="14337" width="4.140625" customWidth="1"/>
    <col min="14338" max="14338" width="13.85546875" customWidth="1"/>
    <col min="14339" max="14339" width="11.5703125" customWidth="1"/>
    <col min="14340" max="14340" width="16" customWidth="1"/>
    <col min="14341" max="14341" width="15.28515625" customWidth="1"/>
    <col min="14342" max="14342" width="17" customWidth="1"/>
    <col min="14343" max="14343" width="16" customWidth="1"/>
    <col min="14344" max="14344" width="18.7109375" customWidth="1"/>
    <col min="14345" max="14345" width="16.7109375" customWidth="1"/>
    <col min="14346" max="14346" width="10.5703125" customWidth="1"/>
    <col min="14347" max="14347" width="9.5703125" customWidth="1"/>
    <col min="14348" max="14348" width="11.28515625" customWidth="1"/>
    <col min="14349" max="14349" width="7.42578125" customWidth="1"/>
    <col min="14350" max="14359" width="11.42578125" hidden="1" customWidth="1"/>
    <col min="14360" max="14360" width="3.7109375" customWidth="1"/>
    <col min="14361" max="14592" width="11.42578125" hidden="1"/>
    <col min="14593" max="14593" width="4.140625" customWidth="1"/>
    <col min="14594" max="14594" width="13.85546875" customWidth="1"/>
    <col min="14595" max="14595" width="11.5703125" customWidth="1"/>
    <col min="14596" max="14596" width="16" customWidth="1"/>
    <col min="14597" max="14597" width="15.28515625" customWidth="1"/>
    <col min="14598" max="14598" width="17" customWidth="1"/>
    <col min="14599" max="14599" width="16" customWidth="1"/>
    <col min="14600" max="14600" width="18.7109375" customWidth="1"/>
    <col min="14601" max="14601" width="16.7109375" customWidth="1"/>
    <col min="14602" max="14602" width="10.5703125" customWidth="1"/>
    <col min="14603" max="14603" width="9.5703125" customWidth="1"/>
    <col min="14604" max="14604" width="11.28515625" customWidth="1"/>
    <col min="14605" max="14605" width="7.42578125" customWidth="1"/>
    <col min="14606" max="14615" width="11.42578125" hidden="1" customWidth="1"/>
    <col min="14616" max="14616" width="3.7109375" customWidth="1"/>
    <col min="14617" max="14848" width="11.42578125" hidden="1"/>
    <col min="14849" max="14849" width="4.140625" customWidth="1"/>
    <col min="14850" max="14850" width="13.85546875" customWidth="1"/>
    <col min="14851" max="14851" width="11.5703125" customWidth="1"/>
    <col min="14852" max="14852" width="16" customWidth="1"/>
    <col min="14853" max="14853" width="15.28515625" customWidth="1"/>
    <col min="14854" max="14854" width="17" customWidth="1"/>
    <col min="14855" max="14855" width="16" customWidth="1"/>
    <col min="14856" max="14856" width="18.7109375" customWidth="1"/>
    <col min="14857" max="14857" width="16.7109375" customWidth="1"/>
    <col min="14858" max="14858" width="10.5703125" customWidth="1"/>
    <col min="14859" max="14859" width="9.5703125" customWidth="1"/>
    <col min="14860" max="14860" width="11.28515625" customWidth="1"/>
    <col min="14861" max="14861" width="7.42578125" customWidth="1"/>
    <col min="14862" max="14871" width="11.42578125" hidden="1" customWidth="1"/>
    <col min="14872" max="14872" width="3.7109375" customWidth="1"/>
    <col min="14873" max="15104" width="11.42578125" hidden="1"/>
    <col min="15105" max="15105" width="4.140625" customWidth="1"/>
    <col min="15106" max="15106" width="13.85546875" customWidth="1"/>
    <col min="15107" max="15107" width="11.5703125" customWidth="1"/>
    <col min="15108" max="15108" width="16" customWidth="1"/>
    <col min="15109" max="15109" width="15.28515625" customWidth="1"/>
    <col min="15110" max="15110" width="17" customWidth="1"/>
    <col min="15111" max="15111" width="16" customWidth="1"/>
    <col min="15112" max="15112" width="18.7109375" customWidth="1"/>
    <col min="15113" max="15113" width="16.7109375" customWidth="1"/>
    <col min="15114" max="15114" width="10.5703125" customWidth="1"/>
    <col min="15115" max="15115" width="9.5703125" customWidth="1"/>
    <col min="15116" max="15116" width="11.28515625" customWidth="1"/>
    <col min="15117" max="15117" width="7.42578125" customWidth="1"/>
    <col min="15118" max="15127" width="11.42578125" hidden="1" customWidth="1"/>
    <col min="15128" max="15128" width="3.7109375" customWidth="1"/>
    <col min="15129" max="15360" width="11.42578125" hidden="1"/>
    <col min="15361" max="15361" width="4.140625" customWidth="1"/>
    <col min="15362" max="15362" width="13.85546875" customWidth="1"/>
    <col min="15363" max="15363" width="11.5703125" customWidth="1"/>
    <col min="15364" max="15364" width="16" customWidth="1"/>
    <col min="15365" max="15365" width="15.28515625" customWidth="1"/>
    <col min="15366" max="15366" width="17" customWidth="1"/>
    <col min="15367" max="15367" width="16" customWidth="1"/>
    <col min="15368" max="15368" width="18.7109375" customWidth="1"/>
    <col min="15369" max="15369" width="16.7109375" customWidth="1"/>
    <col min="15370" max="15370" width="10.5703125" customWidth="1"/>
    <col min="15371" max="15371" width="9.5703125" customWidth="1"/>
    <col min="15372" max="15372" width="11.28515625" customWidth="1"/>
    <col min="15373" max="15373" width="7.42578125" customWidth="1"/>
    <col min="15374" max="15383" width="11.42578125" hidden="1" customWidth="1"/>
    <col min="15384" max="15384" width="3.7109375" customWidth="1"/>
    <col min="15385" max="15616" width="11.42578125" hidden="1"/>
    <col min="15617" max="15617" width="4.140625" customWidth="1"/>
    <col min="15618" max="15618" width="13.85546875" customWidth="1"/>
    <col min="15619" max="15619" width="11.5703125" customWidth="1"/>
    <col min="15620" max="15620" width="16" customWidth="1"/>
    <col min="15621" max="15621" width="15.28515625" customWidth="1"/>
    <col min="15622" max="15622" width="17" customWidth="1"/>
    <col min="15623" max="15623" width="16" customWidth="1"/>
    <col min="15624" max="15624" width="18.7109375" customWidth="1"/>
    <col min="15625" max="15625" width="16.7109375" customWidth="1"/>
    <col min="15626" max="15626" width="10.5703125" customWidth="1"/>
    <col min="15627" max="15627" width="9.5703125" customWidth="1"/>
    <col min="15628" max="15628" width="11.28515625" customWidth="1"/>
    <col min="15629" max="15629" width="7.42578125" customWidth="1"/>
    <col min="15630" max="15639" width="11.42578125" hidden="1" customWidth="1"/>
    <col min="15640" max="15640" width="3.7109375" customWidth="1"/>
    <col min="15641" max="15872" width="11.42578125" hidden="1"/>
    <col min="15873" max="15873" width="4.140625" customWidth="1"/>
    <col min="15874" max="15874" width="13.85546875" customWidth="1"/>
    <col min="15875" max="15875" width="11.5703125" customWidth="1"/>
    <col min="15876" max="15876" width="16" customWidth="1"/>
    <col min="15877" max="15877" width="15.28515625" customWidth="1"/>
    <col min="15878" max="15878" width="17" customWidth="1"/>
    <col min="15879" max="15879" width="16" customWidth="1"/>
    <col min="15880" max="15880" width="18.7109375" customWidth="1"/>
    <col min="15881" max="15881" width="16.7109375" customWidth="1"/>
    <col min="15882" max="15882" width="10.5703125" customWidth="1"/>
    <col min="15883" max="15883" width="9.5703125" customWidth="1"/>
    <col min="15884" max="15884" width="11.28515625" customWidth="1"/>
    <col min="15885" max="15885" width="7.42578125" customWidth="1"/>
    <col min="15886" max="15895" width="11.42578125" hidden="1" customWidth="1"/>
    <col min="15896" max="15896" width="3.7109375" customWidth="1"/>
    <col min="15897" max="16128" width="11.42578125" hidden="1"/>
    <col min="16129" max="16129" width="4.140625" customWidth="1"/>
    <col min="16130" max="16130" width="13.85546875" customWidth="1"/>
    <col min="16131" max="16131" width="11.5703125" customWidth="1"/>
    <col min="16132" max="16132" width="16" customWidth="1"/>
    <col min="16133" max="16133" width="15.28515625" customWidth="1"/>
    <col min="16134" max="16134" width="17" customWidth="1"/>
    <col min="16135" max="16135" width="16" customWidth="1"/>
    <col min="16136" max="16136" width="18.7109375" customWidth="1"/>
    <col min="16137" max="16137" width="16.7109375" customWidth="1"/>
    <col min="16138" max="16138" width="10.5703125" customWidth="1"/>
    <col min="16139" max="16139" width="9.5703125" customWidth="1"/>
    <col min="16140" max="16140" width="11.28515625" customWidth="1"/>
    <col min="16141" max="16141" width="7.42578125" customWidth="1"/>
    <col min="16142" max="16151" width="11.42578125" hidden="1" customWidth="1"/>
    <col min="16152" max="16152" width="3.7109375" customWidth="1"/>
    <col min="16153" max="16384" width="11.42578125" hidden="1"/>
  </cols>
  <sheetData>
    <row r="1" spans="2:32" ht="9.75" customHeight="1" x14ac:dyDescent="0.25">
      <c r="P1" s="3" t="s">
        <v>0</v>
      </c>
    </row>
    <row r="2" spans="2:32" ht="15.75" customHeight="1" x14ac:dyDescent="0.25">
      <c r="B2" s="4"/>
      <c r="C2" s="4"/>
      <c r="D2" s="270"/>
      <c r="E2" s="272"/>
      <c r="F2" s="272"/>
      <c r="G2" s="272"/>
      <c r="H2" s="272"/>
      <c r="I2" s="272"/>
      <c r="J2" s="272"/>
      <c r="K2" s="273"/>
      <c r="L2" s="5"/>
      <c r="N2" s="6" t="s">
        <v>1</v>
      </c>
      <c r="O2" s="6" t="s">
        <v>2</v>
      </c>
      <c r="P2" s="3" t="s">
        <v>3</v>
      </c>
      <c r="Q2" s="3" t="s">
        <v>4</v>
      </c>
      <c r="R2" s="7"/>
      <c r="S2" s="8"/>
      <c r="T2" s="8"/>
      <c r="U2" s="8"/>
      <c r="V2" s="8"/>
      <c r="W2" s="8"/>
      <c r="X2" s="9"/>
      <c r="Y2" s="10"/>
      <c r="Z2" s="10"/>
      <c r="AA2" s="10"/>
      <c r="AB2" s="10"/>
      <c r="AC2" s="10"/>
      <c r="AD2" s="10"/>
      <c r="AE2" s="10"/>
      <c r="AF2" s="10"/>
    </row>
    <row r="3" spans="2:32" ht="15.75" customHeight="1" x14ac:dyDescent="0.25">
      <c r="B3" s="11"/>
      <c r="C3" s="11"/>
      <c r="D3" s="271"/>
      <c r="E3" s="274"/>
      <c r="F3" s="274"/>
      <c r="G3" s="274"/>
      <c r="H3" s="274"/>
      <c r="I3" s="274"/>
      <c r="J3" s="274"/>
      <c r="K3" s="275"/>
      <c r="L3" s="12"/>
      <c r="N3" s="6" t="s">
        <v>5</v>
      </c>
      <c r="O3" s="6" t="s">
        <v>6</v>
      </c>
      <c r="P3" s="3" t="s">
        <v>7</v>
      </c>
      <c r="Q3" s="8" t="s">
        <v>8</v>
      </c>
      <c r="R3" s="7"/>
      <c r="S3" s="8"/>
      <c r="T3" s="8"/>
      <c r="U3" s="8"/>
      <c r="V3" s="8"/>
      <c r="W3" s="8"/>
      <c r="X3" s="9"/>
      <c r="Y3" s="10"/>
      <c r="Z3" s="10"/>
      <c r="AA3" s="10"/>
      <c r="AB3" s="10"/>
      <c r="AC3" s="10"/>
      <c r="AD3" s="10"/>
      <c r="AE3" s="10"/>
      <c r="AF3" s="10"/>
    </row>
    <row r="4" spans="2:32" ht="15.75" customHeight="1" x14ac:dyDescent="0.25">
      <c r="B4" s="11"/>
      <c r="C4" s="11"/>
      <c r="D4" s="271"/>
      <c r="E4" s="276"/>
      <c r="F4" s="276"/>
      <c r="G4" s="276"/>
      <c r="H4" s="276"/>
      <c r="I4" s="277"/>
      <c r="J4" s="277"/>
      <c r="K4" s="278"/>
      <c r="L4" s="12"/>
      <c r="M4" s="13"/>
      <c r="N4" s="6" t="s">
        <v>9</v>
      </c>
      <c r="O4" s="6" t="s">
        <v>10</v>
      </c>
      <c r="P4" s="3" t="s">
        <v>11</v>
      </c>
      <c r="Q4" s="14" t="s">
        <v>12</v>
      </c>
      <c r="R4" s="7"/>
      <c r="S4" s="8"/>
      <c r="T4" s="8"/>
      <c r="U4" s="8"/>
      <c r="V4" s="8"/>
      <c r="W4" s="8"/>
      <c r="X4" s="9"/>
      <c r="Y4" s="10"/>
      <c r="Z4" s="10"/>
      <c r="AA4" s="10"/>
      <c r="AB4" s="10"/>
      <c r="AC4" s="10"/>
      <c r="AD4" s="10"/>
      <c r="AE4" s="10"/>
      <c r="AF4" s="10"/>
    </row>
    <row r="5" spans="2:32" ht="15.75" customHeight="1" x14ac:dyDescent="0.25">
      <c r="B5" s="11"/>
      <c r="C5" s="11"/>
      <c r="D5" s="271"/>
      <c r="E5" s="276"/>
      <c r="F5" s="276"/>
      <c r="G5" s="276"/>
      <c r="H5" s="276"/>
      <c r="I5" s="276"/>
      <c r="J5" s="276"/>
      <c r="K5" s="279"/>
      <c r="L5" s="12"/>
      <c r="M5" s="13"/>
      <c r="N5" s="15" t="s">
        <v>13</v>
      </c>
      <c r="O5" s="15"/>
      <c r="P5" s="3" t="s">
        <v>14</v>
      </c>
      <c r="Q5" s="8" t="s">
        <v>15</v>
      </c>
      <c r="R5" s="7"/>
      <c r="S5" s="8"/>
      <c r="T5" s="8"/>
      <c r="U5" s="8"/>
      <c r="V5" s="8"/>
      <c r="W5" s="8"/>
      <c r="X5" s="9"/>
      <c r="Y5" s="10"/>
      <c r="Z5" s="10"/>
      <c r="AA5" s="10"/>
      <c r="AB5" s="10"/>
      <c r="AC5" s="10"/>
      <c r="AD5" s="10"/>
      <c r="AE5" s="10"/>
      <c r="AF5" s="10"/>
    </row>
    <row r="6" spans="2:32" ht="15" customHeight="1" thickBot="1" x14ac:dyDescent="0.3">
      <c r="B6" s="11"/>
      <c r="C6" s="16"/>
      <c r="D6" s="17"/>
      <c r="E6" s="17"/>
      <c r="F6" s="17"/>
      <c r="G6" s="17"/>
      <c r="H6" s="17"/>
      <c r="I6" s="17"/>
      <c r="J6" s="17"/>
      <c r="K6" s="18"/>
      <c r="L6" s="12"/>
      <c r="M6" s="13"/>
      <c r="N6" s="15" t="s">
        <v>16</v>
      </c>
      <c r="O6" s="15"/>
      <c r="P6" s="3" t="s">
        <v>17</v>
      </c>
      <c r="Q6" s="3" t="s">
        <v>18</v>
      </c>
      <c r="R6" s="7"/>
      <c r="S6" s="8"/>
      <c r="T6" s="8"/>
      <c r="U6" s="8"/>
      <c r="V6" s="8"/>
      <c r="W6" s="8"/>
      <c r="X6" s="9"/>
      <c r="Y6" s="10"/>
      <c r="Z6" s="10"/>
      <c r="AA6" s="10"/>
      <c r="AB6" s="10"/>
      <c r="AC6" s="10"/>
      <c r="AD6" s="10"/>
      <c r="AE6" s="10"/>
      <c r="AF6" s="10"/>
    </row>
    <row r="7" spans="2:32" ht="15" customHeight="1" thickBot="1" x14ac:dyDescent="0.3">
      <c r="B7" s="11"/>
      <c r="C7" s="256" t="s">
        <v>19</v>
      </c>
      <c r="D7" s="257"/>
      <c r="E7" s="258" t="s">
        <v>20</v>
      </c>
      <c r="F7" s="259"/>
      <c r="G7" s="19" t="s">
        <v>21</v>
      </c>
      <c r="H7" s="20">
        <v>3</v>
      </c>
      <c r="I7" s="19" t="s">
        <v>22</v>
      </c>
      <c r="J7" s="260">
        <v>41337</v>
      </c>
      <c r="K7" s="261"/>
      <c r="L7" s="12"/>
      <c r="M7" s="13"/>
      <c r="N7" s="15" t="s">
        <v>23</v>
      </c>
      <c r="O7" s="15"/>
      <c r="P7" s="3" t="s">
        <v>24</v>
      </c>
      <c r="Q7" s="8" t="s">
        <v>25</v>
      </c>
      <c r="R7" s="7"/>
      <c r="S7" s="8"/>
      <c r="T7" s="8"/>
      <c r="U7" s="8"/>
      <c r="V7" s="8"/>
      <c r="W7" s="8"/>
      <c r="X7" s="9"/>
      <c r="Y7" s="10"/>
      <c r="Z7" s="10"/>
      <c r="AA7" s="10"/>
      <c r="AB7" s="10"/>
      <c r="AC7" s="10"/>
      <c r="AD7" s="10"/>
      <c r="AE7" s="10"/>
      <c r="AF7" s="10"/>
    </row>
    <row r="8" spans="2:32" ht="9.75" customHeight="1" x14ac:dyDescent="0.25">
      <c r="B8" s="16"/>
      <c r="C8" s="17"/>
      <c r="D8" s="17"/>
      <c r="E8" s="17"/>
      <c r="F8" s="17"/>
      <c r="G8" s="17"/>
      <c r="H8" s="17"/>
      <c r="I8" s="17"/>
      <c r="J8" s="17"/>
      <c r="K8" s="17"/>
      <c r="L8" s="18"/>
      <c r="M8" s="13"/>
      <c r="N8" s="6" t="s">
        <v>26</v>
      </c>
      <c r="O8" s="6"/>
      <c r="P8" s="3" t="s">
        <v>27</v>
      </c>
      <c r="Q8" s="8" t="s">
        <v>28</v>
      </c>
      <c r="R8" s="7"/>
      <c r="S8" s="8"/>
      <c r="T8" s="8"/>
      <c r="U8" s="8"/>
      <c r="V8" s="8"/>
      <c r="W8" s="8"/>
      <c r="X8" s="9"/>
      <c r="Y8" s="10"/>
      <c r="Z8" s="10"/>
      <c r="AA8" s="10"/>
      <c r="AB8" s="10"/>
      <c r="AC8" s="10"/>
      <c r="AD8" s="10"/>
      <c r="AE8" s="10"/>
      <c r="AF8" s="10"/>
    </row>
    <row r="9" spans="2:32" ht="19.5" customHeight="1" x14ac:dyDescent="0.25">
      <c r="B9" s="262" t="s">
        <v>29</v>
      </c>
      <c r="C9" s="263"/>
      <c r="D9" s="263"/>
      <c r="E9" s="263"/>
      <c r="F9" s="263"/>
      <c r="G9" s="263"/>
      <c r="H9" s="263"/>
      <c r="I9" s="263"/>
      <c r="J9" s="263"/>
      <c r="K9" s="263"/>
      <c r="L9" s="264"/>
      <c r="M9" s="13"/>
      <c r="N9" s="6" t="s">
        <v>30</v>
      </c>
      <c r="O9" s="6"/>
      <c r="P9" s="3" t="s">
        <v>31</v>
      </c>
      <c r="Q9" s="8" t="s">
        <v>32</v>
      </c>
      <c r="R9" s="7"/>
      <c r="S9" s="8"/>
      <c r="T9" s="8"/>
      <c r="U9" s="8"/>
      <c r="V9" s="8"/>
      <c r="W9" s="8"/>
      <c r="X9" s="9"/>
      <c r="Y9" s="10"/>
      <c r="Z9" s="10"/>
      <c r="AA9" s="10"/>
      <c r="AB9" s="10"/>
      <c r="AC9" s="10"/>
      <c r="AD9" s="10"/>
      <c r="AE9" s="10"/>
      <c r="AF9" s="10"/>
    </row>
    <row r="10" spans="2:32" ht="25.5" customHeight="1" x14ac:dyDescent="0.25">
      <c r="B10" s="265"/>
      <c r="C10" s="249" t="s">
        <v>33</v>
      </c>
      <c r="D10" s="249"/>
      <c r="E10" s="266" t="s">
        <v>143</v>
      </c>
      <c r="F10" s="266"/>
      <c r="G10" s="266"/>
      <c r="H10" s="266"/>
      <c r="I10" s="266"/>
      <c r="J10" s="21" t="s">
        <v>35</v>
      </c>
      <c r="K10" s="267" t="s">
        <v>144</v>
      </c>
      <c r="L10" s="267"/>
      <c r="M10" s="22"/>
      <c r="N10" s="6" t="s">
        <v>37</v>
      </c>
      <c r="O10" s="6"/>
      <c r="P10" s="8" t="s">
        <v>38</v>
      </c>
      <c r="Q10" s="23"/>
      <c r="R10" s="7"/>
      <c r="S10" s="8"/>
      <c r="T10" s="8"/>
      <c r="U10" s="8"/>
      <c r="V10" s="8"/>
      <c r="W10" s="8"/>
      <c r="X10" s="9"/>
      <c r="Y10" s="10"/>
      <c r="Z10" s="10"/>
      <c r="AA10" s="10"/>
      <c r="AB10" s="10"/>
      <c r="AC10" s="10"/>
      <c r="AD10" s="10"/>
      <c r="AE10" s="10"/>
      <c r="AF10" s="10"/>
    </row>
    <row r="11" spans="2:32" ht="22.5" customHeight="1" x14ac:dyDescent="0.25">
      <c r="B11" s="265"/>
      <c r="C11" s="232" t="s">
        <v>39</v>
      </c>
      <c r="D11" s="232"/>
      <c r="E11" s="268">
        <v>40177</v>
      </c>
      <c r="F11" s="269"/>
      <c r="G11" s="269"/>
      <c r="H11" s="269"/>
      <c r="I11" s="269"/>
      <c r="J11" s="269"/>
      <c r="K11" s="21" t="s">
        <v>40</v>
      </c>
      <c r="L11" s="24">
        <v>1</v>
      </c>
      <c r="M11" s="22"/>
      <c r="N11" s="6" t="s">
        <v>41</v>
      </c>
      <c r="O11" s="6"/>
      <c r="P11" s="8" t="s">
        <v>42</v>
      </c>
      <c r="Q11" s="25"/>
      <c r="R11" s="26"/>
      <c r="S11" s="8"/>
      <c r="T11" s="8"/>
      <c r="U11" s="8"/>
      <c r="V11" s="8"/>
      <c r="W11" s="8"/>
      <c r="X11" s="9"/>
      <c r="Y11" s="10"/>
      <c r="Z11" s="10"/>
      <c r="AA11" s="10"/>
      <c r="AB11" s="10"/>
      <c r="AC11" s="10"/>
      <c r="AD11" s="10"/>
      <c r="AE11" s="10"/>
      <c r="AF11" s="10"/>
    </row>
    <row r="12" spans="2:32" ht="27" customHeight="1" x14ac:dyDescent="0.25">
      <c r="B12" s="265"/>
      <c r="C12" s="223" t="s">
        <v>43</v>
      </c>
      <c r="D12" s="223"/>
      <c r="E12" s="223"/>
      <c r="F12" s="280" t="s">
        <v>41</v>
      </c>
      <c r="G12" s="281"/>
      <c r="H12" s="281"/>
      <c r="I12" s="281"/>
      <c r="J12" s="281"/>
      <c r="K12" s="281"/>
      <c r="L12" s="281"/>
      <c r="M12" s="22"/>
      <c r="N12" s="6" t="s">
        <v>44</v>
      </c>
      <c r="O12" s="6"/>
      <c r="P12" s="8" t="s">
        <v>45</v>
      </c>
      <c r="Q12" s="25"/>
      <c r="R12" s="26"/>
      <c r="S12" s="8"/>
      <c r="T12" s="8"/>
      <c r="U12" s="8"/>
      <c r="V12" s="8"/>
      <c r="W12" s="8"/>
      <c r="X12" s="9"/>
      <c r="Y12" s="10"/>
      <c r="Z12" s="10"/>
      <c r="AA12" s="10"/>
      <c r="AB12" s="10"/>
      <c r="AC12" s="10"/>
      <c r="AD12" s="10"/>
      <c r="AE12" s="10"/>
      <c r="AF12" s="10"/>
    </row>
    <row r="13" spans="2:32" ht="29.25" customHeight="1" x14ac:dyDescent="0.25">
      <c r="B13" s="265"/>
      <c r="C13" s="223" t="s">
        <v>46</v>
      </c>
      <c r="D13" s="223"/>
      <c r="E13" s="224"/>
      <c r="F13" s="224"/>
      <c r="G13" s="224"/>
      <c r="H13" s="224"/>
      <c r="I13" s="21" t="s">
        <v>47</v>
      </c>
      <c r="J13" s="266" t="s">
        <v>6</v>
      </c>
      <c r="K13" s="281"/>
      <c r="L13" s="281"/>
      <c r="M13" s="22"/>
      <c r="N13" s="6" t="s">
        <v>48</v>
      </c>
      <c r="O13" s="14"/>
      <c r="P13" s="14"/>
      <c r="Q13" s="14"/>
      <c r="R13" s="27"/>
      <c r="S13" s="8"/>
      <c r="T13" s="8"/>
      <c r="U13" s="8"/>
      <c r="V13" s="8"/>
      <c r="W13" s="8"/>
      <c r="X13" s="9"/>
      <c r="Y13" s="10"/>
      <c r="Z13" s="10"/>
      <c r="AA13" s="10"/>
      <c r="AB13" s="10"/>
      <c r="AC13" s="10"/>
      <c r="AD13" s="10"/>
      <c r="AE13" s="10"/>
      <c r="AF13" s="10"/>
    </row>
    <row r="14" spans="2:32" ht="48" customHeight="1" x14ac:dyDescent="0.25">
      <c r="B14" s="265"/>
      <c r="C14" s="252" t="s">
        <v>49</v>
      </c>
      <c r="D14" s="223"/>
      <c r="E14" s="253" t="s">
        <v>50</v>
      </c>
      <c r="F14" s="254"/>
      <c r="G14" s="254"/>
      <c r="H14" s="254"/>
      <c r="I14" s="254"/>
      <c r="J14" s="254"/>
      <c r="K14" s="254"/>
      <c r="L14" s="255"/>
      <c r="M14" s="22"/>
      <c r="N14" s="6" t="s">
        <v>51</v>
      </c>
      <c r="O14" s="14"/>
      <c r="P14" s="14"/>
      <c r="Q14" s="14"/>
      <c r="R14" s="27"/>
      <c r="S14" s="8"/>
      <c r="T14" s="8"/>
      <c r="U14" s="8"/>
      <c r="V14" s="8"/>
      <c r="W14" s="8"/>
      <c r="X14" s="9"/>
      <c r="Y14" s="10"/>
      <c r="Z14" s="10"/>
      <c r="AA14" s="10"/>
      <c r="AB14" s="10"/>
      <c r="AC14" s="10"/>
      <c r="AD14" s="10"/>
      <c r="AE14" s="10"/>
      <c r="AF14" s="10"/>
    </row>
    <row r="15" spans="2:32" ht="9" customHeight="1" x14ac:dyDescent="0.25">
      <c r="B15" s="222"/>
      <c r="C15" s="222"/>
      <c r="D15" s="222"/>
      <c r="E15" s="222"/>
      <c r="F15" s="222"/>
      <c r="G15" s="222"/>
      <c r="H15" s="222"/>
      <c r="I15" s="222"/>
      <c r="J15" s="222"/>
      <c r="K15" s="222"/>
      <c r="L15" s="222"/>
      <c r="M15" s="22"/>
      <c r="N15" s="6" t="s">
        <v>52</v>
      </c>
      <c r="O15" s="14"/>
      <c r="P15" s="14"/>
      <c r="Q15" s="14"/>
      <c r="R15" s="27"/>
      <c r="S15" s="28"/>
      <c r="T15" s="28"/>
      <c r="U15" s="8"/>
      <c r="V15" s="8"/>
      <c r="W15" s="8"/>
      <c r="X15" s="9"/>
      <c r="Y15" s="10"/>
      <c r="Z15" s="10"/>
      <c r="AA15" s="10"/>
      <c r="AB15" s="10"/>
      <c r="AC15" s="10"/>
      <c r="AD15" s="10"/>
      <c r="AE15" s="10"/>
      <c r="AF15" s="10"/>
    </row>
    <row r="16" spans="2:32" ht="17.25" customHeight="1" x14ac:dyDescent="0.25">
      <c r="B16" s="228" t="s">
        <v>53</v>
      </c>
      <c r="C16" s="229"/>
      <c r="D16" s="229"/>
      <c r="E16" s="229"/>
      <c r="F16" s="229"/>
      <c r="G16" s="229"/>
      <c r="H16" s="229"/>
      <c r="I16" s="229"/>
      <c r="J16" s="229"/>
      <c r="K16" s="229"/>
      <c r="L16" s="251"/>
      <c r="M16" s="22"/>
      <c r="N16" s="6" t="s">
        <v>54</v>
      </c>
      <c r="O16" s="6"/>
      <c r="P16" s="8"/>
      <c r="Q16" s="25"/>
      <c r="R16" s="26"/>
      <c r="S16" s="28"/>
      <c r="T16" s="28"/>
      <c r="U16" s="8"/>
      <c r="V16" s="8"/>
      <c r="W16" s="8"/>
      <c r="X16" s="9"/>
      <c r="Y16" s="10"/>
      <c r="Z16" s="10"/>
      <c r="AA16" s="10"/>
      <c r="AB16" s="10"/>
      <c r="AC16" s="10"/>
      <c r="AD16" s="10"/>
      <c r="AE16" s="10"/>
      <c r="AF16" s="10"/>
    </row>
    <row r="17" spans="2:32" ht="52.5" customHeight="1" x14ac:dyDescent="0.25">
      <c r="B17" s="29"/>
      <c r="C17" s="232" t="s">
        <v>55</v>
      </c>
      <c r="D17" s="232"/>
      <c r="E17" s="297" t="s">
        <v>113</v>
      </c>
      <c r="F17" s="297"/>
      <c r="G17" s="297"/>
      <c r="H17" s="297"/>
      <c r="I17" s="297"/>
      <c r="J17" s="297"/>
      <c r="K17" s="297"/>
      <c r="L17" s="297"/>
      <c r="M17" s="30"/>
      <c r="N17" s="14"/>
      <c r="O17" s="6"/>
      <c r="P17" s="14"/>
      <c r="Q17" s="14"/>
      <c r="R17" s="26"/>
      <c r="S17" s="28"/>
      <c r="T17" s="28"/>
      <c r="U17" s="8"/>
      <c r="V17" s="8"/>
      <c r="W17" s="8"/>
      <c r="X17" s="9"/>
      <c r="Y17" s="10"/>
      <c r="Z17" s="10"/>
      <c r="AA17" s="10"/>
      <c r="AB17" s="10"/>
      <c r="AC17" s="10"/>
      <c r="AD17" s="10"/>
      <c r="AE17" s="10"/>
      <c r="AF17" s="10"/>
    </row>
    <row r="18" spans="2:32" ht="27" customHeight="1" x14ac:dyDescent="0.25">
      <c r="B18" s="29"/>
      <c r="C18" s="232" t="s">
        <v>57</v>
      </c>
      <c r="D18" s="232"/>
      <c r="E18" s="297" t="s">
        <v>114</v>
      </c>
      <c r="F18" s="297"/>
      <c r="G18" s="297"/>
      <c r="H18" s="297"/>
      <c r="I18" s="297"/>
      <c r="J18" s="297"/>
      <c r="K18" s="297"/>
      <c r="L18" s="297"/>
      <c r="M18" s="30"/>
      <c r="O18" s="31"/>
      <c r="P18" s="32"/>
      <c r="Q18" s="8"/>
      <c r="R18" s="7"/>
      <c r="S18" s="8"/>
      <c r="T18" s="8"/>
      <c r="U18" s="8"/>
      <c r="V18" s="8"/>
      <c r="W18" s="8"/>
      <c r="X18" s="9"/>
      <c r="Y18" s="10"/>
      <c r="Z18" s="10"/>
      <c r="AA18" s="10"/>
      <c r="AB18" s="10"/>
      <c r="AC18" s="10"/>
      <c r="AD18" s="10"/>
      <c r="AE18" s="10"/>
      <c r="AF18" s="10"/>
    </row>
    <row r="19" spans="2:32" ht="41.25" customHeight="1" x14ac:dyDescent="0.25">
      <c r="B19" s="29"/>
      <c r="C19" s="232" t="s">
        <v>58</v>
      </c>
      <c r="D19" s="232"/>
      <c r="E19" s="296" t="s">
        <v>114</v>
      </c>
      <c r="F19" s="296"/>
      <c r="G19" s="296"/>
      <c r="H19" s="296"/>
      <c r="I19" s="296"/>
      <c r="J19" s="296"/>
      <c r="K19" s="296"/>
      <c r="L19" s="296"/>
      <c r="M19" s="22"/>
      <c r="O19" s="31"/>
      <c r="P19" s="32"/>
      <c r="Q19" s="28"/>
      <c r="R19" s="2"/>
      <c r="S19" s="8"/>
      <c r="T19" s="8"/>
      <c r="U19" s="8"/>
      <c r="V19" s="8"/>
      <c r="W19" s="8"/>
      <c r="X19" s="9"/>
      <c r="Y19" s="10"/>
      <c r="Z19" s="10"/>
      <c r="AA19" s="10"/>
      <c r="AB19" s="10"/>
      <c r="AC19" s="10"/>
      <c r="AD19" s="10"/>
      <c r="AE19" s="10"/>
      <c r="AF19" s="10"/>
    </row>
    <row r="20" spans="2:32" ht="41.25" customHeight="1" x14ac:dyDescent="0.25">
      <c r="B20" s="33"/>
      <c r="C20" s="223" t="s">
        <v>60</v>
      </c>
      <c r="D20" s="223"/>
      <c r="E20" s="296" t="s">
        <v>115</v>
      </c>
      <c r="F20" s="296"/>
      <c r="G20" s="296"/>
      <c r="H20" s="296"/>
      <c r="I20" s="296"/>
      <c r="J20" s="296"/>
      <c r="K20" s="296"/>
      <c r="L20" s="296"/>
      <c r="M20" s="34"/>
      <c r="O20" s="31"/>
      <c r="P20" s="32"/>
      <c r="Q20" s="28"/>
      <c r="R20" s="2"/>
      <c r="S20" s="28"/>
      <c r="T20" s="28"/>
      <c r="U20" s="8"/>
      <c r="V20" s="8"/>
      <c r="W20" s="8"/>
      <c r="X20" s="9"/>
      <c r="Y20" s="10"/>
      <c r="Z20" s="10"/>
      <c r="AA20" s="10"/>
      <c r="AB20" s="10"/>
      <c r="AC20" s="10"/>
      <c r="AD20" s="10"/>
      <c r="AE20" s="10"/>
      <c r="AF20" s="10"/>
    </row>
    <row r="21" spans="2:32" ht="8.25" customHeight="1" x14ac:dyDescent="0.25">
      <c r="B21" s="222"/>
      <c r="C21" s="222"/>
      <c r="D21" s="222"/>
      <c r="E21" s="222"/>
      <c r="F21" s="222"/>
      <c r="G21" s="222"/>
      <c r="H21" s="222"/>
      <c r="I21" s="222"/>
      <c r="J21" s="222"/>
      <c r="K21" s="222"/>
      <c r="L21" s="222"/>
      <c r="M21" s="22"/>
      <c r="O21" s="6"/>
      <c r="P21" s="32"/>
      <c r="Q21" s="8"/>
      <c r="R21" s="7"/>
      <c r="S21" s="8"/>
      <c r="T21" s="8"/>
      <c r="U21" s="8"/>
      <c r="V21" s="8"/>
      <c r="W21" s="8"/>
      <c r="X21" s="9"/>
      <c r="Y21" s="10"/>
      <c r="Z21" s="10"/>
      <c r="AA21" s="10"/>
      <c r="AB21" s="10"/>
      <c r="AC21" s="10"/>
      <c r="AD21" s="10"/>
      <c r="AE21" s="10"/>
      <c r="AF21" s="10"/>
    </row>
    <row r="22" spans="2:32" ht="15.75" customHeight="1" x14ac:dyDescent="0.25">
      <c r="B22" s="228" t="s">
        <v>62</v>
      </c>
      <c r="C22" s="229"/>
      <c r="D22" s="229"/>
      <c r="E22" s="229"/>
      <c r="F22" s="229"/>
      <c r="G22" s="229"/>
      <c r="H22" s="229"/>
      <c r="I22" s="229"/>
      <c r="J22" s="229"/>
      <c r="K22" s="229"/>
      <c r="L22" s="251"/>
      <c r="M22" s="22"/>
      <c r="O22" s="6"/>
      <c r="P22" s="32"/>
      <c r="Q22" s="8"/>
      <c r="R22" s="7"/>
      <c r="S22" s="8"/>
      <c r="T22" s="8"/>
      <c r="U22" s="8"/>
      <c r="V22" s="8"/>
      <c r="W22" s="8"/>
      <c r="X22" s="9"/>
      <c r="Y22" s="10"/>
      <c r="Z22" s="10"/>
      <c r="AA22" s="10"/>
      <c r="AB22" s="10"/>
      <c r="AC22" s="10"/>
      <c r="AD22" s="10"/>
      <c r="AE22" s="10"/>
      <c r="AF22" s="10"/>
    </row>
    <row r="23" spans="2:32" x14ac:dyDescent="0.25">
      <c r="B23" s="11"/>
      <c r="C23" s="223" t="s">
        <v>63</v>
      </c>
      <c r="D23" s="223"/>
      <c r="E23" s="241" t="s">
        <v>145</v>
      </c>
      <c r="F23" s="241"/>
      <c r="G23" s="241"/>
      <c r="H23" s="241"/>
      <c r="I23" s="241"/>
      <c r="J23" s="241"/>
      <c r="K23" s="241"/>
      <c r="L23" s="241"/>
      <c r="M23" s="35"/>
      <c r="N23" s="36"/>
      <c r="O23" s="36"/>
      <c r="P23" s="36"/>
      <c r="Q23" s="36"/>
      <c r="R23" s="37"/>
      <c r="S23" s="38"/>
      <c r="T23" s="28"/>
      <c r="U23" s="28"/>
      <c r="V23" s="28"/>
      <c r="W23" s="28"/>
    </row>
    <row r="24" spans="2:32" x14ac:dyDescent="0.25">
      <c r="B24" s="11"/>
      <c r="C24" s="223"/>
      <c r="D24" s="223"/>
      <c r="E24" s="241"/>
      <c r="F24" s="241"/>
      <c r="G24" s="241"/>
      <c r="H24" s="241"/>
      <c r="I24" s="241"/>
      <c r="J24" s="241"/>
      <c r="K24" s="241"/>
      <c r="L24" s="241"/>
      <c r="M24" s="22"/>
      <c r="N24" s="36"/>
      <c r="O24" s="36"/>
      <c r="P24" s="36"/>
      <c r="Q24" s="36"/>
      <c r="R24" s="37"/>
      <c r="S24" s="38"/>
      <c r="T24" s="28"/>
      <c r="U24" s="28"/>
      <c r="V24" s="28"/>
      <c r="W24" s="28"/>
    </row>
    <row r="25" spans="2:32" ht="7.5" customHeight="1" x14ac:dyDescent="0.25">
      <c r="B25" s="11"/>
      <c r="C25" s="223"/>
      <c r="D25" s="223"/>
      <c r="E25" s="241"/>
      <c r="F25" s="241"/>
      <c r="G25" s="241"/>
      <c r="H25" s="241"/>
      <c r="I25" s="241"/>
      <c r="J25" s="241"/>
      <c r="K25" s="241"/>
      <c r="L25" s="241"/>
      <c r="M25" s="30"/>
      <c r="N25" s="36"/>
      <c r="O25" s="36"/>
      <c r="P25" s="36"/>
      <c r="Q25" s="36"/>
      <c r="R25" s="37"/>
      <c r="S25" s="38"/>
      <c r="T25" s="28"/>
      <c r="U25" s="28"/>
      <c r="V25" s="28"/>
      <c r="W25" s="28"/>
    </row>
    <row r="26" spans="2:32" ht="12" customHeight="1" x14ac:dyDescent="0.25">
      <c r="B26" s="11"/>
      <c r="C26" s="242" t="s">
        <v>65</v>
      </c>
      <c r="D26" s="243"/>
      <c r="E26" s="248" t="s">
        <v>68</v>
      </c>
      <c r="F26" s="248"/>
      <c r="G26" s="248"/>
      <c r="H26" s="248"/>
      <c r="I26" s="248"/>
      <c r="J26" s="248"/>
      <c r="K26" s="248"/>
      <c r="L26" s="248"/>
      <c r="M26" s="30"/>
      <c r="N26" s="36"/>
      <c r="O26" s="39" t="s">
        <v>67</v>
      </c>
      <c r="P26" s="36"/>
      <c r="Q26" s="36"/>
      <c r="R26" s="37"/>
      <c r="S26" s="38"/>
      <c r="T26" s="28"/>
      <c r="U26" s="28"/>
      <c r="V26" s="28"/>
      <c r="W26" s="28"/>
    </row>
    <row r="27" spans="2:32" ht="12.75" customHeight="1" x14ac:dyDescent="0.25">
      <c r="B27" s="11"/>
      <c r="C27" s="244"/>
      <c r="D27" s="245"/>
      <c r="E27" s="248"/>
      <c r="F27" s="248"/>
      <c r="G27" s="248"/>
      <c r="H27" s="248"/>
      <c r="I27" s="248"/>
      <c r="J27" s="248"/>
      <c r="K27" s="248"/>
      <c r="L27" s="248"/>
      <c r="M27" s="30"/>
      <c r="N27" s="36"/>
      <c r="O27" s="39" t="s">
        <v>68</v>
      </c>
      <c r="P27" s="36"/>
      <c r="Q27" s="36"/>
      <c r="R27" s="37"/>
      <c r="S27" s="38"/>
      <c r="T27" s="28"/>
      <c r="U27" s="28"/>
      <c r="V27" s="28"/>
      <c r="W27" s="28"/>
    </row>
    <row r="28" spans="2:32" ht="12.75" customHeight="1" x14ac:dyDescent="0.25">
      <c r="B28" s="11"/>
      <c r="C28" s="246"/>
      <c r="D28" s="247"/>
      <c r="E28" s="248"/>
      <c r="F28" s="248"/>
      <c r="G28" s="248"/>
      <c r="H28" s="248"/>
      <c r="I28" s="248"/>
      <c r="J28" s="248"/>
      <c r="K28" s="248"/>
      <c r="L28" s="248"/>
      <c r="M28" s="13"/>
      <c r="N28" s="40" t="s">
        <v>69</v>
      </c>
      <c r="O28" s="40" t="s">
        <v>66</v>
      </c>
      <c r="P28" s="38"/>
      <c r="Q28" s="38"/>
      <c r="R28" s="13"/>
      <c r="S28" s="38"/>
      <c r="T28" s="28"/>
      <c r="U28" s="28"/>
      <c r="V28" s="28"/>
      <c r="W28" s="28"/>
    </row>
    <row r="29" spans="2:32" ht="21.75" customHeight="1" x14ac:dyDescent="0.25">
      <c r="B29" s="16"/>
      <c r="C29" s="249" t="s">
        <v>70</v>
      </c>
      <c r="D29" s="249"/>
      <c r="E29" s="225" t="s">
        <v>71</v>
      </c>
      <c r="F29" s="225"/>
      <c r="G29" s="225"/>
      <c r="H29" s="225"/>
      <c r="I29" s="225"/>
      <c r="J29" s="225"/>
      <c r="K29" s="225"/>
      <c r="L29" s="225"/>
      <c r="M29" s="13"/>
      <c r="N29" s="40" t="s">
        <v>71</v>
      </c>
      <c r="O29" s="38"/>
      <c r="P29" s="38"/>
      <c r="Q29" s="38"/>
      <c r="R29" s="13"/>
      <c r="S29" s="38"/>
      <c r="T29" s="28"/>
      <c r="U29" s="28"/>
      <c r="V29" s="28"/>
      <c r="W29" s="28"/>
    </row>
    <row r="30" spans="2:32" ht="9.75" customHeight="1" x14ac:dyDescent="0.25">
      <c r="B30" s="222"/>
      <c r="C30" s="222"/>
      <c r="D30" s="222"/>
      <c r="E30" s="222"/>
      <c r="F30" s="222"/>
      <c r="G30" s="222"/>
      <c r="H30" s="222"/>
      <c r="I30" s="222"/>
      <c r="J30" s="222"/>
      <c r="K30" s="222"/>
      <c r="L30" s="222"/>
      <c r="M30" s="22"/>
      <c r="N30" s="41"/>
      <c r="O30" s="41"/>
      <c r="P30" s="41"/>
      <c r="Q30" s="41"/>
      <c r="R30" s="22"/>
      <c r="S30" s="38"/>
      <c r="T30" s="28"/>
      <c r="U30" s="28"/>
      <c r="V30" s="28"/>
      <c r="W30" s="28"/>
    </row>
    <row r="31" spans="2:32" ht="17.25" customHeight="1" x14ac:dyDescent="0.25">
      <c r="B31" s="228" t="s">
        <v>72</v>
      </c>
      <c r="C31" s="229"/>
      <c r="D31" s="229"/>
      <c r="E31" s="229"/>
      <c r="F31" s="229"/>
      <c r="G31" s="230"/>
      <c r="H31" s="230"/>
      <c r="I31" s="230"/>
      <c r="J31" s="230"/>
      <c r="K31" s="230"/>
      <c r="L31" s="231"/>
      <c r="M31" s="22"/>
      <c r="N31" s="41"/>
      <c r="O31" s="41"/>
      <c r="P31" s="41"/>
      <c r="Q31" s="41"/>
      <c r="R31" s="22"/>
      <c r="S31" s="38"/>
      <c r="T31" s="28"/>
      <c r="U31" s="28"/>
      <c r="V31" s="28"/>
      <c r="W31" s="28"/>
    </row>
    <row r="32" spans="2:32" ht="24" customHeight="1" x14ac:dyDescent="0.25">
      <c r="B32" s="11"/>
      <c r="C32" s="232" t="s">
        <v>73</v>
      </c>
      <c r="D32" s="232"/>
      <c r="E32" s="233" t="s">
        <v>74</v>
      </c>
      <c r="F32" s="234"/>
      <c r="G32" s="310" t="s">
        <v>146</v>
      </c>
      <c r="H32" s="311"/>
      <c r="I32" s="311"/>
      <c r="J32" s="311"/>
      <c r="K32" s="311"/>
      <c r="L32" s="312"/>
      <c r="M32" s="22"/>
      <c r="N32" s="42" t="s">
        <v>76</v>
      </c>
      <c r="O32" s="43"/>
      <c r="P32" s="28"/>
      <c r="Q32" s="43"/>
      <c r="R32" s="44"/>
      <c r="S32" s="38"/>
      <c r="T32" s="28"/>
      <c r="U32" s="28"/>
      <c r="V32" s="28"/>
      <c r="W32" s="28"/>
    </row>
    <row r="33" spans="2:23" ht="23.25" customHeight="1" x14ac:dyDescent="0.25">
      <c r="B33" s="11"/>
      <c r="C33" s="232"/>
      <c r="D33" s="232"/>
      <c r="E33" s="201" t="s">
        <v>77</v>
      </c>
      <c r="F33" s="204"/>
      <c r="G33" s="313" t="s">
        <v>147</v>
      </c>
      <c r="H33" s="314"/>
      <c r="I33" s="314"/>
      <c r="J33" s="314"/>
      <c r="K33" s="314"/>
      <c r="L33" s="315"/>
      <c r="M33" s="35"/>
      <c r="N33" s="45" t="s">
        <v>79</v>
      </c>
      <c r="O33" s="46"/>
      <c r="P33" s="28"/>
      <c r="Q33" s="46"/>
      <c r="R33" s="44"/>
      <c r="S33" s="38"/>
      <c r="T33" s="28"/>
      <c r="U33" s="28"/>
      <c r="V33" s="28"/>
      <c r="W33" s="28"/>
    </row>
    <row r="34" spans="2:23" ht="36" customHeight="1" x14ac:dyDescent="0.25">
      <c r="B34" s="11"/>
      <c r="C34" s="223" t="s">
        <v>80</v>
      </c>
      <c r="D34" s="223"/>
      <c r="E34" s="224" t="s">
        <v>76</v>
      </c>
      <c r="F34" s="224"/>
      <c r="G34" s="224"/>
      <c r="H34" s="223" t="s">
        <v>82</v>
      </c>
      <c r="I34" s="223"/>
      <c r="J34" s="225" t="s">
        <v>76</v>
      </c>
      <c r="K34" s="225"/>
      <c r="L34" s="225"/>
      <c r="M34" s="30"/>
      <c r="N34" s="47" t="s">
        <v>83</v>
      </c>
      <c r="O34" s="48"/>
      <c r="P34" s="42"/>
      <c r="Q34" s="48"/>
      <c r="R34" s="49"/>
      <c r="S34" s="38"/>
      <c r="T34" s="28"/>
      <c r="U34" s="28"/>
      <c r="V34" s="28"/>
      <c r="W34" s="28"/>
    </row>
    <row r="35" spans="2:23" ht="35.25" customHeight="1" x14ac:dyDescent="0.25">
      <c r="B35" s="16"/>
      <c r="C35" s="226" t="s">
        <v>84</v>
      </c>
      <c r="D35" s="227"/>
      <c r="E35" s="224" t="s">
        <v>119</v>
      </c>
      <c r="F35" s="224"/>
      <c r="G35" s="224"/>
      <c r="H35" s="224"/>
      <c r="I35" s="224"/>
      <c r="J35" s="50" t="s">
        <v>86</v>
      </c>
      <c r="K35" s="224" t="s">
        <v>87</v>
      </c>
      <c r="L35" s="224"/>
      <c r="M35" s="30"/>
      <c r="N35" s="47" t="s">
        <v>88</v>
      </c>
      <c r="O35" s="47"/>
      <c r="P35" s="51"/>
      <c r="Q35" s="47"/>
      <c r="R35" s="52"/>
      <c r="S35" s="38"/>
      <c r="T35" s="28"/>
      <c r="U35" s="28"/>
      <c r="V35" s="28"/>
      <c r="W35" s="28"/>
    </row>
    <row r="36" spans="2:23" ht="8.25" customHeight="1" x14ac:dyDescent="0.25">
      <c r="B36" s="222"/>
      <c r="C36" s="222"/>
      <c r="D36" s="222"/>
      <c r="E36" s="222"/>
      <c r="F36" s="222"/>
      <c r="G36" s="222"/>
      <c r="H36" s="222"/>
      <c r="I36" s="222"/>
      <c r="J36" s="222"/>
      <c r="K36" s="222"/>
      <c r="L36" s="222"/>
      <c r="M36" s="13"/>
      <c r="N36" s="47" t="s">
        <v>89</v>
      </c>
      <c r="O36" s="38"/>
      <c r="P36" s="53"/>
      <c r="Q36" s="28"/>
      <c r="R36" s="2"/>
      <c r="S36" s="28"/>
      <c r="T36" s="28"/>
      <c r="U36" s="28"/>
      <c r="V36" s="28"/>
      <c r="W36" s="28"/>
    </row>
    <row r="37" spans="2:23" ht="54.75" hidden="1" customHeight="1" x14ac:dyDescent="0.25">
      <c r="B37" s="11"/>
      <c r="C37" s="54">
        <v>11</v>
      </c>
      <c r="D37" s="55"/>
      <c r="E37" s="56"/>
      <c r="F37" s="220"/>
      <c r="G37" s="220"/>
      <c r="H37" s="57" t="e">
        <f>VLOOKUP(E37,#REF!,2)</f>
        <v>#REF!</v>
      </c>
      <c r="I37" s="221"/>
      <c r="J37" s="221"/>
      <c r="K37" s="58" t="e">
        <f>#REF!</f>
        <v>#REF!</v>
      </c>
      <c r="L37" s="58" t="e">
        <f>#REF!</f>
        <v>#REF!</v>
      </c>
      <c r="N37" s="59"/>
      <c r="O37" s="59"/>
      <c r="P37" s="59"/>
      <c r="Q37" s="59"/>
      <c r="R37" s="60"/>
      <c r="S37" s="59"/>
      <c r="T37" s="59"/>
      <c r="U37" s="59"/>
      <c r="V37" s="59"/>
    </row>
    <row r="38" spans="2:23" ht="54.75" hidden="1" customHeight="1" x14ac:dyDescent="0.25">
      <c r="B38" s="11"/>
      <c r="C38" s="54">
        <v>12</v>
      </c>
      <c r="D38" s="55"/>
      <c r="E38" s="56"/>
      <c r="F38" s="220"/>
      <c r="G38" s="220"/>
      <c r="H38" s="57" t="e">
        <f>VLOOKUP(E38,#REF!,2)</f>
        <v>#REF!</v>
      </c>
      <c r="I38" s="221"/>
      <c r="J38" s="221"/>
      <c r="K38" s="58" t="e">
        <f>#REF!</f>
        <v>#REF!</v>
      </c>
      <c r="L38" s="58" t="e">
        <f>#REF!</f>
        <v>#REF!</v>
      </c>
      <c r="N38" s="59"/>
      <c r="O38" s="59"/>
      <c r="P38" s="59"/>
      <c r="Q38" s="59"/>
      <c r="R38" s="60"/>
      <c r="S38" s="59"/>
      <c r="T38" s="59"/>
      <c r="U38" s="59"/>
      <c r="V38" s="59"/>
    </row>
    <row r="39" spans="2:23" ht="54.75" hidden="1" customHeight="1" x14ac:dyDescent="0.25">
      <c r="B39" s="11"/>
      <c r="C39" s="54">
        <v>13</v>
      </c>
      <c r="D39" s="55"/>
      <c r="E39" s="56"/>
      <c r="F39" s="220"/>
      <c r="G39" s="220"/>
      <c r="H39" s="57" t="e">
        <f>VLOOKUP(E39,#REF!,2)</f>
        <v>#REF!</v>
      </c>
      <c r="I39" s="221"/>
      <c r="J39" s="221"/>
      <c r="K39" s="58" t="e">
        <f>#REF!</f>
        <v>#REF!</v>
      </c>
      <c r="L39" s="58" t="e">
        <f>#REF!</f>
        <v>#REF!</v>
      </c>
      <c r="N39" s="61"/>
      <c r="O39" s="61"/>
      <c r="P39" s="61"/>
      <c r="Q39" s="61"/>
      <c r="R39" s="62"/>
      <c r="S39" s="63"/>
      <c r="T39" s="63"/>
      <c r="U39" s="63"/>
    </row>
    <row r="40" spans="2:23" ht="54.75" hidden="1" customHeight="1" x14ac:dyDescent="0.25">
      <c r="B40" s="11"/>
      <c r="C40" s="54">
        <v>14</v>
      </c>
      <c r="D40" s="55"/>
      <c r="E40" s="56"/>
      <c r="F40" s="220"/>
      <c r="G40" s="220"/>
      <c r="H40" s="57" t="e">
        <f>VLOOKUP(E40,#REF!,2)</f>
        <v>#REF!</v>
      </c>
      <c r="I40" s="221"/>
      <c r="J40" s="221"/>
      <c r="K40" s="58" t="e">
        <f>#REF!</f>
        <v>#REF!</v>
      </c>
      <c r="L40" s="58" t="e">
        <f>#REF!</f>
        <v>#REF!</v>
      </c>
      <c r="N40" s="61"/>
      <c r="O40" s="61"/>
      <c r="P40" s="61"/>
      <c r="Q40" s="61"/>
      <c r="R40" s="62"/>
      <c r="S40" s="63"/>
      <c r="T40" s="63"/>
      <c r="U40" s="63"/>
    </row>
    <row r="41" spans="2:23" ht="54.75" hidden="1" customHeight="1" x14ac:dyDescent="0.25">
      <c r="B41" s="11"/>
      <c r="C41" s="54">
        <v>15</v>
      </c>
      <c r="D41" s="55"/>
      <c r="E41" s="56"/>
      <c r="F41" s="220"/>
      <c r="G41" s="220"/>
      <c r="H41" s="57" t="e">
        <f>VLOOKUP(E41,#REF!,2)</f>
        <v>#REF!</v>
      </c>
      <c r="I41" s="221"/>
      <c r="J41" s="221"/>
      <c r="K41" s="58" t="e">
        <f>#REF!</f>
        <v>#REF!</v>
      </c>
      <c r="L41" s="58" t="e">
        <f>#REF!</f>
        <v>#REF!</v>
      </c>
      <c r="N41" s="61"/>
      <c r="O41" s="61"/>
      <c r="P41" s="61"/>
      <c r="Q41" s="61"/>
      <c r="R41" s="62"/>
      <c r="S41" s="63"/>
      <c r="T41" s="63"/>
      <c r="U41" s="63"/>
    </row>
    <row r="42" spans="2:23" ht="54.75" hidden="1" customHeight="1" x14ac:dyDescent="0.25">
      <c r="B42" s="11"/>
      <c r="C42" s="54">
        <v>16</v>
      </c>
      <c r="D42" s="55"/>
      <c r="E42" s="56"/>
      <c r="F42" s="220"/>
      <c r="G42" s="220"/>
      <c r="H42" s="57" t="e">
        <f>VLOOKUP(E42,#REF!,2)</f>
        <v>#REF!</v>
      </c>
      <c r="I42" s="221"/>
      <c r="J42" s="221"/>
      <c r="K42" s="58" t="e">
        <f>#REF!</f>
        <v>#REF!</v>
      </c>
      <c r="L42" s="58" t="e">
        <f>#REF!</f>
        <v>#REF!</v>
      </c>
      <c r="N42" s="61"/>
      <c r="O42" s="61"/>
      <c r="P42" s="61"/>
      <c r="Q42" s="61"/>
      <c r="R42" s="62"/>
      <c r="S42" s="63"/>
      <c r="T42" s="63"/>
      <c r="U42" s="63"/>
    </row>
    <row r="43" spans="2:23" ht="54.75" hidden="1" customHeight="1" x14ac:dyDescent="0.25">
      <c r="B43" s="11"/>
      <c r="C43" s="54">
        <v>17</v>
      </c>
      <c r="D43" s="55"/>
      <c r="E43" s="56"/>
      <c r="F43" s="220"/>
      <c r="G43" s="220"/>
      <c r="H43" s="57" t="e">
        <f>VLOOKUP(E43,#REF!,2)</f>
        <v>#REF!</v>
      </c>
      <c r="I43" s="221"/>
      <c r="J43" s="221"/>
      <c r="K43" s="58" t="e">
        <f>#REF!</f>
        <v>#REF!</v>
      </c>
      <c r="L43" s="58" t="e">
        <f>#REF!</f>
        <v>#REF!</v>
      </c>
      <c r="N43" s="61"/>
      <c r="O43" s="61"/>
      <c r="P43" s="61"/>
      <c r="Q43" s="61"/>
      <c r="R43" s="62"/>
      <c r="S43" s="63"/>
      <c r="T43" s="63"/>
      <c r="U43" s="63"/>
    </row>
    <row r="44" spans="2:23" ht="54.75" hidden="1" customHeight="1" x14ac:dyDescent="0.25">
      <c r="B44" s="11"/>
      <c r="C44" s="54">
        <v>18</v>
      </c>
      <c r="D44" s="55"/>
      <c r="E44" s="56"/>
      <c r="F44" s="220"/>
      <c r="G44" s="220"/>
      <c r="H44" s="57" t="e">
        <f>VLOOKUP(E44,#REF!,2)</f>
        <v>#REF!</v>
      </c>
      <c r="I44" s="221"/>
      <c r="J44" s="221"/>
      <c r="K44" s="58" t="e">
        <f>#REF!</f>
        <v>#REF!</v>
      </c>
      <c r="L44" s="58" t="e">
        <f>#REF!</f>
        <v>#REF!</v>
      </c>
      <c r="N44" s="61"/>
      <c r="O44" s="61"/>
      <c r="P44" s="61"/>
      <c r="Q44" s="61"/>
      <c r="R44" s="62"/>
      <c r="S44" s="63"/>
      <c r="T44" s="63"/>
      <c r="U44" s="63"/>
    </row>
    <row r="45" spans="2:23" ht="54.75" hidden="1" customHeight="1" x14ac:dyDescent="0.25">
      <c r="B45" s="11"/>
      <c r="C45" s="54">
        <v>19</v>
      </c>
      <c r="D45" s="55"/>
      <c r="E45" s="56"/>
      <c r="F45" s="220"/>
      <c r="G45" s="220"/>
      <c r="H45" s="57" t="e">
        <f>VLOOKUP(E45,#REF!,2)</f>
        <v>#REF!</v>
      </c>
      <c r="I45" s="221"/>
      <c r="J45" s="221"/>
      <c r="K45" s="58" t="e">
        <f>#REF!</f>
        <v>#REF!</v>
      </c>
      <c r="L45" s="58" t="e">
        <f>#REF!</f>
        <v>#REF!</v>
      </c>
      <c r="N45" s="61"/>
      <c r="O45" s="61"/>
      <c r="P45" s="61"/>
      <c r="Q45" s="61"/>
      <c r="R45" s="62"/>
      <c r="S45" s="63"/>
      <c r="T45" s="63"/>
      <c r="U45" s="63"/>
    </row>
    <row r="46" spans="2:23" ht="54.75" hidden="1" customHeight="1" x14ac:dyDescent="0.25">
      <c r="B46" s="11"/>
      <c r="C46" s="54">
        <v>20</v>
      </c>
      <c r="D46" s="55"/>
      <c r="E46" s="56"/>
      <c r="F46" s="220"/>
      <c r="G46" s="220"/>
      <c r="H46" s="57" t="e">
        <f>VLOOKUP(E46,#REF!,2)</f>
        <v>#REF!</v>
      </c>
      <c r="I46" s="221"/>
      <c r="J46" s="221"/>
      <c r="K46" s="58" t="e">
        <f>#REF!</f>
        <v>#REF!</v>
      </c>
      <c r="L46" s="58" t="e">
        <f>#REF!</f>
        <v>#REF!</v>
      </c>
      <c r="N46" s="61"/>
      <c r="O46" s="61"/>
      <c r="P46" s="61"/>
      <c r="Q46" s="61"/>
      <c r="R46" s="62"/>
      <c r="S46" s="63"/>
      <c r="T46" s="63"/>
      <c r="U46" s="63"/>
    </row>
    <row r="47" spans="2:23" ht="54.75" hidden="1" customHeight="1" x14ac:dyDescent="0.25">
      <c r="B47" s="11"/>
      <c r="C47" s="54">
        <v>21</v>
      </c>
      <c r="D47" s="55"/>
      <c r="E47" s="56"/>
      <c r="F47" s="220"/>
      <c r="G47" s="220"/>
      <c r="H47" s="57" t="e">
        <f>VLOOKUP(E47,#REF!,2)</f>
        <v>#REF!</v>
      </c>
      <c r="I47" s="221"/>
      <c r="J47" s="221"/>
      <c r="K47" s="58" t="e">
        <f>#REF!</f>
        <v>#REF!</v>
      </c>
      <c r="L47" s="58" t="e">
        <f>#REF!</f>
        <v>#REF!</v>
      </c>
      <c r="N47" s="61"/>
      <c r="O47" s="61"/>
      <c r="P47" s="61"/>
      <c r="Q47" s="61"/>
      <c r="R47" s="62"/>
      <c r="S47" s="63"/>
      <c r="T47" s="63"/>
      <c r="U47" s="63"/>
    </row>
    <row r="48" spans="2:23" ht="54.75" hidden="1" customHeight="1" x14ac:dyDescent="0.25">
      <c r="B48" s="11"/>
      <c r="C48" s="54">
        <v>22</v>
      </c>
      <c r="D48" s="55"/>
      <c r="E48" s="56"/>
      <c r="F48" s="220"/>
      <c r="G48" s="220"/>
      <c r="H48" s="57" t="e">
        <f>VLOOKUP(E48,#REF!,2)</f>
        <v>#REF!</v>
      </c>
      <c r="I48" s="221"/>
      <c r="J48" s="221"/>
      <c r="K48" s="58" t="e">
        <f>#REF!</f>
        <v>#REF!</v>
      </c>
      <c r="L48" s="58" t="e">
        <f>#REF!</f>
        <v>#REF!</v>
      </c>
      <c r="N48" s="61"/>
      <c r="O48" s="61"/>
      <c r="P48" s="61"/>
      <c r="Q48" s="61"/>
      <c r="R48" s="62"/>
      <c r="S48" s="63"/>
      <c r="T48" s="63"/>
      <c r="U48" s="63"/>
    </row>
    <row r="49" spans="1:18" ht="54.75" hidden="1" customHeight="1" x14ac:dyDescent="0.25">
      <c r="B49" s="11"/>
      <c r="C49" s="54">
        <v>23</v>
      </c>
      <c r="D49" s="55"/>
      <c r="E49" s="56"/>
      <c r="F49" s="220"/>
      <c r="G49" s="220"/>
      <c r="H49" s="57" t="e">
        <f>VLOOKUP(E49,#REF!,2)</f>
        <v>#REF!</v>
      </c>
      <c r="I49" s="221"/>
      <c r="J49" s="221"/>
      <c r="K49" s="58" t="e">
        <f>#REF!</f>
        <v>#REF!</v>
      </c>
      <c r="L49" s="58" t="e">
        <f>#REF!</f>
        <v>#REF!</v>
      </c>
      <c r="N49" s="61"/>
      <c r="O49" s="61"/>
      <c r="P49" s="61"/>
      <c r="Q49" s="61"/>
      <c r="R49" s="62"/>
    </row>
    <row r="50" spans="1:18" ht="54.75" hidden="1" customHeight="1" x14ac:dyDescent="0.25">
      <c r="B50" s="11"/>
      <c r="C50" s="54">
        <v>24</v>
      </c>
      <c r="D50" s="55"/>
      <c r="E50" s="56"/>
      <c r="F50" s="220"/>
      <c r="G50" s="220"/>
      <c r="H50" s="57" t="e">
        <f>VLOOKUP(E50,#REF!,2)</f>
        <v>#REF!</v>
      </c>
      <c r="I50" s="221"/>
      <c r="J50" s="221"/>
      <c r="K50" s="58" t="e">
        <f>#REF!</f>
        <v>#REF!</v>
      </c>
      <c r="L50" s="58" t="e">
        <f>#REF!</f>
        <v>#REF!</v>
      </c>
      <c r="N50" s="61"/>
      <c r="O50" s="61"/>
      <c r="P50" s="61"/>
      <c r="Q50" s="61"/>
      <c r="R50" s="62"/>
    </row>
    <row r="51" spans="1:18" ht="54.75" hidden="1" customHeight="1" x14ac:dyDescent="0.25">
      <c r="B51" s="11"/>
      <c r="C51" s="359">
        <v>25</v>
      </c>
      <c r="D51" s="360"/>
      <c r="E51" s="361"/>
      <c r="F51" s="362"/>
      <c r="G51" s="362"/>
      <c r="H51" s="363" t="e">
        <f>VLOOKUP(E51,#REF!,2)</f>
        <v>#REF!</v>
      </c>
      <c r="I51" s="364"/>
      <c r="J51" s="364"/>
      <c r="K51" s="365" t="e">
        <f>#REF!</f>
        <v>#REF!</v>
      </c>
      <c r="L51" s="365" t="e">
        <f>#REF!</f>
        <v>#REF!</v>
      </c>
      <c r="N51" s="61"/>
      <c r="O51" s="61"/>
      <c r="P51" s="61"/>
      <c r="Q51" s="61"/>
      <c r="R51" s="62"/>
    </row>
    <row r="52" spans="1:18" x14ac:dyDescent="0.25">
      <c r="A52" s="64"/>
      <c r="B52" s="368" t="s">
        <v>90</v>
      </c>
      <c r="C52" s="369"/>
      <c r="D52" s="369"/>
      <c r="E52" s="369"/>
      <c r="F52" s="369"/>
      <c r="G52" s="369"/>
      <c r="H52" s="369"/>
      <c r="I52" s="369"/>
      <c r="J52" s="369"/>
      <c r="K52" s="369"/>
      <c r="L52" s="370"/>
    </row>
    <row r="53" spans="1:18" ht="246.75" customHeight="1" x14ac:dyDescent="0.25">
      <c r="B53" s="371"/>
      <c r="C53" s="372"/>
      <c r="D53" s="372"/>
      <c r="E53" s="372"/>
      <c r="F53" s="372"/>
      <c r="G53" s="372"/>
      <c r="H53" s="372"/>
      <c r="I53" s="372"/>
      <c r="J53" s="372"/>
      <c r="K53" s="372"/>
      <c r="L53" s="373"/>
    </row>
    <row r="54" spans="1:18" ht="78" customHeight="1" x14ac:dyDescent="0.25">
      <c r="A54" s="65" t="s">
        <v>91</v>
      </c>
      <c r="B54" s="366" t="s">
        <v>92</v>
      </c>
      <c r="C54" s="366" t="s">
        <v>93</v>
      </c>
      <c r="D54" s="366" t="s">
        <v>94</v>
      </c>
      <c r="E54" s="366" t="s">
        <v>95</v>
      </c>
      <c r="F54" s="366" t="s">
        <v>96</v>
      </c>
      <c r="G54" s="366" t="s">
        <v>97</v>
      </c>
      <c r="H54" s="367" t="s">
        <v>98</v>
      </c>
      <c r="I54" s="367"/>
      <c r="J54" s="367" t="s">
        <v>99</v>
      </c>
      <c r="K54" s="367"/>
      <c r="L54" s="367"/>
    </row>
    <row r="55" spans="1:18" s="1" customFormat="1" ht="22.5" customHeight="1" x14ac:dyDescent="0.25">
      <c r="A55" s="78">
        <v>1</v>
      </c>
      <c r="B55" s="80">
        <v>39813</v>
      </c>
      <c r="C55" s="88"/>
      <c r="D55" s="88"/>
      <c r="E55" s="92">
        <v>53954523477.360001</v>
      </c>
      <c r="F55" s="92">
        <v>602192254727.78003</v>
      </c>
      <c r="G55" s="81">
        <v>0.89600000000000002</v>
      </c>
      <c r="H55" s="303"/>
      <c r="I55" s="304"/>
      <c r="J55" s="303"/>
      <c r="K55" s="305"/>
      <c r="L55" s="304"/>
      <c r="M55" s="2"/>
    </row>
    <row r="56" spans="1:18" ht="20.25" customHeight="1" x14ac:dyDescent="0.25">
      <c r="A56" s="67">
        <v>2</v>
      </c>
      <c r="B56" s="68">
        <v>40178</v>
      </c>
      <c r="C56" s="84">
        <v>0.95</v>
      </c>
      <c r="D56" s="88"/>
      <c r="E56" s="93">
        <v>60688251971.459999</v>
      </c>
      <c r="F56" s="91">
        <v>66768302277.43</v>
      </c>
      <c r="G56" s="83">
        <v>0.90890000000000004</v>
      </c>
      <c r="H56" s="198" t="s">
        <v>148</v>
      </c>
      <c r="I56" s="198"/>
      <c r="J56" s="198"/>
      <c r="K56" s="198"/>
      <c r="L56" s="198"/>
    </row>
    <row r="57" spans="1:18" ht="25.5" customHeight="1" x14ac:dyDescent="0.25">
      <c r="A57" s="78">
        <v>3</v>
      </c>
      <c r="B57" s="68">
        <v>40543</v>
      </c>
      <c r="C57" s="84">
        <v>0.95</v>
      </c>
      <c r="D57" s="88"/>
      <c r="E57" s="93">
        <v>64118873423.629997</v>
      </c>
      <c r="F57" s="91">
        <v>72973351109.929993</v>
      </c>
      <c r="G57" s="83">
        <v>0.87866149009710071</v>
      </c>
      <c r="H57" s="198" t="s">
        <v>149</v>
      </c>
      <c r="I57" s="198"/>
      <c r="J57" s="198" t="s">
        <v>150</v>
      </c>
      <c r="K57" s="198"/>
      <c r="L57" s="198"/>
    </row>
    <row r="58" spans="1:18" ht="21.75" customHeight="1" x14ac:dyDescent="0.25">
      <c r="A58" s="67">
        <v>4</v>
      </c>
      <c r="B58" s="68">
        <v>40908</v>
      </c>
      <c r="C58" s="84">
        <f>AVERAGE(G55:G57)</f>
        <v>0.89452049669903355</v>
      </c>
      <c r="D58" s="88"/>
      <c r="E58" s="109">
        <v>66914536120.989998</v>
      </c>
      <c r="F58" s="109">
        <v>77609990152.600006</v>
      </c>
      <c r="G58" s="86">
        <f t="shared" ref="G58:G63" si="0">IF(AND(ISNUMBER(E58),ISNUMBER(F58)),E58/F58,"")</f>
        <v>0.8621897256966512</v>
      </c>
      <c r="H58" s="198" t="s">
        <v>151</v>
      </c>
      <c r="I58" s="198"/>
      <c r="J58" s="198" t="s">
        <v>152</v>
      </c>
      <c r="K58" s="198"/>
      <c r="L58" s="198"/>
    </row>
    <row r="59" spans="1:18" ht="21.75" customHeight="1" x14ac:dyDescent="0.25">
      <c r="A59" s="78">
        <v>5</v>
      </c>
      <c r="B59" s="68">
        <v>41274</v>
      </c>
      <c r="C59" s="69">
        <f>AVERAGE(G55:G58)</f>
        <v>0.88643780394843796</v>
      </c>
      <c r="D59" s="88"/>
      <c r="E59" s="91">
        <v>72455764544.860001</v>
      </c>
      <c r="F59" s="91">
        <v>88301635801.729996</v>
      </c>
      <c r="G59" s="86">
        <f t="shared" si="0"/>
        <v>0.8205483838096741</v>
      </c>
      <c r="H59" s="198" t="s">
        <v>153</v>
      </c>
      <c r="I59" s="198"/>
      <c r="J59" s="198" t="s">
        <v>154</v>
      </c>
      <c r="K59" s="198"/>
      <c r="L59" s="198"/>
    </row>
    <row r="60" spans="1:18" ht="18" customHeight="1" x14ac:dyDescent="0.25">
      <c r="A60" s="67">
        <v>6</v>
      </c>
      <c r="B60" s="68">
        <v>41639</v>
      </c>
      <c r="C60" s="69">
        <f>AVERAGE(G55:G59)</f>
        <v>0.87325991992068519</v>
      </c>
      <c r="D60" s="88"/>
      <c r="E60" s="91">
        <v>83965724578.330002</v>
      </c>
      <c r="F60" s="91">
        <v>103370024166.87</v>
      </c>
      <c r="G60" s="86">
        <f t="shared" si="0"/>
        <v>0.81228310871616249</v>
      </c>
      <c r="H60" s="224" t="s">
        <v>155</v>
      </c>
      <c r="I60" s="224"/>
      <c r="J60" s="198"/>
      <c r="K60" s="198"/>
      <c r="L60" s="198"/>
    </row>
    <row r="61" spans="1:18" ht="21.75" customHeight="1" x14ac:dyDescent="0.25">
      <c r="A61" s="78">
        <v>7</v>
      </c>
      <c r="B61" s="68">
        <v>42004</v>
      </c>
      <c r="C61" s="79">
        <f>AVERAGE(C59:C60)</f>
        <v>0.87984886193456158</v>
      </c>
      <c r="D61" s="91"/>
      <c r="E61" s="103">
        <v>92227076828.460007</v>
      </c>
      <c r="F61" s="91">
        <v>126842132500.94</v>
      </c>
      <c r="G61" s="86">
        <f t="shared" si="0"/>
        <v>0.72710127944101322</v>
      </c>
      <c r="H61" s="224" t="s">
        <v>156</v>
      </c>
      <c r="I61" s="224"/>
      <c r="J61" s="198"/>
      <c r="K61" s="198"/>
      <c r="L61" s="198"/>
    </row>
    <row r="62" spans="1:18" ht="36.75" customHeight="1" x14ac:dyDescent="0.25">
      <c r="A62" s="67">
        <v>8</v>
      </c>
      <c r="B62" s="68">
        <v>42369</v>
      </c>
      <c r="C62" s="79">
        <v>0.85</v>
      </c>
      <c r="D62" s="91" t="s">
        <v>251</v>
      </c>
      <c r="E62" s="103">
        <v>100828097771.28999</v>
      </c>
      <c r="F62" s="104">
        <v>136482306456.77</v>
      </c>
      <c r="G62" s="86">
        <f t="shared" si="0"/>
        <v>0.73876314365501083</v>
      </c>
      <c r="H62" s="198" t="s">
        <v>252</v>
      </c>
      <c r="I62" s="198"/>
      <c r="J62" s="198" t="s">
        <v>253</v>
      </c>
      <c r="K62" s="198"/>
      <c r="L62" s="198"/>
    </row>
    <row r="63" spans="1:18" ht="39" customHeight="1" x14ac:dyDescent="0.25">
      <c r="A63" s="78">
        <v>9</v>
      </c>
      <c r="B63" s="68">
        <v>42735</v>
      </c>
      <c r="C63" s="79">
        <f>(G62+G61+G60)/3</f>
        <v>0.75938251060406214</v>
      </c>
      <c r="D63" s="91" t="s">
        <v>261</v>
      </c>
      <c r="E63" s="109">
        <v>108425138110.63</v>
      </c>
      <c r="F63" s="109">
        <v>142183477478.12</v>
      </c>
      <c r="G63" s="87">
        <f t="shared" si="0"/>
        <v>0.76257199523984831</v>
      </c>
      <c r="H63" s="224" t="s">
        <v>262</v>
      </c>
      <c r="I63" s="224"/>
      <c r="J63" s="198"/>
      <c r="K63" s="198"/>
      <c r="L63" s="198"/>
    </row>
    <row r="64" spans="1:18" s="121" customFormat="1" ht="35.25" customHeight="1" x14ac:dyDescent="0.25">
      <c r="A64" s="117">
        <v>10</v>
      </c>
      <c r="B64" s="118">
        <v>43100</v>
      </c>
      <c r="C64" s="132">
        <f>(G63+G62+G61)/3</f>
        <v>0.74281213944529079</v>
      </c>
      <c r="D64" s="126" t="s">
        <v>261</v>
      </c>
      <c r="E64" s="149">
        <v>118201284100.85001</v>
      </c>
      <c r="F64" s="149">
        <v>164774552213.35001</v>
      </c>
      <c r="G64" s="134">
        <f t="shared" ref="G64:G66" si="1">IF(AND(ISNUMBER(E64),ISNUMBER(F64)),E64/F64,"")</f>
        <v>0.71735157227314472</v>
      </c>
      <c r="H64" s="282" t="s">
        <v>277</v>
      </c>
      <c r="I64" s="282"/>
      <c r="J64" s="306"/>
      <c r="K64" s="306"/>
      <c r="L64" s="306"/>
      <c r="M64" s="120"/>
    </row>
    <row r="65" spans="1:23" s="121" customFormat="1" ht="54.75" customHeight="1" x14ac:dyDescent="0.25">
      <c r="A65" s="142">
        <v>11</v>
      </c>
      <c r="B65" s="123">
        <v>43465</v>
      </c>
      <c r="C65" s="132">
        <f>(G64+G63+G62)/3</f>
        <v>0.73956223705600121</v>
      </c>
      <c r="D65" s="126" t="s">
        <v>261</v>
      </c>
      <c r="E65" s="177">
        <v>123321279269.55</v>
      </c>
      <c r="F65" s="177">
        <v>158307215084.04001</v>
      </c>
      <c r="G65" s="134">
        <f t="shared" si="1"/>
        <v>0.77899973923540289</v>
      </c>
      <c r="H65" s="307" t="s">
        <v>299</v>
      </c>
      <c r="I65" s="308"/>
      <c r="J65" s="308"/>
      <c r="K65" s="308"/>
      <c r="L65" s="309"/>
      <c r="M65" s="120"/>
    </row>
    <row r="66" spans="1:23" s="121" customFormat="1" ht="323.25" customHeight="1" x14ac:dyDescent="0.25">
      <c r="A66" s="143">
        <v>12</v>
      </c>
      <c r="B66" s="140">
        <v>43830</v>
      </c>
      <c r="C66" s="135">
        <f>AVERAGE(C63:C65)</f>
        <v>0.74725229570178475</v>
      </c>
      <c r="D66" s="129" t="s">
        <v>261</v>
      </c>
      <c r="E66" s="136">
        <v>127578515127.24001</v>
      </c>
      <c r="F66" s="136">
        <v>160967733431.45999</v>
      </c>
      <c r="G66" s="137">
        <f t="shared" si="1"/>
        <v>0.792571979536277</v>
      </c>
      <c r="H66" s="284" t="s">
        <v>327</v>
      </c>
      <c r="I66" s="285"/>
      <c r="J66" s="285"/>
      <c r="K66" s="285"/>
      <c r="L66" s="286"/>
      <c r="M66" s="120"/>
    </row>
    <row r="67" spans="1:23" ht="15" customHeight="1" x14ac:dyDescent="0.25">
      <c r="B67" s="192" t="s">
        <v>110</v>
      </c>
      <c r="C67" s="193"/>
      <c r="D67" s="193"/>
      <c r="E67" s="193"/>
      <c r="F67" s="193"/>
      <c r="G67" s="193"/>
      <c r="H67" s="193"/>
      <c r="I67" s="193"/>
      <c r="J67" s="193"/>
      <c r="K67" s="193"/>
      <c r="L67" s="194"/>
      <c r="N67" s="1"/>
      <c r="O67" s="1"/>
      <c r="P67" s="1"/>
      <c r="Q67" s="1"/>
      <c r="S67" s="1"/>
      <c r="T67" s="1"/>
      <c r="U67" s="1"/>
      <c r="V67" s="1"/>
      <c r="W67" s="1"/>
    </row>
    <row r="68" spans="1:23" ht="15" customHeight="1" x14ac:dyDescent="0.25">
      <c r="B68" s="192"/>
      <c r="C68" s="193"/>
      <c r="D68" s="193"/>
      <c r="E68" s="193"/>
      <c r="F68" s="193"/>
      <c r="G68" s="193"/>
      <c r="H68" s="193"/>
      <c r="I68" s="193"/>
      <c r="J68" s="193"/>
      <c r="K68" s="193"/>
      <c r="L68" s="194"/>
      <c r="N68" s="1"/>
      <c r="O68" s="1"/>
      <c r="P68" s="1"/>
      <c r="Q68" s="1"/>
      <c r="S68" s="1"/>
      <c r="T68" s="1"/>
      <c r="U68" s="1"/>
      <c r="V68" s="1"/>
      <c r="W68" s="1"/>
    </row>
    <row r="69" spans="1:23" ht="15" customHeight="1" x14ac:dyDescent="0.25">
      <c r="B69" s="195"/>
      <c r="C69" s="196"/>
      <c r="D69" s="196"/>
      <c r="E69" s="196"/>
      <c r="F69" s="196"/>
      <c r="G69" s="196"/>
      <c r="H69" s="196"/>
      <c r="I69" s="196"/>
      <c r="J69" s="196"/>
      <c r="K69" s="196"/>
      <c r="L69" s="197"/>
      <c r="N69" s="1"/>
      <c r="O69" s="1"/>
      <c r="P69" s="1"/>
      <c r="Q69" s="1"/>
      <c r="S69" s="1"/>
      <c r="T69" s="1"/>
      <c r="U69" s="1"/>
      <c r="V69" s="1"/>
      <c r="W69" s="1"/>
    </row>
    <row r="70" spans="1:23" ht="15" customHeight="1" x14ac:dyDescent="0.25">
      <c r="B70" s="1"/>
      <c r="C70" s="1"/>
      <c r="D70" s="1"/>
      <c r="E70" s="1"/>
      <c r="F70" s="1"/>
      <c r="G70" s="1"/>
      <c r="H70" s="1"/>
      <c r="I70" s="1"/>
      <c r="J70" s="1"/>
      <c r="K70" s="1"/>
      <c r="L70" s="1"/>
      <c r="N70" s="1"/>
      <c r="O70" s="1"/>
      <c r="P70" s="1"/>
      <c r="Q70" s="1"/>
      <c r="S70" s="1"/>
      <c r="T70" s="1"/>
      <c r="U70" s="1"/>
      <c r="V70" s="1"/>
      <c r="W70" s="1"/>
    </row>
    <row r="71" spans="1:23" ht="15" hidden="1" customHeight="1" x14ac:dyDescent="0.25"/>
    <row r="72" spans="1:23" ht="15" hidden="1" customHeight="1" x14ac:dyDescent="0.25"/>
    <row r="73" spans="1:23" ht="15" hidden="1" customHeight="1" x14ac:dyDescent="0.25"/>
    <row r="74" spans="1:23" ht="15" hidden="1" customHeight="1" x14ac:dyDescent="0.25"/>
    <row r="75" spans="1:23" ht="15" hidden="1" customHeight="1" x14ac:dyDescent="0.25"/>
    <row r="76" spans="1:23" ht="15" hidden="1" customHeight="1" x14ac:dyDescent="0.25"/>
    <row r="77" spans="1:23" ht="15" hidden="1" customHeight="1" x14ac:dyDescent="0.25"/>
    <row r="78" spans="1:23" ht="15" hidden="1" customHeight="1" x14ac:dyDescent="0.25"/>
    <row r="79" spans="1:23" ht="15" hidden="1" customHeight="1" x14ac:dyDescent="0.25"/>
    <row r="80" spans="1:23" ht="15" hidden="1" customHeight="1" x14ac:dyDescent="0.25"/>
    <row r="81" ht="15" hidden="1" customHeight="1" x14ac:dyDescent="0.25"/>
    <row r="82" ht="15" hidden="1" customHeight="1" x14ac:dyDescent="0.25"/>
    <row r="83" ht="15" hidden="1" customHeight="1" x14ac:dyDescent="0.25"/>
    <row r="84" ht="15" hidden="1" customHeight="1" x14ac:dyDescent="0.25"/>
    <row r="85" ht="15" hidden="1" customHeight="1" x14ac:dyDescent="0.25"/>
    <row r="86" ht="15" hidden="1" customHeight="1" x14ac:dyDescent="0.25"/>
    <row r="87" ht="15" hidden="1" customHeight="1" x14ac:dyDescent="0.25"/>
    <row r="88" ht="15" hidden="1" customHeight="1" x14ac:dyDescent="0.25"/>
    <row r="89" ht="15" hidden="1" customHeight="1" x14ac:dyDescent="0.25"/>
    <row r="90" ht="15" hidden="1" customHeight="1" x14ac:dyDescent="0.25"/>
    <row r="91" ht="15" customHeight="1" x14ac:dyDescent="0.25"/>
  </sheetData>
  <mergeCells count="112">
    <mergeCell ref="D2:D5"/>
    <mergeCell ref="E2:K3"/>
    <mergeCell ref="E4:F4"/>
    <mergeCell ref="G4:H4"/>
    <mergeCell ref="I4:K4"/>
    <mergeCell ref="E5:K5"/>
    <mergeCell ref="C12:E12"/>
    <mergeCell ref="F12:L12"/>
    <mergeCell ref="C13:D13"/>
    <mergeCell ref="E13:H13"/>
    <mergeCell ref="J13:L13"/>
    <mergeCell ref="C14:D14"/>
    <mergeCell ref="E14:L14"/>
    <mergeCell ref="C7:D7"/>
    <mergeCell ref="E7:F7"/>
    <mergeCell ref="J7:K7"/>
    <mergeCell ref="B9:L9"/>
    <mergeCell ref="B10:B14"/>
    <mergeCell ref="C10:D10"/>
    <mergeCell ref="E10:I10"/>
    <mergeCell ref="K10:L10"/>
    <mergeCell ref="C11:D11"/>
    <mergeCell ref="E11:J11"/>
    <mergeCell ref="C19:D19"/>
    <mergeCell ref="E19:L19"/>
    <mergeCell ref="C20:D20"/>
    <mergeCell ref="E20:L20"/>
    <mergeCell ref="B21:L21"/>
    <mergeCell ref="B22:L22"/>
    <mergeCell ref="B15:L15"/>
    <mergeCell ref="B16:L16"/>
    <mergeCell ref="C17:D17"/>
    <mergeCell ref="E17:L17"/>
    <mergeCell ref="C18:D18"/>
    <mergeCell ref="E18:L18"/>
    <mergeCell ref="B30:L30"/>
    <mergeCell ref="B31:L31"/>
    <mergeCell ref="C32:D33"/>
    <mergeCell ref="E32:F32"/>
    <mergeCell ref="G32:L32"/>
    <mergeCell ref="E33:F33"/>
    <mergeCell ref="G33:L33"/>
    <mergeCell ref="C23:D25"/>
    <mergeCell ref="E23:L25"/>
    <mergeCell ref="C26:D28"/>
    <mergeCell ref="E26:L28"/>
    <mergeCell ref="C29:D29"/>
    <mergeCell ref="E29:L29"/>
    <mergeCell ref="B36:L36"/>
    <mergeCell ref="F37:G37"/>
    <mergeCell ref="I37:J37"/>
    <mergeCell ref="F38:G38"/>
    <mergeCell ref="I38:J38"/>
    <mergeCell ref="F39:G39"/>
    <mergeCell ref="I39:J39"/>
    <mergeCell ref="C34:D34"/>
    <mergeCell ref="E34:G34"/>
    <mergeCell ref="H34:I34"/>
    <mergeCell ref="J34:L34"/>
    <mergeCell ref="C35:D35"/>
    <mergeCell ref="E35:I35"/>
    <mergeCell ref="K35:L35"/>
    <mergeCell ref="F43:G43"/>
    <mergeCell ref="I43:J43"/>
    <mergeCell ref="F44:G44"/>
    <mergeCell ref="I44:J44"/>
    <mergeCell ref="F45:G45"/>
    <mergeCell ref="I45:J45"/>
    <mergeCell ref="F40:G40"/>
    <mergeCell ref="I40:J40"/>
    <mergeCell ref="F41:G41"/>
    <mergeCell ref="I41:J41"/>
    <mergeCell ref="F42:G42"/>
    <mergeCell ref="I42:J42"/>
    <mergeCell ref="F49:G49"/>
    <mergeCell ref="I49:J49"/>
    <mergeCell ref="F50:G50"/>
    <mergeCell ref="I50:J50"/>
    <mergeCell ref="F51:G51"/>
    <mergeCell ref="I51:J51"/>
    <mergeCell ref="F46:G46"/>
    <mergeCell ref="I46:J46"/>
    <mergeCell ref="F47:G47"/>
    <mergeCell ref="I47:J47"/>
    <mergeCell ref="F48:G48"/>
    <mergeCell ref="I48:J48"/>
    <mergeCell ref="H57:I57"/>
    <mergeCell ref="J57:L57"/>
    <mergeCell ref="H58:I58"/>
    <mergeCell ref="J58:L58"/>
    <mergeCell ref="H59:I59"/>
    <mergeCell ref="J59:L59"/>
    <mergeCell ref="B52:L52"/>
    <mergeCell ref="H54:I54"/>
    <mergeCell ref="J54:L54"/>
    <mergeCell ref="H55:I55"/>
    <mergeCell ref="J55:L55"/>
    <mergeCell ref="H56:I56"/>
    <mergeCell ref="J56:L56"/>
    <mergeCell ref="H63:I63"/>
    <mergeCell ref="J63:L63"/>
    <mergeCell ref="B67:L69"/>
    <mergeCell ref="H60:I60"/>
    <mergeCell ref="J60:L60"/>
    <mergeCell ref="H61:I61"/>
    <mergeCell ref="J61:L61"/>
    <mergeCell ref="H62:I62"/>
    <mergeCell ref="J62:L62"/>
    <mergeCell ref="H64:I64"/>
    <mergeCell ref="J64:L64"/>
    <mergeCell ref="H65:L65"/>
    <mergeCell ref="H66:L66"/>
  </mergeCells>
  <conditionalFormatting sqref="H37:H51">
    <cfRule type="containsText" dxfId="20" priority="1" operator="containsText" text="ü">
      <formula>NOT(ISERROR(SEARCH("ü",H37)))</formula>
    </cfRule>
    <cfRule type="containsText" dxfId="19" priority="2" operator="containsText" text="%">
      <formula>NOT(ISERROR(SEARCH("%",H37)))</formula>
    </cfRule>
    <cfRule type="containsText" dxfId="18" priority="3" operator="containsText" text="M">
      <formula>NOT(ISERROR(SEARCH("M",H37)))</formula>
    </cfRule>
  </conditionalFormatting>
  <dataValidations count="6">
    <dataValidation type="list" allowBlank="1" showInputMessage="1" showErrorMessage="1" sqref="F12 JB12 SX12 ACT12 AMP12 AWL12 BGH12 BQD12 BZZ12 CJV12 CTR12 DDN12 DNJ12 DXF12 EHB12 EQX12 FAT12 FKP12 FUL12 GEH12 GOD12 GXZ12 HHV12 HRR12 IBN12 ILJ12 IVF12 JFB12 JOX12 JYT12 KIP12 KSL12 LCH12 LMD12 LVZ12 MFV12 MPR12 MZN12 NJJ12 NTF12 ODB12 OMX12 OWT12 PGP12 PQL12 QAH12 QKD12 QTZ12 RDV12 RNR12 RXN12 SHJ12 SRF12 TBB12 TKX12 TUT12 UEP12 UOL12 UYH12 VID12 VRZ12 WBV12 WLR12 WVN12 F65550 JB65550 SX65550 ACT65550 AMP65550 AWL65550 BGH65550 BQD65550 BZZ65550 CJV65550 CTR65550 DDN65550 DNJ65550 DXF65550 EHB65550 EQX65550 FAT65550 FKP65550 FUL65550 GEH65550 GOD65550 GXZ65550 HHV65550 HRR65550 IBN65550 ILJ65550 IVF65550 JFB65550 JOX65550 JYT65550 KIP65550 KSL65550 LCH65550 LMD65550 LVZ65550 MFV65550 MPR65550 MZN65550 NJJ65550 NTF65550 ODB65550 OMX65550 OWT65550 PGP65550 PQL65550 QAH65550 QKD65550 QTZ65550 RDV65550 RNR65550 RXN65550 SHJ65550 SRF65550 TBB65550 TKX65550 TUT65550 UEP65550 UOL65550 UYH65550 VID65550 VRZ65550 WBV65550 WLR65550 WVN65550 F131086 JB131086 SX131086 ACT131086 AMP131086 AWL131086 BGH131086 BQD131086 BZZ131086 CJV131086 CTR131086 DDN131086 DNJ131086 DXF131086 EHB131086 EQX131086 FAT131086 FKP131086 FUL131086 GEH131086 GOD131086 GXZ131086 HHV131086 HRR131086 IBN131086 ILJ131086 IVF131086 JFB131086 JOX131086 JYT131086 KIP131086 KSL131086 LCH131086 LMD131086 LVZ131086 MFV131086 MPR131086 MZN131086 NJJ131086 NTF131086 ODB131086 OMX131086 OWT131086 PGP131086 PQL131086 QAH131086 QKD131086 QTZ131086 RDV131086 RNR131086 RXN131086 SHJ131086 SRF131086 TBB131086 TKX131086 TUT131086 UEP131086 UOL131086 UYH131086 VID131086 VRZ131086 WBV131086 WLR131086 WVN131086 F196622 JB196622 SX196622 ACT196622 AMP196622 AWL196622 BGH196622 BQD196622 BZZ196622 CJV196622 CTR196622 DDN196622 DNJ196622 DXF196622 EHB196622 EQX196622 FAT196622 FKP196622 FUL196622 GEH196622 GOD196622 GXZ196622 HHV196622 HRR196622 IBN196622 ILJ196622 IVF196622 JFB196622 JOX196622 JYT196622 KIP196622 KSL196622 LCH196622 LMD196622 LVZ196622 MFV196622 MPR196622 MZN196622 NJJ196622 NTF196622 ODB196622 OMX196622 OWT196622 PGP196622 PQL196622 QAH196622 QKD196622 QTZ196622 RDV196622 RNR196622 RXN196622 SHJ196622 SRF196622 TBB196622 TKX196622 TUT196622 UEP196622 UOL196622 UYH196622 VID196622 VRZ196622 WBV196622 WLR196622 WVN196622 F262158 JB262158 SX262158 ACT262158 AMP262158 AWL262158 BGH262158 BQD262158 BZZ262158 CJV262158 CTR262158 DDN262158 DNJ262158 DXF262158 EHB262158 EQX262158 FAT262158 FKP262158 FUL262158 GEH262158 GOD262158 GXZ262158 HHV262158 HRR262158 IBN262158 ILJ262158 IVF262158 JFB262158 JOX262158 JYT262158 KIP262158 KSL262158 LCH262158 LMD262158 LVZ262158 MFV262158 MPR262158 MZN262158 NJJ262158 NTF262158 ODB262158 OMX262158 OWT262158 PGP262158 PQL262158 QAH262158 QKD262158 QTZ262158 RDV262158 RNR262158 RXN262158 SHJ262158 SRF262158 TBB262158 TKX262158 TUT262158 UEP262158 UOL262158 UYH262158 VID262158 VRZ262158 WBV262158 WLR262158 WVN262158 F327694 JB327694 SX327694 ACT327694 AMP327694 AWL327694 BGH327694 BQD327694 BZZ327694 CJV327694 CTR327694 DDN327694 DNJ327694 DXF327694 EHB327694 EQX327694 FAT327694 FKP327694 FUL327694 GEH327694 GOD327694 GXZ327694 HHV327694 HRR327694 IBN327694 ILJ327694 IVF327694 JFB327694 JOX327694 JYT327694 KIP327694 KSL327694 LCH327694 LMD327694 LVZ327694 MFV327694 MPR327694 MZN327694 NJJ327694 NTF327694 ODB327694 OMX327694 OWT327694 PGP327694 PQL327694 QAH327694 QKD327694 QTZ327694 RDV327694 RNR327694 RXN327694 SHJ327694 SRF327694 TBB327694 TKX327694 TUT327694 UEP327694 UOL327694 UYH327694 VID327694 VRZ327694 WBV327694 WLR327694 WVN327694 F393230 JB393230 SX393230 ACT393230 AMP393230 AWL393230 BGH393230 BQD393230 BZZ393230 CJV393230 CTR393230 DDN393230 DNJ393230 DXF393230 EHB393230 EQX393230 FAT393230 FKP393230 FUL393230 GEH393230 GOD393230 GXZ393230 HHV393230 HRR393230 IBN393230 ILJ393230 IVF393230 JFB393230 JOX393230 JYT393230 KIP393230 KSL393230 LCH393230 LMD393230 LVZ393230 MFV393230 MPR393230 MZN393230 NJJ393230 NTF393230 ODB393230 OMX393230 OWT393230 PGP393230 PQL393230 QAH393230 QKD393230 QTZ393230 RDV393230 RNR393230 RXN393230 SHJ393230 SRF393230 TBB393230 TKX393230 TUT393230 UEP393230 UOL393230 UYH393230 VID393230 VRZ393230 WBV393230 WLR393230 WVN393230 F458766 JB458766 SX458766 ACT458766 AMP458766 AWL458766 BGH458766 BQD458766 BZZ458766 CJV458766 CTR458766 DDN458766 DNJ458766 DXF458766 EHB458766 EQX458766 FAT458766 FKP458766 FUL458766 GEH458766 GOD458766 GXZ458766 HHV458766 HRR458766 IBN458766 ILJ458766 IVF458766 JFB458766 JOX458766 JYT458766 KIP458766 KSL458766 LCH458766 LMD458766 LVZ458766 MFV458766 MPR458766 MZN458766 NJJ458766 NTF458766 ODB458766 OMX458766 OWT458766 PGP458766 PQL458766 QAH458766 QKD458766 QTZ458766 RDV458766 RNR458766 RXN458766 SHJ458766 SRF458766 TBB458766 TKX458766 TUT458766 UEP458766 UOL458766 UYH458766 VID458766 VRZ458766 WBV458766 WLR458766 WVN458766 F524302 JB524302 SX524302 ACT524302 AMP524302 AWL524302 BGH524302 BQD524302 BZZ524302 CJV524302 CTR524302 DDN524302 DNJ524302 DXF524302 EHB524302 EQX524302 FAT524302 FKP524302 FUL524302 GEH524302 GOD524302 GXZ524302 HHV524302 HRR524302 IBN524302 ILJ524302 IVF524302 JFB524302 JOX524302 JYT524302 KIP524302 KSL524302 LCH524302 LMD524302 LVZ524302 MFV524302 MPR524302 MZN524302 NJJ524302 NTF524302 ODB524302 OMX524302 OWT524302 PGP524302 PQL524302 QAH524302 QKD524302 QTZ524302 RDV524302 RNR524302 RXN524302 SHJ524302 SRF524302 TBB524302 TKX524302 TUT524302 UEP524302 UOL524302 UYH524302 VID524302 VRZ524302 WBV524302 WLR524302 WVN524302 F589838 JB589838 SX589838 ACT589838 AMP589838 AWL589838 BGH589838 BQD589838 BZZ589838 CJV589838 CTR589838 DDN589838 DNJ589838 DXF589838 EHB589838 EQX589838 FAT589838 FKP589838 FUL589838 GEH589838 GOD589838 GXZ589838 HHV589838 HRR589838 IBN589838 ILJ589838 IVF589838 JFB589838 JOX589838 JYT589838 KIP589838 KSL589838 LCH589838 LMD589838 LVZ589838 MFV589838 MPR589838 MZN589838 NJJ589838 NTF589838 ODB589838 OMX589838 OWT589838 PGP589838 PQL589838 QAH589838 QKD589838 QTZ589838 RDV589838 RNR589838 RXN589838 SHJ589838 SRF589838 TBB589838 TKX589838 TUT589838 UEP589838 UOL589838 UYH589838 VID589838 VRZ589838 WBV589838 WLR589838 WVN589838 F655374 JB655374 SX655374 ACT655374 AMP655374 AWL655374 BGH655374 BQD655374 BZZ655374 CJV655374 CTR655374 DDN655374 DNJ655374 DXF655374 EHB655374 EQX655374 FAT655374 FKP655374 FUL655374 GEH655374 GOD655374 GXZ655374 HHV655374 HRR655374 IBN655374 ILJ655374 IVF655374 JFB655374 JOX655374 JYT655374 KIP655374 KSL655374 LCH655374 LMD655374 LVZ655374 MFV655374 MPR655374 MZN655374 NJJ655374 NTF655374 ODB655374 OMX655374 OWT655374 PGP655374 PQL655374 QAH655374 QKD655374 QTZ655374 RDV655374 RNR655374 RXN655374 SHJ655374 SRF655374 TBB655374 TKX655374 TUT655374 UEP655374 UOL655374 UYH655374 VID655374 VRZ655374 WBV655374 WLR655374 WVN655374 F720910 JB720910 SX720910 ACT720910 AMP720910 AWL720910 BGH720910 BQD720910 BZZ720910 CJV720910 CTR720910 DDN720910 DNJ720910 DXF720910 EHB720910 EQX720910 FAT720910 FKP720910 FUL720910 GEH720910 GOD720910 GXZ720910 HHV720910 HRR720910 IBN720910 ILJ720910 IVF720910 JFB720910 JOX720910 JYT720910 KIP720910 KSL720910 LCH720910 LMD720910 LVZ720910 MFV720910 MPR720910 MZN720910 NJJ720910 NTF720910 ODB720910 OMX720910 OWT720910 PGP720910 PQL720910 QAH720910 QKD720910 QTZ720910 RDV720910 RNR720910 RXN720910 SHJ720910 SRF720910 TBB720910 TKX720910 TUT720910 UEP720910 UOL720910 UYH720910 VID720910 VRZ720910 WBV720910 WLR720910 WVN720910 F786446 JB786446 SX786446 ACT786446 AMP786446 AWL786446 BGH786446 BQD786446 BZZ786446 CJV786446 CTR786446 DDN786446 DNJ786446 DXF786446 EHB786446 EQX786446 FAT786446 FKP786446 FUL786446 GEH786446 GOD786446 GXZ786446 HHV786446 HRR786446 IBN786446 ILJ786446 IVF786446 JFB786446 JOX786446 JYT786446 KIP786446 KSL786446 LCH786446 LMD786446 LVZ786446 MFV786446 MPR786446 MZN786446 NJJ786446 NTF786446 ODB786446 OMX786446 OWT786446 PGP786446 PQL786446 QAH786446 QKD786446 QTZ786446 RDV786446 RNR786446 RXN786446 SHJ786446 SRF786446 TBB786446 TKX786446 TUT786446 UEP786446 UOL786446 UYH786446 VID786446 VRZ786446 WBV786446 WLR786446 WVN786446 F851982 JB851982 SX851982 ACT851982 AMP851982 AWL851982 BGH851982 BQD851982 BZZ851982 CJV851982 CTR851982 DDN851982 DNJ851982 DXF851982 EHB851982 EQX851982 FAT851982 FKP851982 FUL851982 GEH851982 GOD851982 GXZ851982 HHV851982 HRR851982 IBN851982 ILJ851982 IVF851982 JFB851982 JOX851982 JYT851982 KIP851982 KSL851982 LCH851982 LMD851982 LVZ851982 MFV851982 MPR851982 MZN851982 NJJ851982 NTF851982 ODB851982 OMX851982 OWT851982 PGP851982 PQL851982 QAH851982 QKD851982 QTZ851982 RDV851982 RNR851982 RXN851982 SHJ851982 SRF851982 TBB851982 TKX851982 TUT851982 UEP851982 UOL851982 UYH851982 VID851982 VRZ851982 WBV851982 WLR851982 WVN851982 F917518 JB917518 SX917518 ACT917518 AMP917518 AWL917518 BGH917518 BQD917518 BZZ917518 CJV917518 CTR917518 DDN917518 DNJ917518 DXF917518 EHB917518 EQX917518 FAT917518 FKP917518 FUL917518 GEH917518 GOD917518 GXZ917518 HHV917518 HRR917518 IBN917518 ILJ917518 IVF917518 JFB917518 JOX917518 JYT917518 KIP917518 KSL917518 LCH917518 LMD917518 LVZ917518 MFV917518 MPR917518 MZN917518 NJJ917518 NTF917518 ODB917518 OMX917518 OWT917518 PGP917518 PQL917518 QAH917518 QKD917518 QTZ917518 RDV917518 RNR917518 RXN917518 SHJ917518 SRF917518 TBB917518 TKX917518 TUT917518 UEP917518 UOL917518 UYH917518 VID917518 VRZ917518 WBV917518 WLR917518 WVN917518 F983054 JB983054 SX983054 ACT983054 AMP983054 AWL983054 BGH983054 BQD983054 BZZ983054 CJV983054 CTR983054 DDN983054 DNJ983054 DXF983054 EHB983054 EQX983054 FAT983054 FKP983054 FUL983054 GEH983054 GOD983054 GXZ983054 HHV983054 HRR983054 IBN983054 ILJ983054 IVF983054 JFB983054 JOX983054 JYT983054 KIP983054 KSL983054 LCH983054 LMD983054 LVZ983054 MFV983054 MPR983054 MZN983054 NJJ983054 NTF983054 ODB983054 OMX983054 OWT983054 PGP983054 PQL983054 QAH983054 QKD983054 QTZ983054 RDV983054 RNR983054 RXN983054 SHJ983054 SRF983054 TBB983054 TKX983054 TUT983054 UEP983054 UOL983054 UYH983054 VID983054 VRZ983054 WBV983054 WLR983054 WVN983054">
      <formula1>$N$2:$N$16</formula1>
    </dataValidation>
    <dataValidation type="list" allowBlank="1" showInputMessage="1" showErrorMessage="1" sqref="E65498:L65498 JA65498:JH65498 SW65498:TD65498 ACS65498:ACZ65498 AMO65498:AMV65498 AWK65498:AWR65498 BGG65498:BGN65498 BQC65498:BQJ65498 BZY65498:CAF65498 CJU65498:CKB65498 CTQ65498:CTX65498 DDM65498:DDT65498 DNI65498:DNP65498 DXE65498:DXL65498 EHA65498:EHH65498 EQW65498:ERD65498 FAS65498:FAZ65498 FKO65498:FKV65498 FUK65498:FUR65498 GEG65498:GEN65498 GOC65498:GOJ65498 GXY65498:GYF65498 HHU65498:HIB65498 HRQ65498:HRX65498 IBM65498:IBT65498 ILI65498:ILP65498 IVE65498:IVL65498 JFA65498:JFH65498 JOW65498:JPD65498 JYS65498:JYZ65498 KIO65498:KIV65498 KSK65498:KSR65498 LCG65498:LCN65498 LMC65498:LMJ65498 LVY65498:LWF65498 MFU65498:MGB65498 MPQ65498:MPX65498 MZM65498:MZT65498 NJI65498:NJP65498 NTE65498:NTL65498 ODA65498:ODH65498 OMW65498:OND65498 OWS65498:OWZ65498 PGO65498:PGV65498 PQK65498:PQR65498 QAG65498:QAN65498 QKC65498:QKJ65498 QTY65498:QUF65498 RDU65498:REB65498 RNQ65498:RNX65498 RXM65498:RXT65498 SHI65498:SHP65498 SRE65498:SRL65498 TBA65498:TBH65498 TKW65498:TLD65498 TUS65498:TUZ65498 UEO65498:UEV65498 UOK65498:UOR65498 UYG65498:UYN65498 VIC65498:VIJ65498 VRY65498:VSF65498 WBU65498:WCB65498 WLQ65498:WLX65498 WVM65498:WVT65498 E131034:L131034 JA131034:JH131034 SW131034:TD131034 ACS131034:ACZ131034 AMO131034:AMV131034 AWK131034:AWR131034 BGG131034:BGN131034 BQC131034:BQJ131034 BZY131034:CAF131034 CJU131034:CKB131034 CTQ131034:CTX131034 DDM131034:DDT131034 DNI131034:DNP131034 DXE131034:DXL131034 EHA131034:EHH131034 EQW131034:ERD131034 FAS131034:FAZ131034 FKO131034:FKV131034 FUK131034:FUR131034 GEG131034:GEN131034 GOC131034:GOJ131034 GXY131034:GYF131034 HHU131034:HIB131034 HRQ131034:HRX131034 IBM131034:IBT131034 ILI131034:ILP131034 IVE131034:IVL131034 JFA131034:JFH131034 JOW131034:JPD131034 JYS131034:JYZ131034 KIO131034:KIV131034 KSK131034:KSR131034 LCG131034:LCN131034 LMC131034:LMJ131034 LVY131034:LWF131034 MFU131034:MGB131034 MPQ131034:MPX131034 MZM131034:MZT131034 NJI131034:NJP131034 NTE131034:NTL131034 ODA131034:ODH131034 OMW131034:OND131034 OWS131034:OWZ131034 PGO131034:PGV131034 PQK131034:PQR131034 QAG131034:QAN131034 QKC131034:QKJ131034 QTY131034:QUF131034 RDU131034:REB131034 RNQ131034:RNX131034 RXM131034:RXT131034 SHI131034:SHP131034 SRE131034:SRL131034 TBA131034:TBH131034 TKW131034:TLD131034 TUS131034:TUZ131034 UEO131034:UEV131034 UOK131034:UOR131034 UYG131034:UYN131034 VIC131034:VIJ131034 VRY131034:VSF131034 WBU131034:WCB131034 WLQ131034:WLX131034 WVM131034:WVT131034 E196570:L196570 JA196570:JH196570 SW196570:TD196570 ACS196570:ACZ196570 AMO196570:AMV196570 AWK196570:AWR196570 BGG196570:BGN196570 BQC196570:BQJ196570 BZY196570:CAF196570 CJU196570:CKB196570 CTQ196570:CTX196570 DDM196570:DDT196570 DNI196570:DNP196570 DXE196570:DXL196570 EHA196570:EHH196570 EQW196570:ERD196570 FAS196570:FAZ196570 FKO196570:FKV196570 FUK196570:FUR196570 GEG196570:GEN196570 GOC196570:GOJ196570 GXY196570:GYF196570 HHU196570:HIB196570 HRQ196570:HRX196570 IBM196570:IBT196570 ILI196570:ILP196570 IVE196570:IVL196570 JFA196570:JFH196570 JOW196570:JPD196570 JYS196570:JYZ196570 KIO196570:KIV196570 KSK196570:KSR196570 LCG196570:LCN196570 LMC196570:LMJ196570 LVY196570:LWF196570 MFU196570:MGB196570 MPQ196570:MPX196570 MZM196570:MZT196570 NJI196570:NJP196570 NTE196570:NTL196570 ODA196570:ODH196570 OMW196570:OND196570 OWS196570:OWZ196570 PGO196570:PGV196570 PQK196570:PQR196570 QAG196570:QAN196570 QKC196570:QKJ196570 QTY196570:QUF196570 RDU196570:REB196570 RNQ196570:RNX196570 RXM196570:RXT196570 SHI196570:SHP196570 SRE196570:SRL196570 TBA196570:TBH196570 TKW196570:TLD196570 TUS196570:TUZ196570 UEO196570:UEV196570 UOK196570:UOR196570 UYG196570:UYN196570 VIC196570:VIJ196570 VRY196570:VSF196570 WBU196570:WCB196570 WLQ196570:WLX196570 WVM196570:WVT196570 E262106:L262106 JA262106:JH262106 SW262106:TD262106 ACS262106:ACZ262106 AMO262106:AMV262106 AWK262106:AWR262106 BGG262106:BGN262106 BQC262106:BQJ262106 BZY262106:CAF262106 CJU262106:CKB262106 CTQ262106:CTX262106 DDM262106:DDT262106 DNI262106:DNP262106 DXE262106:DXL262106 EHA262106:EHH262106 EQW262106:ERD262106 FAS262106:FAZ262106 FKO262106:FKV262106 FUK262106:FUR262106 GEG262106:GEN262106 GOC262106:GOJ262106 GXY262106:GYF262106 HHU262106:HIB262106 HRQ262106:HRX262106 IBM262106:IBT262106 ILI262106:ILP262106 IVE262106:IVL262106 JFA262106:JFH262106 JOW262106:JPD262106 JYS262106:JYZ262106 KIO262106:KIV262106 KSK262106:KSR262106 LCG262106:LCN262106 LMC262106:LMJ262106 LVY262106:LWF262106 MFU262106:MGB262106 MPQ262106:MPX262106 MZM262106:MZT262106 NJI262106:NJP262106 NTE262106:NTL262106 ODA262106:ODH262106 OMW262106:OND262106 OWS262106:OWZ262106 PGO262106:PGV262106 PQK262106:PQR262106 QAG262106:QAN262106 QKC262106:QKJ262106 QTY262106:QUF262106 RDU262106:REB262106 RNQ262106:RNX262106 RXM262106:RXT262106 SHI262106:SHP262106 SRE262106:SRL262106 TBA262106:TBH262106 TKW262106:TLD262106 TUS262106:TUZ262106 UEO262106:UEV262106 UOK262106:UOR262106 UYG262106:UYN262106 VIC262106:VIJ262106 VRY262106:VSF262106 WBU262106:WCB262106 WLQ262106:WLX262106 WVM262106:WVT262106 E327642:L327642 JA327642:JH327642 SW327642:TD327642 ACS327642:ACZ327642 AMO327642:AMV327642 AWK327642:AWR327642 BGG327642:BGN327642 BQC327642:BQJ327642 BZY327642:CAF327642 CJU327642:CKB327642 CTQ327642:CTX327642 DDM327642:DDT327642 DNI327642:DNP327642 DXE327642:DXL327642 EHA327642:EHH327642 EQW327642:ERD327642 FAS327642:FAZ327642 FKO327642:FKV327642 FUK327642:FUR327642 GEG327642:GEN327642 GOC327642:GOJ327642 GXY327642:GYF327642 HHU327642:HIB327642 HRQ327642:HRX327642 IBM327642:IBT327642 ILI327642:ILP327642 IVE327642:IVL327642 JFA327642:JFH327642 JOW327642:JPD327642 JYS327642:JYZ327642 KIO327642:KIV327642 KSK327642:KSR327642 LCG327642:LCN327642 LMC327642:LMJ327642 LVY327642:LWF327642 MFU327642:MGB327642 MPQ327642:MPX327642 MZM327642:MZT327642 NJI327642:NJP327642 NTE327642:NTL327642 ODA327642:ODH327642 OMW327642:OND327642 OWS327642:OWZ327642 PGO327642:PGV327642 PQK327642:PQR327642 QAG327642:QAN327642 QKC327642:QKJ327642 QTY327642:QUF327642 RDU327642:REB327642 RNQ327642:RNX327642 RXM327642:RXT327642 SHI327642:SHP327642 SRE327642:SRL327642 TBA327642:TBH327642 TKW327642:TLD327642 TUS327642:TUZ327642 UEO327642:UEV327642 UOK327642:UOR327642 UYG327642:UYN327642 VIC327642:VIJ327642 VRY327642:VSF327642 WBU327642:WCB327642 WLQ327642:WLX327642 WVM327642:WVT327642 E393178:L393178 JA393178:JH393178 SW393178:TD393178 ACS393178:ACZ393178 AMO393178:AMV393178 AWK393178:AWR393178 BGG393178:BGN393178 BQC393178:BQJ393178 BZY393178:CAF393178 CJU393178:CKB393178 CTQ393178:CTX393178 DDM393178:DDT393178 DNI393178:DNP393178 DXE393178:DXL393178 EHA393178:EHH393178 EQW393178:ERD393178 FAS393178:FAZ393178 FKO393178:FKV393178 FUK393178:FUR393178 GEG393178:GEN393178 GOC393178:GOJ393178 GXY393178:GYF393178 HHU393178:HIB393178 HRQ393178:HRX393178 IBM393178:IBT393178 ILI393178:ILP393178 IVE393178:IVL393178 JFA393178:JFH393178 JOW393178:JPD393178 JYS393178:JYZ393178 KIO393178:KIV393178 KSK393178:KSR393178 LCG393178:LCN393178 LMC393178:LMJ393178 LVY393178:LWF393178 MFU393178:MGB393178 MPQ393178:MPX393178 MZM393178:MZT393178 NJI393178:NJP393178 NTE393178:NTL393178 ODA393178:ODH393178 OMW393178:OND393178 OWS393178:OWZ393178 PGO393178:PGV393178 PQK393178:PQR393178 QAG393178:QAN393178 QKC393178:QKJ393178 QTY393178:QUF393178 RDU393178:REB393178 RNQ393178:RNX393178 RXM393178:RXT393178 SHI393178:SHP393178 SRE393178:SRL393178 TBA393178:TBH393178 TKW393178:TLD393178 TUS393178:TUZ393178 UEO393178:UEV393178 UOK393178:UOR393178 UYG393178:UYN393178 VIC393178:VIJ393178 VRY393178:VSF393178 WBU393178:WCB393178 WLQ393178:WLX393178 WVM393178:WVT393178 E458714:L458714 JA458714:JH458714 SW458714:TD458714 ACS458714:ACZ458714 AMO458714:AMV458714 AWK458714:AWR458714 BGG458714:BGN458714 BQC458714:BQJ458714 BZY458714:CAF458714 CJU458714:CKB458714 CTQ458714:CTX458714 DDM458714:DDT458714 DNI458714:DNP458714 DXE458714:DXL458714 EHA458714:EHH458714 EQW458714:ERD458714 FAS458714:FAZ458714 FKO458714:FKV458714 FUK458714:FUR458714 GEG458714:GEN458714 GOC458714:GOJ458714 GXY458714:GYF458714 HHU458714:HIB458714 HRQ458714:HRX458714 IBM458714:IBT458714 ILI458714:ILP458714 IVE458714:IVL458714 JFA458714:JFH458714 JOW458714:JPD458714 JYS458714:JYZ458714 KIO458714:KIV458714 KSK458714:KSR458714 LCG458714:LCN458714 LMC458714:LMJ458714 LVY458714:LWF458714 MFU458714:MGB458714 MPQ458714:MPX458714 MZM458714:MZT458714 NJI458714:NJP458714 NTE458714:NTL458714 ODA458714:ODH458714 OMW458714:OND458714 OWS458714:OWZ458714 PGO458714:PGV458714 PQK458714:PQR458714 QAG458714:QAN458714 QKC458714:QKJ458714 QTY458714:QUF458714 RDU458714:REB458714 RNQ458714:RNX458714 RXM458714:RXT458714 SHI458714:SHP458714 SRE458714:SRL458714 TBA458714:TBH458714 TKW458714:TLD458714 TUS458714:TUZ458714 UEO458714:UEV458714 UOK458714:UOR458714 UYG458714:UYN458714 VIC458714:VIJ458714 VRY458714:VSF458714 WBU458714:WCB458714 WLQ458714:WLX458714 WVM458714:WVT458714 E524250:L524250 JA524250:JH524250 SW524250:TD524250 ACS524250:ACZ524250 AMO524250:AMV524250 AWK524250:AWR524250 BGG524250:BGN524250 BQC524250:BQJ524250 BZY524250:CAF524250 CJU524250:CKB524250 CTQ524250:CTX524250 DDM524250:DDT524250 DNI524250:DNP524250 DXE524250:DXL524250 EHA524250:EHH524250 EQW524250:ERD524250 FAS524250:FAZ524250 FKO524250:FKV524250 FUK524250:FUR524250 GEG524250:GEN524250 GOC524250:GOJ524250 GXY524250:GYF524250 HHU524250:HIB524250 HRQ524250:HRX524250 IBM524250:IBT524250 ILI524250:ILP524250 IVE524250:IVL524250 JFA524250:JFH524250 JOW524250:JPD524250 JYS524250:JYZ524250 KIO524250:KIV524250 KSK524250:KSR524250 LCG524250:LCN524250 LMC524250:LMJ524250 LVY524250:LWF524250 MFU524250:MGB524250 MPQ524250:MPX524250 MZM524250:MZT524250 NJI524250:NJP524250 NTE524250:NTL524250 ODA524250:ODH524250 OMW524250:OND524250 OWS524250:OWZ524250 PGO524250:PGV524250 PQK524250:PQR524250 QAG524250:QAN524250 QKC524250:QKJ524250 QTY524250:QUF524250 RDU524250:REB524250 RNQ524250:RNX524250 RXM524250:RXT524250 SHI524250:SHP524250 SRE524250:SRL524250 TBA524250:TBH524250 TKW524250:TLD524250 TUS524250:TUZ524250 UEO524250:UEV524250 UOK524250:UOR524250 UYG524250:UYN524250 VIC524250:VIJ524250 VRY524250:VSF524250 WBU524250:WCB524250 WLQ524250:WLX524250 WVM524250:WVT524250 E589786:L589786 JA589786:JH589786 SW589786:TD589786 ACS589786:ACZ589786 AMO589786:AMV589786 AWK589786:AWR589786 BGG589786:BGN589786 BQC589786:BQJ589786 BZY589786:CAF589786 CJU589786:CKB589786 CTQ589786:CTX589786 DDM589786:DDT589786 DNI589786:DNP589786 DXE589786:DXL589786 EHA589786:EHH589786 EQW589786:ERD589786 FAS589786:FAZ589786 FKO589786:FKV589786 FUK589786:FUR589786 GEG589786:GEN589786 GOC589786:GOJ589786 GXY589786:GYF589786 HHU589786:HIB589786 HRQ589786:HRX589786 IBM589786:IBT589786 ILI589786:ILP589786 IVE589786:IVL589786 JFA589786:JFH589786 JOW589786:JPD589786 JYS589786:JYZ589786 KIO589786:KIV589786 KSK589786:KSR589786 LCG589786:LCN589786 LMC589786:LMJ589786 LVY589786:LWF589786 MFU589786:MGB589786 MPQ589786:MPX589786 MZM589786:MZT589786 NJI589786:NJP589786 NTE589786:NTL589786 ODA589786:ODH589786 OMW589786:OND589786 OWS589786:OWZ589786 PGO589786:PGV589786 PQK589786:PQR589786 QAG589786:QAN589786 QKC589786:QKJ589786 QTY589786:QUF589786 RDU589786:REB589786 RNQ589786:RNX589786 RXM589786:RXT589786 SHI589786:SHP589786 SRE589786:SRL589786 TBA589786:TBH589786 TKW589786:TLD589786 TUS589786:TUZ589786 UEO589786:UEV589786 UOK589786:UOR589786 UYG589786:UYN589786 VIC589786:VIJ589786 VRY589786:VSF589786 WBU589786:WCB589786 WLQ589786:WLX589786 WVM589786:WVT589786 E655322:L655322 JA655322:JH655322 SW655322:TD655322 ACS655322:ACZ655322 AMO655322:AMV655322 AWK655322:AWR655322 BGG655322:BGN655322 BQC655322:BQJ655322 BZY655322:CAF655322 CJU655322:CKB655322 CTQ655322:CTX655322 DDM655322:DDT655322 DNI655322:DNP655322 DXE655322:DXL655322 EHA655322:EHH655322 EQW655322:ERD655322 FAS655322:FAZ655322 FKO655322:FKV655322 FUK655322:FUR655322 GEG655322:GEN655322 GOC655322:GOJ655322 GXY655322:GYF655322 HHU655322:HIB655322 HRQ655322:HRX655322 IBM655322:IBT655322 ILI655322:ILP655322 IVE655322:IVL655322 JFA655322:JFH655322 JOW655322:JPD655322 JYS655322:JYZ655322 KIO655322:KIV655322 KSK655322:KSR655322 LCG655322:LCN655322 LMC655322:LMJ655322 LVY655322:LWF655322 MFU655322:MGB655322 MPQ655322:MPX655322 MZM655322:MZT655322 NJI655322:NJP655322 NTE655322:NTL655322 ODA655322:ODH655322 OMW655322:OND655322 OWS655322:OWZ655322 PGO655322:PGV655322 PQK655322:PQR655322 QAG655322:QAN655322 QKC655322:QKJ655322 QTY655322:QUF655322 RDU655322:REB655322 RNQ655322:RNX655322 RXM655322:RXT655322 SHI655322:SHP655322 SRE655322:SRL655322 TBA655322:TBH655322 TKW655322:TLD655322 TUS655322:TUZ655322 UEO655322:UEV655322 UOK655322:UOR655322 UYG655322:UYN655322 VIC655322:VIJ655322 VRY655322:VSF655322 WBU655322:WCB655322 WLQ655322:WLX655322 WVM655322:WVT655322 E720858:L720858 JA720858:JH720858 SW720858:TD720858 ACS720858:ACZ720858 AMO720858:AMV720858 AWK720858:AWR720858 BGG720858:BGN720858 BQC720858:BQJ720858 BZY720858:CAF720858 CJU720858:CKB720858 CTQ720858:CTX720858 DDM720858:DDT720858 DNI720858:DNP720858 DXE720858:DXL720858 EHA720858:EHH720858 EQW720858:ERD720858 FAS720858:FAZ720858 FKO720858:FKV720858 FUK720858:FUR720858 GEG720858:GEN720858 GOC720858:GOJ720858 GXY720858:GYF720858 HHU720858:HIB720858 HRQ720858:HRX720858 IBM720858:IBT720858 ILI720858:ILP720858 IVE720858:IVL720858 JFA720858:JFH720858 JOW720858:JPD720858 JYS720858:JYZ720858 KIO720858:KIV720858 KSK720858:KSR720858 LCG720858:LCN720858 LMC720858:LMJ720858 LVY720858:LWF720858 MFU720858:MGB720858 MPQ720858:MPX720858 MZM720858:MZT720858 NJI720858:NJP720858 NTE720858:NTL720858 ODA720858:ODH720858 OMW720858:OND720858 OWS720858:OWZ720858 PGO720858:PGV720858 PQK720858:PQR720858 QAG720858:QAN720858 QKC720858:QKJ720858 QTY720858:QUF720858 RDU720858:REB720858 RNQ720858:RNX720858 RXM720858:RXT720858 SHI720858:SHP720858 SRE720858:SRL720858 TBA720858:TBH720858 TKW720858:TLD720858 TUS720858:TUZ720858 UEO720858:UEV720858 UOK720858:UOR720858 UYG720858:UYN720858 VIC720858:VIJ720858 VRY720858:VSF720858 WBU720858:WCB720858 WLQ720858:WLX720858 WVM720858:WVT720858 E786394:L786394 JA786394:JH786394 SW786394:TD786394 ACS786394:ACZ786394 AMO786394:AMV786394 AWK786394:AWR786394 BGG786394:BGN786394 BQC786394:BQJ786394 BZY786394:CAF786394 CJU786394:CKB786394 CTQ786394:CTX786394 DDM786394:DDT786394 DNI786394:DNP786394 DXE786394:DXL786394 EHA786394:EHH786394 EQW786394:ERD786394 FAS786394:FAZ786394 FKO786394:FKV786394 FUK786394:FUR786394 GEG786394:GEN786394 GOC786394:GOJ786394 GXY786394:GYF786394 HHU786394:HIB786394 HRQ786394:HRX786394 IBM786394:IBT786394 ILI786394:ILP786394 IVE786394:IVL786394 JFA786394:JFH786394 JOW786394:JPD786394 JYS786394:JYZ786394 KIO786394:KIV786394 KSK786394:KSR786394 LCG786394:LCN786394 LMC786394:LMJ786394 LVY786394:LWF786394 MFU786394:MGB786394 MPQ786394:MPX786394 MZM786394:MZT786394 NJI786394:NJP786394 NTE786394:NTL786394 ODA786394:ODH786394 OMW786394:OND786394 OWS786394:OWZ786394 PGO786394:PGV786394 PQK786394:PQR786394 QAG786394:QAN786394 QKC786394:QKJ786394 QTY786394:QUF786394 RDU786394:REB786394 RNQ786394:RNX786394 RXM786394:RXT786394 SHI786394:SHP786394 SRE786394:SRL786394 TBA786394:TBH786394 TKW786394:TLD786394 TUS786394:TUZ786394 UEO786394:UEV786394 UOK786394:UOR786394 UYG786394:UYN786394 VIC786394:VIJ786394 VRY786394:VSF786394 WBU786394:WCB786394 WLQ786394:WLX786394 WVM786394:WVT786394 E851930:L851930 JA851930:JH851930 SW851930:TD851930 ACS851930:ACZ851930 AMO851930:AMV851930 AWK851930:AWR851930 BGG851930:BGN851930 BQC851930:BQJ851930 BZY851930:CAF851930 CJU851930:CKB851930 CTQ851930:CTX851930 DDM851930:DDT851930 DNI851930:DNP851930 DXE851930:DXL851930 EHA851930:EHH851930 EQW851930:ERD851930 FAS851930:FAZ851930 FKO851930:FKV851930 FUK851930:FUR851930 GEG851930:GEN851930 GOC851930:GOJ851930 GXY851930:GYF851930 HHU851930:HIB851930 HRQ851930:HRX851930 IBM851930:IBT851930 ILI851930:ILP851930 IVE851930:IVL851930 JFA851930:JFH851930 JOW851930:JPD851930 JYS851930:JYZ851930 KIO851930:KIV851930 KSK851930:KSR851930 LCG851930:LCN851930 LMC851930:LMJ851930 LVY851930:LWF851930 MFU851930:MGB851930 MPQ851930:MPX851930 MZM851930:MZT851930 NJI851930:NJP851930 NTE851930:NTL851930 ODA851930:ODH851930 OMW851930:OND851930 OWS851930:OWZ851930 PGO851930:PGV851930 PQK851930:PQR851930 QAG851930:QAN851930 QKC851930:QKJ851930 QTY851930:QUF851930 RDU851930:REB851930 RNQ851930:RNX851930 RXM851930:RXT851930 SHI851930:SHP851930 SRE851930:SRL851930 TBA851930:TBH851930 TKW851930:TLD851930 TUS851930:TUZ851930 UEO851930:UEV851930 UOK851930:UOR851930 UYG851930:UYN851930 VIC851930:VIJ851930 VRY851930:VSF851930 WBU851930:WCB851930 WLQ851930:WLX851930 WVM851930:WVT851930 E917466:L917466 JA917466:JH917466 SW917466:TD917466 ACS917466:ACZ917466 AMO917466:AMV917466 AWK917466:AWR917466 BGG917466:BGN917466 BQC917466:BQJ917466 BZY917466:CAF917466 CJU917466:CKB917466 CTQ917466:CTX917466 DDM917466:DDT917466 DNI917466:DNP917466 DXE917466:DXL917466 EHA917466:EHH917466 EQW917466:ERD917466 FAS917466:FAZ917466 FKO917466:FKV917466 FUK917466:FUR917466 GEG917466:GEN917466 GOC917466:GOJ917466 GXY917466:GYF917466 HHU917466:HIB917466 HRQ917466:HRX917466 IBM917466:IBT917466 ILI917466:ILP917466 IVE917466:IVL917466 JFA917466:JFH917466 JOW917466:JPD917466 JYS917466:JYZ917466 KIO917466:KIV917466 KSK917466:KSR917466 LCG917466:LCN917466 LMC917466:LMJ917466 LVY917466:LWF917466 MFU917466:MGB917466 MPQ917466:MPX917466 MZM917466:MZT917466 NJI917466:NJP917466 NTE917466:NTL917466 ODA917466:ODH917466 OMW917466:OND917466 OWS917466:OWZ917466 PGO917466:PGV917466 PQK917466:PQR917466 QAG917466:QAN917466 QKC917466:QKJ917466 QTY917466:QUF917466 RDU917466:REB917466 RNQ917466:RNX917466 RXM917466:RXT917466 SHI917466:SHP917466 SRE917466:SRL917466 TBA917466:TBH917466 TKW917466:TLD917466 TUS917466:TUZ917466 UEO917466:UEV917466 UOK917466:UOR917466 UYG917466:UYN917466 VIC917466:VIJ917466 VRY917466:VSF917466 WBU917466:WCB917466 WLQ917466:WLX917466 WVM917466:WVT917466 E983002:L983002 JA983002:JH983002 SW983002:TD983002 ACS983002:ACZ983002 AMO983002:AMV983002 AWK983002:AWR983002 BGG983002:BGN983002 BQC983002:BQJ983002 BZY983002:CAF983002 CJU983002:CKB983002 CTQ983002:CTX983002 DDM983002:DDT983002 DNI983002:DNP983002 DXE983002:DXL983002 EHA983002:EHH983002 EQW983002:ERD983002 FAS983002:FAZ983002 FKO983002:FKV983002 FUK983002:FUR983002 GEG983002:GEN983002 GOC983002:GOJ983002 GXY983002:GYF983002 HHU983002:HIB983002 HRQ983002:HRX983002 IBM983002:IBT983002 ILI983002:ILP983002 IVE983002:IVL983002 JFA983002:JFH983002 JOW983002:JPD983002 JYS983002:JYZ983002 KIO983002:KIV983002 KSK983002:KSR983002 LCG983002:LCN983002 LMC983002:LMJ983002 LVY983002:LWF983002 MFU983002:MGB983002 MPQ983002:MPX983002 MZM983002:MZT983002 NJI983002:NJP983002 NTE983002:NTL983002 ODA983002:ODH983002 OMW983002:OND983002 OWS983002:OWZ983002 PGO983002:PGV983002 PQK983002:PQR983002 QAG983002:QAN983002 QKC983002:QKJ983002 QTY983002:QUF983002 RDU983002:REB983002 RNQ983002:RNX983002 RXM983002:RXT983002 SHI983002:SHP983002 SRE983002:SRL983002 TBA983002:TBH983002 TKW983002:TLD983002 TUS983002:TUZ983002 UEO983002:UEV983002 UOK983002:UOR983002 UYG983002:UYN983002 VIC983002:VIJ983002 VRY983002:VSF983002 WBU983002:WCB983002 WLQ983002:WLX983002 WVM983002:WVT983002 E1048538:L1048538 JA1048538:JH1048538 SW1048538:TD1048538 ACS1048538:ACZ1048538 AMO1048538:AMV1048538 AWK1048538:AWR1048538 BGG1048538:BGN1048538 BQC1048538:BQJ1048538 BZY1048538:CAF1048538 CJU1048538:CKB1048538 CTQ1048538:CTX1048538 DDM1048538:DDT1048538 DNI1048538:DNP1048538 DXE1048538:DXL1048538 EHA1048538:EHH1048538 EQW1048538:ERD1048538 FAS1048538:FAZ1048538 FKO1048538:FKV1048538 FUK1048538:FUR1048538 GEG1048538:GEN1048538 GOC1048538:GOJ1048538 GXY1048538:GYF1048538 HHU1048538:HIB1048538 HRQ1048538:HRX1048538 IBM1048538:IBT1048538 ILI1048538:ILP1048538 IVE1048538:IVL1048538 JFA1048538:JFH1048538 JOW1048538:JPD1048538 JYS1048538:JYZ1048538 KIO1048538:KIV1048538 KSK1048538:KSR1048538 LCG1048538:LCN1048538 LMC1048538:LMJ1048538 LVY1048538:LWF1048538 MFU1048538:MGB1048538 MPQ1048538:MPX1048538 MZM1048538:MZT1048538 NJI1048538:NJP1048538 NTE1048538:NTL1048538 ODA1048538:ODH1048538 OMW1048538:OND1048538 OWS1048538:OWZ1048538 PGO1048538:PGV1048538 PQK1048538:PQR1048538 QAG1048538:QAN1048538 QKC1048538:QKJ1048538 QTY1048538:QUF1048538 RDU1048538:REB1048538 RNQ1048538:RNX1048538 RXM1048538:RXT1048538 SHI1048538:SHP1048538 SRE1048538:SRL1048538 TBA1048538:TBH1048538 TKW1048538:TLD1048538 TUS1048538:TUZ1048538 UEO1048538:UEV1048538 UOK1048538:UOR1048538 UYG1048538:UYN1048538 VIC1048538:VIJ1048538 VRY1048538:VSF1048538 WBU1048538:WCB1048538 WLQ1048538:WLX1048538 WVM1048538:WVT1048538">
      <formula1>$P$1:$P$8</formula1>
    </dataValidation>
    <dataValidation type="list" allowBlank="1" showInputMessage="1" showErrorMessage="1" sqref="E26 JA26 SW26 ACS26 AMO26 AWK26 BGG26 BQC26 BZY26 CJU26 CTQ26 DDM26 DNI26 DXE26 EHA26 EQW26 FAS26 FKO26 FUK26 GEG26 GOC26 GXY26 HHU26 HRQ26 IBM26 ILI26 IVE26 JFA26 JOW26 JYS26 KIO26 KSK26 LCG26 LMC26 LVY26 MFU26 MPQ26 MZM26 NJI26 NTE26 ODA26 OMW26 OWS26 PGO26 PQK26 QAG26 QKC26 QTY26 RDU26 RNQ26 RXM26 SHI26 SRE26 TBA26 TKW26 TUS26 UEO26 UOK26 UYG26 VIC26 VRY26 WBU26 WLQ26 WVM26 E65564 JA65564 SW65564 ACS65564 AMO65564 AWK65564 BGG65564 BQC65564 BZY65564 CJU65564 CTQ65564 DDM65564 DNI65564 DXE65564 EHA65564 EQW65564 FAS65564 FKO65564 FUK65564 GEG65564 GOC65564 GXY65564 HHU65564 HRQ65564 IBM65564 ILI65564 IVE65564 JFA65564 JOW65564 JYS65564 KIO65564 KSK65564 LCG65564 LMC65564 LVY65564 MFU65564 MPQ65564 MZM65564 NJI65564 NTE65564 ODA65564 OMW65564 OWS65564 PGO65564 PQK65564 QAG65564 QKC65564 QTY65564 RDU65564 RNQ65564 RXM65564 SHI65564 SRE65564 TBA65564 TKW65564 TUS65564 UEO65564 UOK65564 UYG65564 VIC65564 VRY65564 WBU65564 WLQ65564 WVM65564 E131100 JA131100 SW131100 ACS131100 AMO131100 AWK131100 BGG131100 BQC131100 BZY131100 CJU131100 CTQ131100 DDM131100 DNI131100 DXE131100 EHA131100 EQW131100 FAS131100 FKO131100 FUK131100 GEG131100 GOC131100 GXY131100 HHU131100 HRQ131100 IBM131100 ILI131100 IVE131100 JFA131100 JOW131100 JYS131100 KIO131100 KSK131100 LCG131100 LMC131100 LVY131100 MFU131100 MPQ131100 MZM131100 NJI131100 NTE131100 ODA131100 OMW131100 OWS131100 PGO131100 PQK131100 QAG131100 QKC131100 QTY131100 RDU131100 RNQ131100 RXM131100 SHI131100 SRE131100 TBA131100 TKW131100 TUS131100 UEO131100 UOK131100 UYG131100 VIC131100 VRY131100 WBU131100 WLQ131100 WVM131100 E196636 JA196636 SW196636 ACS196636 AMO196636 AWK196636 BGG196636 BQC196636 BZY196636 CJU196636 CTQ196636 DDM196636 DNI196636 DXE196636 EHA196636 EQW196636 FAS196636 FKO196636 FUK196636 GEG196636 GOC196636 GXY196636 HHU196636 HRQ196636 IBM196636 ILI196636 IVE196636 JFA196636 JOW196636 JYS196636 KIO196636 KSK196636 LCG196636 LMC196636 LVY196636 MFU196636 MPQ196636 MZM196636 NJI196636 NTE196636 ODA196636 OMW196636 OWS196636 PGO196636 PQK196636 QAG196636 QKC196636 QTY196636 RDU196636 RNQ196636 RXM196636 SHI196636 SRE196636 TBA196636 TKW196636 TUS196636 UEO196636 UOK196636 UYG196636 VIC196636 VRY196636 WBU196636 WLQ196636 WVM196636 E262172 JA262172 SW262172 ACS262172 AMO262172 AWK262172 BGG262172 BQC262172 BZY262172 CJU262172 CTQ262172 DDM262172 DNI262172 DXE262172 EHA262172 EQW262172 FAS262172 FKO262172 FUK262172 GEG262172 GOC262172 GXY262172 HHU262172 HRQ262172 IBM262172 ILI262172 IVE262172 JFA262172 JOW262172 JYS262172 KIO262172 KSK262172 LCG262172 LMC262172 LVY262172 MFU262172 MPQ262172 MZM262172 NJI262172 NTE262172 ODA262172 OMW262172 OWS262172 PGO262172 PQK262172 QAG262172 QKC262172 QTY262172 RDU262172 RNQ262172 RXM262172 SHI262172 SRE262172 TBA262172 TKW262172 TUS262172 UEO262172 UOK262172 UYG262172 VIC262172 VRY262172 WBU262172 WLQ262172 WVM262172 E327708 JA327708 SW327708 ACS327708 AMO327708 AWK327708 BGG327708 BQC327708 BZY327708 CJU327708 CTQ327708 DDM327708 DNI327708 DXE327708 EHA327708 EQW327708 FAS327708 FKO327708 FUK327708 GEG327708 GOC327708 GXY327708 HHU327708 HRQ327708 IBM327708 ILI327708 IVE327708 JFA327708 JOW327708 JYS327708 KIO327708 KSK327708 LCG327708 LMC327708 LVY327708 MFU327708 MPQ327708 MZM327708 NJI327708 NTE327708 ODA327708 OMW327708 OWS327708 PGO327708 PQK327708 QAG327708 QKC327708 QTY327708 RDU327708 RNQ327708 RXM327708 SHI327708 SRE327708 TBA327708 TKW327708 TUS327708 UEO327708 UOK327708 UYG327708 VIC327708 VRY327708 WBU327708 WLQ327708 WVM327708 E393244 JA393244 SW393244 ACS393244 AMO393244 AWK393244 BGG393244 BQC393244 BZY393244 CJU393244 CTQ393244 DDM393244 DNI393244 DXE393244 EHA393244 EQW393244 FAS393244 FKO393244 FUK393244 GEG393244 GOC393244 GXY393244 HHU393244 HRQ393244 IBM393244 ILI393244 IVE393244 JFA393244 JOW393244 JYS393244 KIO393244 KSK393244 LCG393244 LMC393244 LVY393244 MFU393244 MPQ393244 MZM393244 NJI393244 NTE393244 ODA393244 OMW393244 OWS393244 PGO393244 PQK393244 QAG393244 QKC393244 QTY393244 RDU393244 RNQ393244 RXM393244 SHI393244 SRE393244 TBA393244 TKW393244 TUS393244 UEO393244 UOK393244 UYG393244 VIC393244 VRY393244 WBU393244 WLQ393244 WVM393244 E458780 JA458780 SW458780 ACS458780 AMO458780 AWK458780 BGG458780 BQC458780 BZY458780 CJU458780 CTQ458780 DDM458780 DNI458780 DXE458780 EHA458780 EQW458780 FAS458780 FKO458780 FUK458780 GEG458780 GOC458780 GXY458780 HHU458780 HRQ458780 IBM458780 ILI458780 IVE458780 JFA458780 JOW458780 JYS458780 KIO458780 KSK458780 LCG458780 LMC458780 LVY458780 MFU458780 MPQ458780 MZM458780 NJI458780 NTE458780 ODA458780 OMW458780 OWS458780 PGO458780 PQK458780 QAG458780 QKC458780 QTY458780 RDU458780 RNQ458780 RXM458780 SHI458780 SRE458780 TBA458780 TKW458780 TUS458780 UEO458780 UOK458780 UYG458780 VIC458780 VRY458780 WBU458780 WLQ458780 WVM458780 E524316 JA524316 SW524316 ACS524316 AMO524316 AWK524316 BGG524316 BQC524316 BZY524316 CJU524316 CTQ524316 DDM524316 DNI524316 DXE524316 EHA524316 EQW524316 FAS524316 FKO524316 FUK524316 GEG524316 GOC524316 GXY524316 HHU524316 HRQ524316 IBM524316 ILI524316 IVE524316 JFA524316 JOW524316 JYS524316 KIO524316 KSK524316 LCG524316 LMC524316 LVY524316 MFU524316 MPQ524316 MZM524316 NJI524316 NTE524316 ODA524316 OMW524316 OWS524316 PGO524316 PQK524316 QAG524316 QKC524316 QTY524316 RDU524316 RNQ524316 RXM524316 SHI524316 SRE524316 TBA524316 TKW524316 TUS524316 UEO524316 UOK524316 UYG524316 VIC524316 VRY524316 WBU524316 WLQ524316 WVM524316 E589852 JA589852 SW589852 ACS589852 AMO589852 AWK589852 BGG589852 BQC589852 BZY589852 CJU589852 CTQ589852 DDM589852 DNI589852 DXE589852 EHA589852 EQW589852 FAS589852 FKO589852 FUK589852 GEG589852 GOC589852 GXY589852 HHU589852 HRQ589852 IBM589852 ILI589852 IVE589852 JFA589852 JOW589852 JYS589852 KIO589852 KSK589852 LCG589852 LMC589852 LVY589852 MFU589852 MPQ589852 MZM589852 NJI589852 NTE589852 ODA589852 OMW589852 OWS589852 PGO589852 PQK589852 QAG589852 QKC589852 QTY589852 RDU589852 RNQ589852 RXM589852 SHI589852 SRE589852 TBA589852 TKW589852 TUS589852 UEO589852 UOK589852 UYG589852 VIC589852 VRY589852 WBU589852 WLQ589852 WVM589852 E655388 JA655388 SW655388 ACS655388 AMO655388 AWK655388 BGG655388 BQC655388 BZY655388 CJU655388 CTQ655388 DDM655388 DNI655388 DXE655388 EHA655388 EQW655388 FAS655388 FKO655388 FUK655388 GEG655388 GOC655388 GXY655388 HHU655388 HRQ655388 IBM655388 ILI655388 IVE655388 JFA655388 JOW655388 JYS655388 KIO655388 KSK655388 LCG655388 LMC655388 LVY655388 MFU655388 MPQ655388 MZM655388 NJI655388 NTE655388 ODA655388 OMW655388 OWS655388 PGO655388 PQK655388 QAG655388 QKC655388 QTY655388 RDU655388 RNQ655388 RXM655388 SHI655388 SRE655388 TBA655388 TKW655388 TUS655388 UEO655388 UOK655388 UYG655388 VIC655388 VRY655388 WBU655388 WLQ655388 WVM655388 E720924 JA720924 SW720924 ACS720924 AMO720924 AWK720924 BGG720924 BQC720924 BZY720924 CJU720924 CTQ720924 DDM720924 DNI720924 DXE720924 EHA720924 EQW720924 FAS720924 FKO720924 FUK720924 GEG720924 GOC720924 GXY720924 HHU720924 HRQ720924 IBM720924 ILI720924 IVE720924 JFA720924 JOW720924 JYS720924 KIO720924 KSK720924 LCG720924 LMC720924 LVY720924 MFU720924 MPQ720924 MZM720924 NJI720924 NTE720924 ODA720924 OMW720924 OWS720924 PGO720924 PQK720924 QAG720924 QKC720924 QTY720924 RDU720924 RNQ720924 RXM720924 SHI720924 SRE720924 TBA720924 TKW720924 TUS720924 UEO720924 UOK720924 UYG720924 VIC720924 VRY720924 WBU720924 WLQ720924 WVM720924 E786460 JA786460 SW786460 ACS786460 AMO786460 AWK786460 BGG786460 BQC786460 BZY786460 CJU786460 CTQ786460 DDM786460 DNI786460 DXE786460 EHA786460 EQW786460 FAS786460 FKO786460 FUK786460 GEG786460 GOC786460 GXY786460 HHU786460 HRQ786460 IBM786460 ILI786460 IVE786460 JFA786460 JOW786460 JYS786460 KIO786460 KSK786460 LCG786460 LMC786460 LVY786460 MFU786460 MPQ786460 MZM786460 NJI786460 NTE786460 ODA786460 OMW786460 OWS786460 PGO786460 PQK786460 QAG786460 QKC786460 QTY786460 RDU786460 RNQ786460 RXM786460 SHI786460 SRE786460 TBA786460 TKW786460 TUS786460 UEO786460 UOK786460 UYG786460 VIC786460 VRY786460 WBU786460 WLQ786460 WVM786460 E851996 JA851996 SW851996 ACS851996 AMO851996 AWK851996 BGG851996 BQC851996 BZY851996 CJU851996 CTQ851996 DDM851996 DNI851996 DXE851996 EHA851996 EQW851996 FAS851996 FKO851996 FUK851996 GEG851996 GOC851996 GXY851996 HHU851996 HRQ851996 IBM851996 ILI851996 IVE851996 JFA851996 JOW851996 JYS851996 KIO851996 KSK851996 LCG851996 LMC851996 LVY851996 MFU851996 MPQ851996 MZM851996 NJI851996 NTE851996 ODA851996 OMW851996 OWS851996 PGO851996 PQK851996 QAG851996 QKC851996 QTY851996 RDU851996 RNQ851996 RXM851996 SHI851996 SRE851996 TBA851996 TKW851996 TUS851996 UEO851996 UOK851996 UYG851996 VIC851996 VRY851996 WBU851996 WLQ851996 WVM851996 E917532 JA917532 SW917532 ACS917532 AMO917532 AWK917532 BGG917532 BQC917532 BZY917532 CJU917532 CTQ917532 DDM917532 DNI917532 DXE917532 EHA917532 EQW917532 FAS917532 FKO917532 FUK917532 GEG917532 GOC917532 GXY917532 HHU917532 HRQ917532 IBM917532 ILI917532 IVE917532 JFA917532 JOW917532 JYS917532 KIO917532 KSK917532 LCG917532 LMC917532 LVY917532 MFU917532 MPQ917532 MZM917532 NJI917532 NTE917532 ODA917532 OMW917532 OWS917532 PGO917532 PQK917532 QAG917532 QKC917532 QTY917532 RDU917532 RNQ917532 RXM917532 SHI917532 SRE917532 TBA917532 TKW917532 TUS917532 UEO917532 UOK917532 UYG917532 VIC917532 VRY917532 WBU917532 WLQ917532 WVM917532 E983068 JA983068 SW983068 ACS983068 AMO983068 AWK983068 BGG983068 BQC983068 BZY983068 CJU983068 CTQ983068 DDM983068 DNI983068 DXE983068 EHA983068 EQW983068 FAS983068 FKO983068 FUK983068 GEG983068 GOC983068 GXY983068 HHU983068 HRQ983068 IBM983068 ILI983068 IVE983068 JFA983068 JOW983068 JYS983068 KIO983068 KSK983068 LCG983068 LMC983068 LVY983068 MFU983068 MPQ983068 MZM983068 NJI983068 NTE983068 ODA983068 OMW983068 OWS983068 PGO983068 PQK983068 QAG983068 QKC983068 QTY983068 RDU983068 RNQ983068 RXM983068 SHI983068 SRE983068 TBA983068 TKW983068 TUS983068 UEO983068 UOK983068 UYG983068 VIC983068 VRY983068 WBU983068 WLQ983068 WVM983068">
      <formula1>$O$26:$O$28</formula1>
    </dataValidation>
    <dataValidation type="list" allowBlank="1" showInputMessage="1" showErrorMessage="1" sqref="E29:L29 JA29:JH29 SW29:TD29 ACS29:ACZ29 AMO29:AMV29 AWK29:AWR29 BGG29:BGN29 BQC29:BQJ29 BZY29:CAF29 CJU29:CKB29 CTQ29:CTX29 DDM29:DDT29 DNI29:DNP29 DXE29:DXL29 EHA29:EHH29 EQW29:ERD29 FAS29:FAZ29 FKO29:FKV29 FUK29:FUR29 GEG29:GEN29 GOC29:GOJ29 GXY29:GYF29 HHU29:HIB29 HRQ29:HRX29 IBM29:IBT29 ILI29:ILP29 IVE29:IVL29 JFA29:JFH29 JOW29:JPD29 JYS29:JYZ29 KIO29:KIV29 KSK29:KSR29 LCG29:LCN29 LMC29:LMJ29 LVY29:LWF29 MFU29:MGB29 MPQ29:MPX29 MZM29:MZT29 NJI29:NJP29 NTE29:NTL29 ODA29:ODH29 OMW29:OND29 OWS29:OWZ29 PGO29:PGV29 PQK29:PQR29 QAG29:QAN29 QKC29:QKJ29 QTY29:QUF29 RDU29:REB29 RNQ29:RNX29 RXM29:RXT29 SHI29:SHP29 SRE29:SRL29 TBA29:TBH29 TKW29:TLD29 TUS29:TUZ29 UEO29:UEV29 UOK29:UOR29 UYG29:UYN29 VIC29:VIJ29 VRY29:VSF29 WBU29:WCB29 WLQ29:WLX29 WVM29:WVT29 E65567:L65567 JA65567:JH65567 SW65567:TD65567 ACS65567:ACZ65567 AMO65567:AMV65567 AWK65567:AWR65567 BGG65567:BGN65567 BQC65567:BQJ65567 BZY65567:CAF65567 CJU65567:CKB65567 CTQ65567:CTX65567 DDM65567:DDT65567 DNI65567:DNP65567 DXE65567:DXL65567 EHA65567:EHH65567 EQW65567:ERD65567 FAS65567:FAZ65567 FKO65567:FKV65567 FUK65567:FUR65567 GEG65567:GEN65567 GOC65567:GOJ65567 GXY65567:GYF65567 HHU65567:HIB65567 HRQ65567:HRX65567 IBM65567:IBT65567 ILI65567:ILP65567 IVE65567:IVL65567 JFA65567:JFH65567 JOW65567:JPD65567 JYS65567:JYZ65567 KIO65567:KIV65567 KSK65567:KSR65567 LCG65567:LCN65567 LMC65567:LMJ65567 LVY65567:LWF65567 MFU65567:MGB65567 MPQ65567:MPX65567 MZM65567:MZT65567 NJI65567:NJP65567 NTE65567:NTL65567 ODA65567:ODH65567 OMW65567:OND65567 OWS65567:OWZ65567 PGO65567:PGV65567 PQK65567:PQR65567 QAG65567:QAN65567 QKC65567:QKJ65567 QTY65567:QUF65567 RDU65567:REB65567 RNQ65567:RNX65567 RXM65567:RXT65567 SHI65567:SHP65567 SRE65567:SRL65567 TBA65567:TBH65567 TKW65567:TLD65567 TUS65567:TUZ65567 UEO65567:UEV65567 UOK65567:UOR65567 UYG65567:UYN65567 VIC65567:VIJ65567 VRY65567:VSF65567 WBU65567:WCB65567 WLQ65567:WLX65567 WVM65567:WVT65567 E131103:L131103 JA131103:JH131103 SW131103:TD131103 ACS131103:ACZ131103 AMO131103:AMV131103 AWK131103:AWR131103 BGG131103:BGN131103 BQC131103:BQJ131103 BZY131103:CAF131103 CJU131103:CKB131103 CTQ131103:CTX131103 DDM131103:DDT131103 DNI131103:DNP131103 DXE131103:DXL131103 EHA131103:EHH131103 EQW131103:ERD131103 FAS131103:FAZ131103 FKO131103:FKV131103 FUK131103:FUR131103 GEG131103:GEN131103 GOC131103:GOJ131103 GXY131103:GYF131103 HHU131103:HIB131103 HRQ131103:HRX131103 IBM131103:IBT131103 ILI131103:ILP131103 IVE131103:IVL131103 JFA131103:JFH131103 JOW131103:JPD131103 JYS131103:JYZ131103 KIO131103:KIV131103 KSK131103:KSR131103 LCG131103:LCN131103 LMC131103:LMJ131103 LVY131103:LWF131103 MFU131103:MGB131103 MPQ131103:MPX131103 MZM131103:MZT131103 NJI131103:NJP131103 NTE131103:NTL131103 ODA131103:ODH131103 OMW131103:OND131103 OWS131103:OWZ131103 PGO131103:PGV131103 PQK131103:PQR131103 QAG131103:QAN131103 QKC131103:QKJ131103 QTY131103:QUF131103 RDU131103:REB131103 RNQ131103:RNX131103 RXM131103:RXT131103 SHI131103:SHP131103 SRE131103:SRL131103 TBA131103:TBH131103 TKW131103:TLD131103 TUS131103:TUZ131103 UEO131103:UEV131103 UOK131103:UOR131103 UYG131103:UYN131103 VIC131103:VIJ131103 VRY131103:VSF131103 WBU131103:WCB131103 WLQ131103:WLX131103 WVM131103:WVT131103 E196639:L196639 JA196639:JH196639 SW196639:TD196639 ACS196639:ACZ196639 AMO196639:AMV196639 AWK196639:AWR196639 BGG196639:BGN196639 BQC196639:BQJ196639 BZY196639:CAF196639 CJU196639:CKB196639 CTQ196639:CTX196639 DDM196639:DDT196639 DNI196639:DNP196639 DXE196639:DXL196639 EHA196639:EHH196639 EQW196639:ERD196639 FAS196639:FAZ196639 FKO196639:FKV196639 FUK196639:FUR196639 GEG196639:GEN196639 GOC196639:GOJ196639 GXY196639:GYF196639 HHU196639:HIB196639 HRQ196639:HRX196639 IBM196639:IBT196639 ILI196639:ILP196639 IVE196639:IVL196639 JFA196639:JFH196639 JOW196639:JPD196639 JYS196639:JYZ196639 KIO196639:KIV196639 KSK196639:KSR196639 LCG196639:LCN196639 LMC196639:LMJ196639 LVY196639:LWF196639 MFU196639:MGB196639 MPQ196639:MPX196639 MZM196639:MZT196639 NJI196639:NJP196639 NTE196639:NTL196639 ODA196639:ODH196639 OMW196639:OND196639 OWS196639:OWZ196639 PGO196639:PGV196639 PQK196639:PQR196639 QAG196639:QAN196639 QKC196639:QKJ196639 QTY196639:QUF196639 RDU196639:REB196639 RNQ196639:RNX196639 RXM196639:RXT196639 SHI196639:SHP196639 SRE196639:SRL196639 TBA196639:TBH196639 TKW196639:TLD196639 TUS196639:TUZ196639 UEO196639:UEV196639 UOK196639:UOR196639 UYG196639:UYN196639 VIC196639:VIJ196639 VRY196639:VSF196639 WBU196639:WCB196639 WLQ196639:WLX196639 WVM196639:WVT196639 E262175:L262175 JA262175:JH262175 SW262175:TD262175 ACS262175:ACZ262175 AMO262175:AMV262175 AWK262175:AWR262175 BGG262175:BGN262175 BQC262175:BQJ262175 BZY262175:CAF262175 CJU262175:CKB262175 CTQ262175:CTX262175 DDM262175:DDT262175 DNI262175:DNP262175 DXE262175:DXL262175 EHA262175:EHH262175 EQW262175:ERD262175 FAS262175:FAZ262175 FKO262175:FKV262175 FUK262175:FUR262175 GEG262175:GEN262175 GOC262175:GOJ262175 GXY262175:GYF262175 HHU262175:HIB262175 HRQ262175:HRX262175 IBM262175:IBT262175 ILI262175:ILP262175 IVE262175:IVL262175 JFA262175:JFH262175 JOW262175:JPD262175 JYS262175:JYZ262175 KIO262175:KIV262175 KSK262175:KSR262175 LCG262175:LCN262175 LMC262175:LMJ262175 LVY262175:LWF262175 MFU262175:MGB262175 MPQ262175:MPX262175 MZM262175:MZT262175 NJI262175:NJP262175 NTE262175:NTL262175 ODA262175:ODH262175 OMW262175:OND262175 OWS262175:OWZ262175 PGO262175:PGV262175 PQK262175:PQR262175 QAG262175:QAN262175 QKC262175:QKJ262175 QTY262175:QUF262175 RDU262175:REB262175 RNQ262175:RNX262175 RXM262175:RXT262175 SHI262175:SHP262175 SRE262175:SRL262175 TBA262175:TBH262175 TKW262175:TLD262175 TUS262175:TUZ262175 UEO262175:UEV262175 UOK262175:UOR262175 UYG262175:UYN262175 VIC262175:VIJ262175 VRY262175:VSF262175 WBU262175:WCB262175 WLQ262175:WLX262175 WVM262175:WVT262175 E327711:L327711 JA327711:JH327711 SW327711:TD327711 ACS327711:ACZ327711 AMO327711:AMV327711 AWK327711:AWR327711 BGG327711:BGN327711 BQC327711:BQJ327711 BZY327711:CAF327711 CJU327711:CKB327711 CTQ327711:CTX327711 DDM327711:DDT327711 DNI327711:DNP327711 DXE327711:DXL327711 EHA327711:EHH327711 EQW327711:ERD327711 FAS327711:FAZ327711 FKO327711:FKV327711 FUK327711:FUR327711 GEG327711:GEN327711 GOC327711:GOJ327711 GXY327711:GYF327711 HHU327711:HIB327711 HRQ327711:HRX327711 IBM327711:IBT327711 ILI327711:ILP327711 IVE327711:IVL327711 JFA327711:JFH327711 JOW327711:JPD327711 JYS327711:JYZ327711 KIO327711:KIV327711 KSK327711:KSR327711 LCG327711:LCN327711 LMC327711:LMJ327711 LVY327711:LWF327711 MFU327711:MGB327711 MPQ327711:MPX327711 MZM327711:MZT327711 NJI327711:NJP327711 NTE327711:NTL327711 ODA327711:ODH327711 OMW327711:OND327711 OWS327711:OWZ327711 PGO327711:PGV327711 PQK327711:PQR327711 QAG327711:QAN327711 QKC327711:QKJ327711 QTY327711:QUF327711 RDU327711:REB327711 RNQ327711:RNX327711 RXM327711:RXT327711 SHI327711:SHP327711 SRE327711:SRL327711 TBA327711:TBH327711 TKW327711:TLD327711 TUS327711:TUZ327711 UEO327711:UEV327711 UOK327711:UOR327711 UYG327711:UYN327711 VIC327711:VIJ327711 VRY327711:VSF327711 WBU327711:WCB327711 WLQ327711:WLX327711 WVM327711:WVT327711 E393247:L393247 JA393247:JH393247 SW393247:TD393247 ACS393247:ACZ393247 AMO393247:AMV393247 AWK393247:AWR393247 BGG393247:BGN393247 BQC393247:BQJ393247 BZY393247:CAF393247 CJU393247:CKB393247 CTQ393247:CTX393247 DDM393247:DDT393247 DNI393247:DNP393247 DXE393247:DXL393247 EHA393247:EHH393247 EQW393247:ERD393247 FAS393247:FAZ393247 FKO393247:FKV393247 FUK393247:FUR393247 GEG393247:GEN393247 GOC393247:GOJ393247 GXY393247:GYF393247 HHU393247:HIB393247 HRQ393247:HRX393247 IBM393247:IBT393247 ILI393247:ILP393247 IVE393247:IVL393247 JFA393247:JFH393247 JOW393247:JPD393247 JYS393247:JYZ393247 KIO393247:KIV393247 KSK393247:KSR393247 LCG393247:LCN393247 LMC393247:LMJ393247 LVY393247:LWF393247 MFU393247:MGB393247 MPQ393247:MPX393247 MZM393247:MZT393247 NJI393247:NJP393247 NTE393247:NTL393247 ODA393247:ODH393247 OMW393247:OND393247 OWS393247:OWZ393247 PGO393247:PGV393247 PQK393247:PQR393247 QAG393247:QAN393247 QKC393247:QKJ393247 QTY393247:QUF393247 RDU393247:REB393247 RNQ393247:RNX393247 RXM393247:RXT393247 SHI393247:SHP393247 SRE393247:SRL393247 TBA393247:TBH393247 TKW393247:TLD393247 TUS393247:TUZ393247 UEO393247:UEV393247 UOK393247:UOR393247 UYG393247:UYN393247 VIC393247:VIJ393247 VRY393247:VSF393247 WBU393247:WCB393247 WLQ393247:WLX393247 WVM393247:WVT393247 E458783:L458783 JA458783:JH458783 SW458783:TD458783 ACS458783:ACZ458783 AMO458783:AMV458783 AWK458783:AWR458783 BGG458783:BGN458783 BQC458783:BQJ458783 BZY458783:CAF458783 CJU458783:CKB458783 CTQ458783:CTX458783 DDM458783:DDT458783 DNI458783:DNP458783 DXE458783:DXL458783 EHA458783:EHH458783 EQW458783:ERD458783 FAS458783:FAZ458783 FKO458783:FKV458783 FUK458783:FUR458783 GEG458783:GEN458783 GOC458783:GOJ458783 GXY458783:GYF458783 HHU458783:HIB458783 HRQ458783:HRX458783 IBM458783:IBT458783 ILI458783:ILP458783 IVE458783:IVL458783 JFA458783:JFH458783 JOW458783:JPD458783 JYS458783:JYZ458783 KIO458783:KIV458783 KSK458783:KSR458783 LCG458783:LCN458783 LMC458783:LMJ458783 LVY458783:LWF458783 MFU458783:MGB458783 MPQ458783:MPX458783 MZM458783:MZT458783 NJI458783:NJP458783 NTE458783:NTL458783 ODA458783:ODH458783 OMW458783:OND458783 OWS458783:OWZ458783 PGO458783:PGV458783 PQK458783:PQR458783 QAG458783:QAN458783 QKC458783:QKJ458783 QTY458783:QUF458783 RDU458783:REB458783 RNQ458783:RNX458783 RXM458783:RXT458783 SHI458783:SHP458783 SRE458783:SRL458783 TBA458783:TBH458783 TKW458783:TLD458783 TUS458783:TUZ458783 UEO458783:UEV458783 UOK458783:UOR458783 UYG458783:UYN458783 VIC458783:VIJ458783 VRY458783:VSF458783 WBU458783:WCB458783 WLQ458783:WLX458783 WVM458783:WVT458783 E524319:L524319 JA524319:JH524319 SW524319:TD524319 ACS524319:ACZ524319 AMO524319:AMV524319 AWK524319:AWR524319 BGG524319:BGN524319 BQC524319:BQJ524319 BZY524319:CAF524319 CJU524319:CKB524319 CTQ524319:CTX524319 DDM524319:DDT524319 DNI524319:DNP524319 DXE524319:DXL524319 EHA524319:EHH524319 EQW524319:ERD524319 FAS524319:FAZ524319 FKO524319:FKV524319 FUK524319:FUR524319 GEG524319:GEN524319 GOC524319:GOJ524319 GXY524319:GYF524319 HHU524319:HIB524319 HRQ524319:HRX524319 IBM524319:IBT524319 ILI524319:ILP524319 IVE524319:IVL524319 JFA524319:JFH524319 JOW524319:JPD524319 JYS524319:JYZ524319 KIO524319:KIV524319 KSK524319:KSR524319 LCG524319:LCN524319 LMC524319:LMJ524319 LVY524319:LWF524319 MFU524319:MGB524319 MPQ524319:MPX524319 MZM524319:MZT524319 NJI524319:NJP524319 NTE524319:NTL524319 ODA524319:ODH524319 OMW524319:OND524319 OWS524319:OWZ524319 PGO524319:PGV524319 PQK524319:PQR524319 QAG524319:QAN524319 QKC524319:QKJ524319 QTY524319:QUF524319 RDU524319:REB524319 RNQ524319:RNX524319 RXM524319:RXT524319 SHI524319:SHP524319 SRE524319:SRL524319 TBA524319:TBH524319 TKW524319:TLD524319 TUS524319:TUZ524319 UEO524319:UEV524319 UOK524319:UOR524319 UYG524319:UYN524319 VIC524319:VIJ524319 VRY524319:VSF524319 WBU524319:WCB524319 WLQ524319:WLX524319 WVM524319:WVT524319 E589855:L589855 JA589855:JH589855 SW589855:TD589855 ACS589855:ACZ589855 AMO589855:AMV589855 AWK589855:AWR589855 BGG589855:BGN589855 BQC589855:BQJ589855 BZY589855:CAF589855 CJU589855:CKB589855 CTQ589855:CTX589855 DDM589855:DDT589855 DNI589855:DNP589855 DXE589855:DXL589855 EHA589855:EHH589855 EQW589855:ERD589855 FAS589855:FAZ589855 FKO589855:FKV589855 FUK589855:FUR589855 GEG589855:GEN589855 GOC589855:GOJ589855 GXY589855:GYF589855 HHU589855:HIB589855 HRQ589855:HRX589855 IBM589855:IBT589855 ILI589855:ILP589855 IVE589855:IVL589855 JFA589855:JFH589855 JOW589855:JPD589855 JYS589855:JYZ589855 KIO589855:KIV589855 KSK589855:KSR589855 LCG589855:LCN589855 LMC589855:LMJ589855 LVY589855:LWF589855 MFU589855:MGB589855 MPQ589855:MPX589855 MZM589855:MZT589855 NJI589855:NJP589855 NTE589855:NTL589855 ODA589855:ODH589855 OMW589855:OND589855 OWS589855:OWZ589855 PGO589855:PGV589855 PQK589855:PQR589855 QAG589855:QAN589855 QKC589855:QKJ589855 QTY589855:QUF589855 RDU589855:REB589855 RNQ589855:RNX589855 RXM589855:RXT589855 SHI589855:SHP589855 SRE589855:SRL589855 TBA589855:TBH589855 TKW589855:TLD589855 TUS589855:TUZ589855 UEO589855:UEV589855 UOK589855:UOR589855 UYG589855:UYN589855 VIC589855:VIJ589855 VRY589855:VSF589855 WBU589855:WCB589855 WLQ589855:WLX589855 WVM589855:WVT589855 E655391:L655391 JA655391:JH655391 SW655391:TD655391 ACS655391:ACZ655391 AMO655391:AMV655391 AWK655391:AWR655391 BGG655391:BGN655391 BQC655391:BQJ655391 BZY655391:CAF655391 CJU655391:CKB655391 CTQ655391:CTX655391 DDM655391:DDT655391 DNI655391:DNP655391 DXE655391:DXL655391 EHA655391:EHH655391 EQW655391:ERD655391 FAS655391:FAZ655391 FKO655391:FKV655391 FUK655391:FUR655391 GEG655391:GEN655391 GOC655391:GOJ655391 GXY655391:GYF655391 HHU655391:HIB655391 HRQ655391:HRX655391 IBM655391:IBT655391 ILI655391:ILP655391 IVE655391:IVL655391 JFA655391:JFH655391 JOW655391:JPD655391 JYS655391:JYZ655391 KIO655391:KIV655391 KSK655391:KSR655391 LCG655391:LCN655391 LMC655391:LMJ655391 LVY655391:LWF655391 MFU655391:MGB655391 MPQ655391:MPX655391 MZM655391:MZT655391 NJI655391:NJP655391 NTE655391:NTL655391 ODA655391:ODH655391 OMW655391:OND655391 OWS655391:OWZ655391 PGO655391:PGV655391 PQK655391:PQR655391 QAG655391:QAN655391 QKC655391:QKJ655391 QTY655391:QUF655391 RDU655391:REB655391 RNQ655391:RNX655391 RXM655391:RXT655391 SHI655391:SHP655391 SRE655391:SRL655391 TBA655391:TBH655391 TKW655391:TLD655391 TUS655391:TUZ655391 UEO655391:UEV655391 UOK655391:UOR655391 UYG655391:UYN655391 VIC655391:VIJ655391 VRY655391:VSF655391 WBU655391:WCB655391 WLQ655391:WLX655391 WVM655391:WVT655391 E720927:L720927 JA720927:JH720927 SW720927:TD720927 ACS720927:ACZ720927 AMO720927:AMV720927 AWK720927:AWR720927 BGG720927:BGN720927 BQC720927:BQJ720927 BZY720927:CAF720927 CJU720927:CKB720927 CTQ720927:CTX720927 DDM720927:DDT720927 DNI720927:DNP720927 DXE720927:DXL720927 EHA720927:EHH720927 EQW720927:ERD720927 FAS720927:FAZ720927 FKO720927:FKV720927 FUK720927:FUR720927 GEG720927:GEN720927 GOC720927:GOJ720927 GXY720927:GYF720927 HHU720927:HIB720927 HRQ720927:HRX720927 IBM720927:IBT720927 ILI720927:ILP720927 IVE720927:IVL720927 JFA720927:JFH720927 JOW720927:JPD720927 JYS720927:JYZ720927 KIO720927:KIV720927 KSK720927:KSR720927 LCG720927:LCN720927 LMC720927:LMJ720927 LVY720927:LWF720927 MFU720927:MGB720927 MPQ720927:MPX720927 MZM720927:MZT720927 NJI720927:NJP720927 NTE720927:NTL720927 ODA720927:ODH720927 OMW720927:OND720927 OWS720927:OWZ720927 PGO720927:PGV720927 PQK720927:PQR720927 QAG720927:QAN720927 QKC720927:QKJ720927 QTY720927:QUF720927 RDU720927:REB720927 RNQ720927:RNX720927 RXM720927:RXT720927 SHI720927:SHP720927 SRE720927:SRL720927 TBA720927:TBH720927 TKW720927:TLD720927 TUS720927:TUZ720927 UEO720927:UEV720927 UOK720927:UOR720927 UYG720927:UYN720927 VIC720927:VIJ720927 VRY720927:VSF720927 WBU720927:WCB720927 WLQ720927:WLX720927 WVM720927:WVT720927 E786463:L786463 JA786463:JH786463 SW786463:TD786463 ACS786463:ACZ786463 AMO786463:AMV786463 AWK786463:AWR786463 BGG786463:BGN786463 BQC786463:BQJ786463 BZY786463:CAF786463 CJU786463:CKB786463 CTQ786463:CTX786463 DDM786463:DDT786463 DNI786463:DNP786463 DXE786463:DXL786463 EHA786463:EHH786463 EQW786463:ERD786463 FAS786463:FAZ786463 FKO786463:FKV786463 FUK786463:FUR786463 GEG786463:GEN786463 GOC786463:GOJ786463 GXY786463:GYF786463 HHU786463:HIB786463 HRQ786463:HRX786463 IBM786463:IBT786463 ILI786463:ILP786463 IVE786463:IVL786463 JFA786463:JFH786463 JOW786463:JPD786463 JYS786463:JYZ786463 KIO786463:KIV786463 KSK786463:KSR786463 LCG786463:LCN786463 LMC786463:LMJ786463 LVY786463:LWF786463 MFU786463:MGB786463 MPQ786463:MPX786463 MZM786463:MZT786463 NJI786463:NJP786463 NTE786463:NTL786463 ODA786463:ODH786463 OMW786463:OND786463 OWS786463:OWZ786463 PGO786463:PGV786463 PQK786463:PQR786463 QAG786463:QAN786463 QKC786463:QKJ786463 QTY786463:QUF786463 RDU786463:REB786463 RNQ786463:RNX786463 RXM786463:RXT786463 SHI786463:SHP786463 SRE786463:SRL786463 TBA786463:TBH786463 TKW786463:TLD786463 TUS786463:TUZ786463 UEO786463:UEV786463 UOK786463:UOR786463 UYG786463:UYN786463 VIC786463:VIJ786463 VRY786463:VSF786463 WBU786463:WCB786463 WLQ786463:WLX786463 WVM786463:WVT786463 E851999:L851999 JA851999:JH851999 SW851999:TD851999 ACS851999:ACZ851999 AMO851999:AMV851999 AWK851999:AWR851999 BGG851999:BGN851999 BQC851999:BQJ851999 BZY851999:CAF851999 CJU851999:CKB851999 CTQ851999:CTX851999 DDM851999:DDT851999 DNI851999:DNP851999 DXE851999:DXL851999 EHA851999:EHH851999 EQW851999:ERD851999 FAS851999:FAZ851999 FKO851999:FKV851999 FUK851999:FUR851999 GEG851999:GEN851999 GOC851999:GOJ851999 GXY851999:GYF851999 HHU851999:HIB851999 HRQ851999:HRX851999 IBM851999:IBT851999 ILI851999:ILP851999 IVE851999:IVL851999 JFA851999:JFH851999 JOW851999:JPD851999 JYS851999:JYZ851999 KIO851999:KIV851999 KSK851999:KSR851999 LCG851999:LCN851999 LMC851999:LMJ851999 LVY851999:LWF851999 MFU851999:MGB851999 MPQ851999:MPX851999 MZM851999:MZT851999 NJI851999:NJP851999 NTE851999:NTL851999 ODA851999:ODH851999 OMW851999:OND851999 OWS851999:OWZ851999 PGO851999:PGV851999 PQK851999:PQR851999 QAG851999:QAN851999 QKC851999:QKJ851999 QTY851999:QUF851999 RDU851999:REB851999 RNQ851999:RNX851999 RXM851999:RXT851999 SHI851999:SHP851999 SRE851999:SRL851999 TBA851999:TBH851999 TKW851999:TLD851999 TUS851999:TUZ851999 UEO851999:UEV851999 UOK851999:UOR851999 UYG851999:UYN851999 VIC851999:VIJ851999 VRY851999:VSF851999 WBU851999:WCB851999 WLQ851999:WLX851999 WVM851999:WVT851999 E917535:L917535 JA917535:JH917535 SW917535:TD917535 ACS917535:ACZ917535 AMO917535:AMV917535 AWK917535:AWR917535 BGG917535:BGN917535 BQC917535:BQJ917535 BZY917535:CAF917535 CJU917535:CKB917535 CTQ917535:CTX917535 DDM917535:DDT917535 DNI917535:DNP917535 DXE917535:DXL917535 EHA917535:EHH917535 EQW917535:ERD917535 FAS917535:FAZ917535 FKO917535:FKV917535 FUK917535:FUR917535 GEG917535:GEN917535 GOC917535:GOJ917535 GXY917535:GYF917535 HHU917535:HIB917535 HRQ917535:HRX917535 IBM917535:IBT917535 ILI917535:ILP917535 IVE917535:IVL917535 JFA917535:JFH917535 JOW917535:JPD917535 JYS917535:JYZ917535 KIO917535:KIV917535 KSK917535:KSR917535 LCG917535:LCN917535 LMC917535:LMJ917535 LVY917535:LWF917535 MFU917535:MGB917535 MPQ917535:MPX917535 MZM917535:MZT917535 NJI917535:NJP917535 NTE917535:NTL917535 ODA917535:ODH917535 OMW917535:OND917535 OWS917535:OWZ917535 PGO917535:PGV917535 PQK917535:PQR917535 QAG917535:QAN917535 QKC917535:QKJ917535 QTY917535:QUF917535 RDU917535:REB917535 RNQ917535:RNX917535 RXM917535:RXT917535 SHI917535:SHP917535 SRE917535:SRL917535 TBA917535:TBH917535 TKW917535:TLD917535 TUS917535:TUZ917535 UEO917535:UEV917535 UOK917535:UOR917535 UYG917535:UYN917535 VIC917535:VIJ917535 VRY917535:VSF917535 WBU917535:WCB917535 WLQ917535:WLX917535 WVM917535:WVT917535 E983071:L983071 JA983071:JH983071 SW983071:TD983071 ACS983071:ACZ983071 AMO983071:AMV983071 AWK983071:AWR983071 BGG983071:BGN983071 BQC983071:BQJ983071 BZY983071:CAF983071 CJU983071:CKB983071 CTQ983071:CTX983071 DDM983071:DDT983071 DNI983071:DNP983071 DXE983071:DXL983071 EHA983071:EHH983071 EQW983071:ERD983071 FAS983071:FAZ983071 FKO983071:FKV983071 FUK983071:FUR983071 GEG983071:GEN983071 GOC983071:GOJ983071 GXY983071:GYF983071 HHU983071:HIB983071 HRQ983071:HRX983071 IBM983071:IBT983071 ILI983071:ILP983071 IVE983071:IVL983071 JFA983071:JFH983071 JOW983071:JPD983071 JYS983071:JYZ983071 KIO983071:KIV983071 KSK983071:KSR983071 LCG983071:LCN983071 LMC983071:LMJ983071 LVY983071:LWF983071 MFU983071:MGB983071 MPQ983071:MPX983071 MZM983071:MZT983071 NJI983071:NJP983071 NTE983071:NTL983071 ODA983071:ODH983071 OMW983071:OND983071 OWS983071:OWZ983071 PGO983071:PGV983071 PQK983071:PQR983071 QAG983071:QAN983071 QKC983071:QKJ983071 QTY983071:QUF983071 RDU983071:REB983071 RNQ983071:RNX983071 RXM983071:RXT983071 SHI983071:SHP983071 SRE983071:SRL983071 TBA983071:TBH983071 TKW983071:TLD983071 TUS983071:TUZ983071 UEO983071:UEV983071 UOK983071:UOR983071 UYG983071:UYN983071 VIC983071:VIJ983071 VRY983071:VSF983071 WBU983071:WCB983071 WLQ983071:WLX983071 WVM983071:WVT983071">
      <formula1>$N$28:$N$29</formula1>
    </dataValidation>
    <dataValidation type="list" allowBlank="1" showInputMessage="1" showErrorMessage="1" sqref="J34 JF34 TB34 ACX34 AMT34 AWP34 BGL34 BQH34 CAD34 CJZ34 CTV34 DDR34 DNN34 DXJ34 EHF34 ERB34 FAX34 FKT34 FUP34 GEL34 GOH34 GYD34 HHZ34 HRV34 IBR34 ILN34 IVJ34 JFF34 JPB34 JYX34 KIT34 KSP34 LCL34 LMH34 LWD34 MFZ34 MPV34 MZR34 NJN34 NTJ34 ODF34 ONB34 OWX34 PGT34 PQP34 QAL34 QKH34 QUD34 RDZ34 RNV34 RXR34 SHN34 SRJ34 TBF34 TLB34 TUX34 UET34 UOP34 UYL34 VIH34 VSD34 WBZ34 WLV34 WVR34 J65572 JF65572 TB65572 ACX65572 AMT65572 AWP65572 BGL65572 BQH65572 CAD65572 CJZ65572 CTV65572 DDR65572 DNN65572 DXJ65572 EHF65572 ERB65572 FAX65572 FKT65572 FUP65572 GEL65572 GOH65572 GYD65572 HHZ65572 HRV65572 IBR65572 ILN65572 IVJ65572 JFF65572 JPB65572 JYX65572 KIT65572 KSP65572 LCL65572 LMH65572 LWD65572 MFZ65572 MPV65572 MZR65572 NJN65572 NTJ65572 ODF65572 ONB65572 OWX65572 PGT65572 PQP65572 QAL65572 QKH65572 QUD65572 RDZ65572 RNV65572 RXR65572 SHN65572 SRJ65572 TBF65572 TLB65572 TUX65572 UET65572 UOP65572 UYL65572 VIH65572 VSD65572 WBZ65572 WLV65572 WVR65572 J131108 JF131108 TB131108 ACX131108 AMT131108 AWP131108 BGL131108 BQH131108 CAD131108 CJZ131108 CTV131108 DDR131108 DNN131108 DXJ131108 EHF131108 ERB131108 FAX131108 FKT131108 FUP131108 GEL131108 GOH131108 GYD131108 HHZ131108 HRV131108 IBR131108 ILN131108 IVJ131108 JFF131108 JPB131108 JYX131108 KIT131108 KSP131108 LCL131108 LMH131108 LWD131108 MFZ131108 MPV131108 MZR131108 NJN131108 NTJ131108 ODF131108 ONB131108 OWX131108 PGT131108 PQP131108 QAL131108 QKH131108 QUD131108 RDZ131108 RNV131108 RXR131108 SHN131108 SRJ131108 TBF131108 TLB131108 TUX131108 UET131108 UOP131108 UYL131108 VIH131108 VSD131108 WBZ131108 WLV131108 WVR131108 J196644 JF196644 TB196644 ACX196644 AMT196644 AWP196644 BGL196644 BQH196644 CAD196644 CJZ196644 CTV196644 DDR196644 DNN196644 DXJ196644 EHF196644 ERB196644 FAX196644 FKT196644 FUP196644 GEL196644 GOH196644 GYD196644 HHZ196644 HRV196644 IBR196644 ILN196644 IVJ196644 JFF196644 JPB196644 JYX196644 KIT196644 KSP196644 LCL196644 LMH196644 LWD196644 MFZ196644 MPV196644 MZR196644 NJN196644 NTJ196644 ODF196644 ONB196644 OWX196644 PGT196644 PQP196644 QAL196644 QKH196644 QUD196644 RDZ196644 RNV196644 RXR196644 SHN196644 SRJ196644 TBF196644 TLB196644 TUX196644 UET196644 UOP196644 UYL196644 VIH196644 VSD196644 WBZ196644 WLV196644 WVR196644 J262180 JF262180 TB262180 ACX262180 AMT262180 AWP262180 BGL262180 BQH262180 CAD262180 CJZ262180 CTV262180 DDR262180 DNN262180 DXJ262180 EHF262180 ERB262180 FAX262180 FKT262180 FUP262180 GEL262180 GOH262180 GYD262180 HHZ262180 HRV262180 IBR262180 ILN262180 IVJ262180 JFF262180 JPB262180 JYX262180 KIT262180 KSP262180 LCL262180 LMH262180 LWD262180 MFZ262180 MPV262180 MZR262180 NJN262180 NTJ262180 ODF262180 ONB262180 OWX262180 PGT262180 PQP262180 QAL262180 QKH262180 QUD262180 RDZ262180 RNV262180 RXR262180 SHN262180 SRJ262180 TBF262180 TLB262180 TUX262180 UET262180 UOP262180 UYL262180 VIH262180 VSD262180 WBZ262180 WLV262180 WVR262180 J327716 JF327716 TB327716 ACX327716 AMT327716 AWP327716 BGL327716 BQH327716 CAD327716 CJZ327716 CTV327716 DDR327716 DNN327716 DXJ327716 EHF327716 ERB327716 FAX327716 FKT327716 FUP327716 GEL327716 GOH327716 GYD327716 HHZ327716 HRV327716 IBR327716 ILN327716 IVJ327716 JFF327716 JPB327716 JYX327716 KIT327716 KSP327716 LCL327716 LMH327716 LWD327716 MFZ327716 MPV327716 MZR327716 NJN327716 NTJ327716 ODF327716 ONB327716 OWX327716 PGT327716 PQP327716 QAL327716 QKH327716 QUD327716 RDZ327716 RNV327716 RXR327716 SHN327716 SRJ327716 TBF327716 TLB327716 TUX327716 UET327716 UOP327716 UYL327716 VIH327716 VSD327716 WBZ327716 WLV327716 WVR327716 J393252 JF393252 TB393252 ACX393252 AMT393252 AWP393252 BGL393252 BQH393252 CAD393252 CJZ393252 CTV393252 DDR393252 DNN393252 DXJ393252 EHF393252 ERB393252 FAX393252 FKT393252 FUP393252 GEL393252 GOH393252 GYD393252 HHZ393252 HRV393252 IBR393252 ILN393252 IVJ393252 JFF393252 JPB393252 JYX393252 KIT393252 KSP393252 LCL393252 LMH393252 LWD393252 MFZ393252 MPV393252 MZR393252 NJN393252 NTJ393252 ODF393252 ONB393252 OWX393252 PGT393252 PQP393252 QAL393252 QKH393252 QUD393252 RDZ393252 RNV393252 RXR393252 SHN393252 SRJ393252 TBF393252 TLB393252 TUX393252 UET393252 UOP393252 UYL393252 VIH393252 VSD393252 WBZ393252 WLV393252 WVR393252 J458788 JF458788 TB458788 ACX458788 AMT458788 AWP458788 BGL458788 BQH458788 CAD458788 CJZ458788 CTV458788 DDR458788 DNN458788 DXJ458788 EHF458788 ERB458788 FAX458788 FKT458788 FUP458788 GEL458788 GOH458788 GYD458788 HHZ458788 HRV458788 IBR458788 ILN458788 IVJ458788 JFF458788 JPB458788 JYX458788 KIT458788 KSP458788 LCL458788 LMH458788 LWD458788 MFZ458788 MPV458788 MZR458788 NJN458788 NTJ458788 ODF458788 ONB458788 OWX458788 PGT458788 PQP458788 QAL458788 QKH458788 QUD458788 RDZ458788 RNV458788 RXR458788 SHN458788 SRJ458788 TBF458788 TLB458788 TUX458788 UET458788 UOP458788 UYL458788 VIH458788 VSD458788 WBZ458788 WLV458788 WVR458788 J524324 JF524324 TB524324 ACX524324 AMT524324 AWP524324 BGL524324 BQH524324 CAD524324 CJZ524324 CTV524324 DDR524324 DNN524324 DXJ524324 EHF524324 ERB524324 FAX524324 FKT524324 FUP524324 GEL524324 GOH524324 GYD524324 HHZ524324 HRV524324 IBR524324 ILN524324 IVJ524324 JFF524324 JPB524324 JYX524324 KIT524324 KSP524324 LCL524324 LMH524324 LWD524324 MFZ524324 MPV524324 MZR524324 NJN524324 NTJ524324 ODF524324 ONB524324 OWX524324 PGT524324 PQP524324 QAL524324 QKH524324 QUD524324 RDZ524324 RNV524324 RXR524324 SHN524324 SRJ524324 TBF524324 TLB524324 TUX524324 UET524324 UOP524324 UYL524324 VIH524324 VSD524324 WBZ524324 WLV524324 WVR524324 J589860 JF589860 TB589860 ACX589860 AMT589860 AWP589860 BGL589860 BQH589860 CAD589860 CJZ589860 CTV589860 DDR589860 DNN589860 DXJ589860 EHF589860 ERB589860 FAX589860 FKT589860 FUP589860 GEL589860 GOH589860 GYD589860 HHZ589860 HRV589860 IBR589860 ILN589860 IVJ589860 JFF589860 JPB589860 JYX589860 KIT589860 KSP589860 LCL589860 LMH589860 LWD589860 MFZ589860 MPV589860 MZR589860 NJN589860 NTJ589860 ODF589860 ONB589860 OWX589860 PGT589860 PQP589860 QAL589860 QKH589860 QUD589860 RDZ589860 RNV589860 RXR589860 SHN589860 SRJ589860 TBF589860 TLB589860 TUX589860 UET589860 UOP589860 UYL589860 VIH589860 VSD589860 WBZ589860 WLV589860 WVR589860 J655396 JF655396 TB655396 ACX655396 AMT655396 AWP655396 BGL655396 BQH655396 CAD655396 CJZ655396 CTV655396 DDR655396 DNN655396 DXJ655396 EHF655396 ERB655396 FAX655396 FKT655396 FUP655396 GEL655396 GOH655396 GYD655396 HHZ655396 HRV655396 IBR655396 ILN655396 IVJ655396 JFF655396 JPB655396 JYX655396 KIT655396 KSP655396 LCL655396 LMH655396 LWD655396 MFZ655396 MPV655396 MZR655396 NJN655396 NTJ655396 ODF655396 ONB655396 OWX655396 PGT655396 PQP655396 QAL655396 QKH655396 QUD655396 RDZ655396 RNV655396 RXR655396 SHN655396 SRJ655396 TBF655396 TLB655396 TUX655396 UET655396 UOP655396 UYL655396 VIH655396 VSD655396 WBZ655396 WLV655396 WVR655396 J720932 JF720932 TB720932 ACX720932 AMT720932 AWP720932 BGL720932 BQH720932 CAD720932 CJZ720932 CTV720932 DDR720932 DNN720932 DXJ720932 EHF720932 ERB720932 FAX720932 FKT720932 FUP720932 GEL720932 GOH720932 GYD720932 HHZ720932 HRV720932 IBR720932 ILN720932 IVJ720932 JFF720932 JPB720932 JYX720932 KIT720932 KSP720932 LCL720932 LMH720932 LWD720932 MFZ720932 MPV720932 MZR720932 NJN720932 NTJ720932 ODF720932 ONB720932 OWX720932 PGT720932 PQP720932 QAL720932 QKH720932 QUD720932 RDZ720932 RNV720932 RXR720932 SHN720932 SRJ720932 TBF720932 TLB720932 TUX720932 UET720932 UOP720932 UYL720932 VIH720932 VSD720932 WBZ720932 WLV720932 WVR720932 J786468 JF786468 TB786468 ACX786468 AMT786468 AWP786468 BGL786468 BQH786468 CAD786468 CJZ786468 CTV786468 DDR786468 DNN786468 DXJ786468 EHF786468 ERB786468 FAX786468 FKT786468 FUP786468 GEL786468 GOH786468 GYD786468 HHZ786468 HRV786468 IBR786468 ILN786468 IVJ786468 JFF786468 JPB786468 JYX786468 KIT786468 KSP786468 LCL786468 LMH786468 LWD786468 MFZ786468 MPV786468 MZR786468 NJN786468 NTJ786468 ODF786468 ONB786468 OWX786468 PGT786468 PQP786468 QAL786468 QKH786468 QUD786468 RDZ786468 RNV786468 RXR786468 SHN786468 SRJ786468 TBF786468 TLB786468 TUX786468 UET786468 UOP786468 UYL786468 VIH786468 VSD786468 WBZ786468 WLV786468 WVR786468 J852004 JF852004 TB852004 ACX852004 AMT852004 AWP852004 BGL852004 BQH852004 CAD852004 CJZ852004 CTV852004 DDR852004 DNN852004 DXJ852004 EHF852004 ERB852004 FAX852004 FKT852004 FUP852004 GEL852004 GOH852004 GYD852004 HHZ852004 HRV852004 IBR852004 ILN852004 IVJ852004 JFF852004 JPB852004 JYX852004 KIT852004 KSP852004 LCL852004 LMH852004 LWD852004 MFZ852004 MPV852004 MZR852004 NJN852004 NTJ852004 ODF852004 ONB852004 OWX852004 PGT852004 PQP852004 QAL852004 QKH852004 QUD852004 RDZ852004 RNV852004 RXR852004 SHN852004 SRJ852004 TBF852004 TLB852004 TUX852004 UET852004 UOP852004 UYL852004 VIH852004 VSD852004 WBZ852004 WLV852004 WVR852004 J917540 JF917540 TB917540 ACX917540 AMT917540 AWP917540 BGL917540 BQH917540 CAD917540 CJZ917540 CTV917540 DDR917540 DNN917540 DXJ917540 EHF917540 ERB917540 FAX917540 FKT917540 FUP917540 GEL917540 GOH917540 GYD917540 HHZ917540 HRV917540 IBR917540 ILN917540 IVJ917540 JFF917540 JPB917540 JYX917540 KIT917540 KSP917540 LCL917540 LMH917540 LWD917540 MFZ917540 MPV917540 MZR917540 NJN917540 NTJ917540 ODF917540 ONB917540 OWX917540 PGT917540 PQP917540 QAL917540 QKH917540 QUD917540 RDZ917540 RNV917540 RXR917540 SHN917540 SRJ917540 TBF917540 TLB917540 TUX917540 UET917540 UOP917540 UYL917540 VIH917540 VSD917540 WBZ917540 WLV917540 WVR917540 J983076 JF983076 TB983076 ACX983076 AMT983076 AWP983076 BGL983076 BQH983076 CAD983076 CJZ983076 CTV983076 DDR983076 DNN983076 DXJ983076 EHF983076 ERB983076 FAX983076 FKT983076 FUP983076 GEL983076 GOH983076 GYD983076 HHZ983076 HRV983076 IBR983076 ILN983076 IVJ983076 JFF983076 JPB983076 JYX983076 KIT983076 KSP983076 LCL983076 LMH983076 LWD983076 MFZ983076 MPV983076 MZR983076 NJN983076 NTJ983076 ODF983076 ONB983076 OWX983076 PGT983076 PQP983076 QAL983076 QKH983076 QUD983076 RDZ983076 RNV983076 RXR983076 SHN983076 SRJ983076 TBF983076 TLB983076 TUX983076 UET983076 UOP983076 UYL983076 VIH983076 VSD983076 WBZ983076 WLV983076 WVR983076">
      <formula1>$N$32:$N$36</formula1>
    </dataValidation>
    <dataValidation type="list" allowBlank="1" showInputMessage="1" showErrorMessage="1" sqref="J13 JF13 TB13 ACX13 AMT13 AWP13 BGL13 BQH13 CAD13 CJZ13 CTV13 DDR13 DNN13 DXJ13 EHF13 ERB13 FAX13 FKT13 FUP13 GEL13 GOH13 GYD13 HHZ13 HRV13 IBR13 ILN13 IVJ13 JFF13 JPB13 JYX13 KIT13 KSP13 LCL13 LMH13 LWD13 MFZ13 MPV13 MZR13 NJN13 NTJ13 ODF13 ONB13 OWX13 PGT13 PQP13 QAL13 QKH13 QUD13 RDZ13 RNV13 RXR13 SHN13 SRJ13 TBF13 TLB13 TUX13 UET13 UOP13 UYL13 VIH13 VSD13 WBZ13 WLV13 WVR13 J65551 JF65551 TB65551 ACX65551 AMT65551 AWP65551 BGL65551 BQH65551 CAD65551 CJZ65551 CTV65551 DDR65551 DNN65551 DXJ65551 EHF65551 ERB65551 FAX65551 FKT65551 FUP65551 GEL65551 GOH65551 GYD65551 HHZ65551 HRV65551 IBR65551 ILN65551 IVJ65551 JFF65551 JPB65551 JYX65551 KIT65551 KSP65551 LCL65551 LMH65551 LWD65551 MFZ65551 MPV65551 MZR65551 NJN65551 NTJ65551 ODF65551 ONB65551 OWX65551 PGT65551 PQP65551 QAL65551 QKH65551 QUD65551 RDZ65551 RNV65551 RXR65551 SHN65551 SRJ65551 TBF65551 TLB65551 TUX65551 UET65551 UOP65551 UYL65551 VIH65551 VSD65551 WBZ65551 WLV65551 WVR65551 J131087 JF131087 TB131087 ACX131087 AMT131087 AWP131087 BGL131087 BQH131087 CAD131087 CJZ131087 CTV131087 DDR131087 DNN131087 DXJ131087 EHF131087 ERB131087 FAX131087 FKT131087 FUP131087 GEL131087 GOH131087 GYD131087 HHZ131087 HRV131087 IBR131087 ILN131087 IVJ131087 JFF131087 JPB131087 JYX131087 KIT131087 KSP131087 LCL131087 LMH131087 LWD131087 MFZ131087 MPV131087 MZR131087 NJN131087 NTJ131087 ODF131087 ONB131087 OWX131087 PGT131087 PQP131087 QAL131087 QKH131087 QUD131087 RDZ131087 RNV131087 RXR131087 SHN131087 SRJ131087 TBF131087 TLB131087 TUX131087 UET131087 UOP131087 UYL131087 VIH131087 VSD131087 WBZ131087 WLV131087 WVR131087 J196623 JF196623 TB196623 ACX196623 AMT196623 AWP196623 BGL196623 BQH196623 CAD196623 CJZ196623 CTV196623 DDR196623 DNN196623 DXJ196623 EHF196623 ERB196623 FAX196623 FKT196623 FUP196623 GEL196623 GOH196623 GYD196623 HHZ196623 HRV196623 IBR196623 ILN196623 IVJ196623 JFF196623 JPB196623 JYX196623 KIT196623 KSP196623 LCL196623 LMH196623 LWD196623 MFZ196623 MPV196623 MZR196623 NJN196623 NTJ196623 ODF196623 ONB196623 OWX196623 PGT196623 PQP196623 QAL196623 QKH196623 QUD196623 RDZ196623 RNV196623 RXR196623 SHN196623 SRJ196623 TBF196623 TLB196623 TUX196623 UET196623 UOP196623 UYL196623 VIH196623 VSD196623 WBZ196623 WLV196623 WVR196623 J262159 JF262159 TB262159 ACX262159 AMT262159 AWP262159 BGL262159 BQH262159 CAD262159 CJZ262159 CTV262159 DDR262159 DNN262159 DXJ262159 EHF262159 ERB262159 FAX262159 FKT262159 FUP262159 GEL262159 GOH262159 GYD262159 HHZ262159 HRV262159 IBR262159 ILN262159 IVJ262159 JFF262159 JPB262159 JYX262159 KIT262159 KSP262159 LCL262159 LMH262159 LWD262159 MFZ262159 MPV262159 MZR262159 NJN262159 NTJ262159 ODF262159 ONB262159 OWX262159 PGT262159 PQP262159 QAL262159 QKH262159 QUD262159 RDZ262159 RNV262159 RXR262159 SHN262159 SRJ262159 TBF262159 TLB262159 TUX262159 UET262159 UOP262159 UYL262159 VIH262159 VSD262159 WBZ262159 WLV262159 WVR262159 J327695 JF327695 TB327695 ACX327695 AMT327695 AWP327695 BGL327695 BQH327695 CAD327695 CJZ327695 CTV327695 DDR327695 DNN327695 DXJ327695 EHF327695 ERB327695 FAX327695 FKT327695 FUP327695 GEL327695 GOH327695 GYD327695 HHZ327695 HRV327695 IBR327695 ILN327695 IVJ327695 JFF327695 JPB327695 JYX327695 KIT327695 KSP327695 LCL327695 LMH327695 LWD327695 MFZ327695 MPV327695 MZR327695 NJN327695 NTJ327695 ODF327695 ONB327695 OWX327695 PGT327695 PQP327695 QAL327695 QKH327695 QUD327695 RDZ327695 RNV327695 RXR327695 SHN327695 SRJ327695 TBF327695 TLB327695 TUX327695 UET327695 UOP327695 UYL327695 VIH327695 VSD327695 WBZ327695 WLV327695 WVR327695 J393231 JF393231 TB393231 ACX393231 AMT393231 AWP393231 BGL393231 BQH393231 CAD393231 CJZ393231 CTV393231 DDR393231 DNN393231 DXJ393231 EHF393231 ERB393231 FAX393231 FKT393231 FUP393231 GEL393231 GOH393231 GYD393231 HHZ393231 HRV393231 IBR393231 ILN393231 IVJ393231 JFF393231 JPB393231 JYX393231 KIT393231 KSP393231 LCL393231 LMH393231 LWD393231 MFZ393231 MPV393231 MZR393231 NJN393231 NTJ393231 ODF393231 ONB393231 OWX393231 PGT393231 PQP393231 QAL393231 QKH393231 QUD393231 RDZ393231 RNV393231 RXR393231 SHN393231 SRJ393231 TBF393231 TLB393231 TUX393231 UET393231 UOP393231 UYL393231 VIH393231 VSD393231 WBZ393231 WLV393231 WVR393231 J458767 JF458767 TB458767 ACX458767 AMT458767 AWP458767 BGL458767 BQH458767 CAD458767 CJZ458767 CTV458767 DDR458767 DNN458767 DXJ458767 EHF458767 ERB458767 FAX458767 FKT458767 FUP458767 GEL458767 GOH458767 GYD458767 HHZ458767 HRV458767 IBR458767 ILN458767 IVJ458767 JFF458767 JPB458767 JYX458767 KIT458767 KSP458767 LCL458767 LMH458767 LWD458767 MFZ458767 MPV458767 MZR458767 NJN458767 NTJ458767 ODF458767 ONB458767 OWX458767 PGT458767 PQP458767 QAL458767 QKH458767 QUD458767 RDZ458767 RNV458767 RXR458767 SHN458767 SRJ458767 TBF458767 TLB458767 TUX458767 UET458767 UOP458767 UYL458767 VIH458767 VSD458767 WBZ458767 WLV458767 WVR458767 J524303 JF524303 TB524303 ACX524303 AMT524303 AWP524303 BGL524303 BQH524303 CAD524303 CJZ524303 CTV524303 DDR524303 DNN524303 DXJ524303 EHF524303 ERB524303 FAX524303 FKT524303 FUP524303 GEL524303 GOH524303 GYD524303 HHZ524303 HRV524303 IBR524303 ILN524303 IVJ524303 JFF524303 JPB524303 JYX524303 KIT524303 KSP524303 LCL524303 LMH524303 LWD524303 MFZ524303 MPV524303 MZR524303 NJN524303 NTJ524303 ODF524303 ONB524303 OWX524303 PGT524303 PQP524303 QAL524303 QKH524303 QUD524303 RDZ524303 RNV524303 RXR524303 SHN524303 SRJ524303 TBF524303 TLB524303 TUX524303 UET524303 UOP524303 UYL524303 VIH524303 VSD524303 WBZ524303 WLV524303 WVR524303 J589839 JF589839 TB589839 ACX589839 AMT589839 AWP589839 BGL589839 BQH589839 CAD589839 CJZ589839 CTV589839 DDR589839 DNN589839 DXJ589839 EHF589839 ERB589839 FAX589839 FKT589839 FUP589839 GEL589839 GOH589839 GYD589839 HHZ589839 HRV589839 IBR589839 ILN589839 IVJ589839 JFF589839 JPB589839 JYX589839 KIT589839 KSP589839 LCL589839 LMH589839 LWD589839 MFZ589839 MPV589839 MZR589839 NJN589839 NTJ589839 ODF589839 ONB589839 OWX589839 PGT589839 PQP589839 QAL589839 QKH589839 QUD589839 RDZ589839 RNV589839 RXR589839 SHN589839 SRJ589839 TBF589839 TLB589839 TUX589839 UET589839 UOP589839 UYL589839 VIH589839 VSD589839 WBZ589839 WLV589839 WVR589839 J655375 JF655375 TB655375 ACX655375 AMT655375 AWP655375 BGL655375 BQH655375 CAD655375 CJZ655375 CTV655375 DDR655375 DNN655375 DXJ655375 EHF655375 ERB655375 FAX655375 FKT655375 FUP655375 GEL655375 GOH655375 GYD655375 HHZ655375 HRV655375 IBR655375 ILN655375 IVJ655375 JFF655375 JPB655375 JYX655375 KIT655375 KSP655375 LCL655375 LMH655375 LWD655375 MFZ655375 MPV655375 MZR655375 NJN655375 NTJ655375 ODF655375 ONB655375 OWX655375 PGT655375 PQP655375 QAL655375 QKH655375 QUD655375 RDZ655375 RNV655375 RXR655375 SHN655375 SRJ655375 TBF655375 TLB655375 TUX655375 UET655375 UOP655375 UYL655375 VIH655375 VSD655375 WBZ655375 WLV655375 WVR655375 J720911 JF720911 TB720911 ACX720911 AMT720911 AWP720911 BGL720911 BQH720911 CAD720911 CJZ720911 CTV720911 DDR720911 DNN720911 DXJ720911 EHF720911 ERB720911 FAX720911 FKT720911 FUP720911 GEL720911 GOH720911 GYD720911 HHZ720911 HRV720911 IBR720911 ILN720911 IVJ720911 JFF720911 JPB720911 JYX720911 KIT720911 KSP720911 LCL720911 LMH720911 LWD720911 MFZ720911 MPV720911 MZR720911 NJN720911 NTJ720911 ODF720911 ONB720911 OWX720911 PGT720911 PQP720911 QAL720911 QKH720911 QUD720911 RDZ720911 RNV720911 RXR720911 SHN720911 SRJ720911 TBF720911 TLB720911 TUX720911 UET720911 UOP720911 UYL720911 VIH720911 VSD720911 WBZ720911 WLV720911 WVR720911 J786447 JF786447 TB786447 ACX786447 AMT786447 AWP786447 BGL786447 BQH786447 CAD786447 CJZ786447 CTV786447 DDR786447 DNN786447 DXJ786447 EHF786447 ERB786447 FAX786447 FKT786447 FUP786447 GEL786447 GOH786447 GYD786447 HHZ786447 HRV786447 IBR786447 ILN786447 IVJ786447 JFF786447 JPB786447 JYX786447 KIT786447 KSP786447 LCL786447 LMH786447 LWD786447 MFZ786447 MPV786447 MZR786447 NJN786447 NTJ786447 ODF786447 ONB786447 OWX786447 PGT786447 PQP786447 QAL786447 QKH786447 QUD786447 RDZ786447 RNV786447 RXR786447 SHN786447 SRJ786447 TBF786447 TLB786447 TUX786447 UET786447 UOP786447 UYL786447 VIH786447 VSD786447 WBZ786447 WLV786447 WVR786447 J851983 JF851983 TB851983 ACX851983 AMT851983 AWP851983 BGL851983 BQH851983 CAD851983 CJZ851983 CTV851983 DDR851983 DNN851983 DXJ851983 EHF851983 ERB851983 FAX851983 FKT851983 FUP851983 GEL851983 GOH851983 GYD851983 HHZ851983 HRV851983 IBR851983 ILN851983 IVJ851983 JFF851983 JPB851983 JYX851983 KIT851983 KSP851983 LCL851983 LMH851983 LWD851983 MFZ851983 MPV851983 MZR851983 NJN851983 NTJ851983 ODF851983 ONB851983 OWX851983 PGT851983 PQP851983 QAL851983 QKH851983 QUD851983 RDZ851983 RNV851983 RXR851983 SHN851983 SRJ851983 TBF851983 TLB851983 TUX851983 UET851983 UOP851983 UYL851983 VIH851983 VSD851983 WBZ851983 WLV851983 WVR851983 J917519 JF917519 TB917519 ACX917519 AMT917519 AWP917519 BGL917519 BQH917519 CAD917519 CJZ917519 CTV917519 DDR917519 DNN917519 DXJ917519 EHF917519 ERB917519 FAX917519 FKT917519 FUP917519 GEL917519 GOH917519 GYD917519 HHZ917519 HRV917519 IBR917519 ILN917519 IVJ917519 JFF917519 JPB917519 JYX917519 KIT917519 KSP917519 LCL917519 LMH917519 LWD917519 MFZ917519 MPV917519 MZR917519 NJN917519 NTJ917519 ODF917519 ONB917519 OWX917519 PGT917519 PQP917519 QAL917519 QKH917519 QUD917519 RDZ917519 RNV917519 RXR917519 SHN917519 SRJ917519 TBF917519 TLB917519 TUX917519 UET917519 UOP917519 UYL917519 VIH917519 VSD917519 WBZ917519 WLV917519 WVR917519 J983055 JF983055 TB983055 ACX983055 AMT983055 AWP983055 BGL983055 BQH983055 CAD983055 CJZ983055 CTV983055 DDR983055 DNN983055 DXJ983055 EHF983055 ERB983055 FAX983055 FKT983055 FUP983055 GEL983055 GOH983055 GYD983055 HHZ983055 HRV983055 IBR983055 ILN983055 IVJ983055 JFF983055 JPB983055 JYX983055 KIT983055 KSP983055 LCL983055 LMH983055 LWD983055 MFZ983055 MPV983055 MZR983055 NJN983055 NTJ983055 ODF983055 ONB983055 OWX983055 PGT983055 PQP983055 QAL983055 QKH983055 QUD983055 RDZ983055 RNV983055 RXR983055 SHN983055 SRJ983055 TBF983055 TLB983055 TUX983055 UET983055 UOP983055 UYL983055 VIH983055 VSD983055 WBZ983055 WLV983055 WVR983055">
      <formula1>$O$2:$O$4</formula1>
    </dataValidation>
  </dataValidations>
  <pageMargins left="0.7" right="0.7" top="0.75" bottom="0.75" header="0.3" footer="0.3"/>
  <pageSetup paperSize="9" orientation="portrait" r:id="rId1"/>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5" tint="0.79998168889431442"/>
  </sheetPr>
  <dimension ref="A1:WWF91"/>
  <sheetViews>
    <sheetView topLeftCell="A33" zoomScale="80" zoomScaleNormal="80" workbookViewId="0">
      <selection activeCell="IX60" sqref="IX60"/>
    </sheetView>
  </sheetViews>
  <sheetFormatPr baseColWidth="10" defaultColWidth="0" defaultRowHeight="15" customHeight="1" zeroHeight="1" x14ac:dyDescent="0.25"/>
  <cols>
    <col min="1" max="1" width="4.140625" style="1" customWidth="1"/>
    <col min="2" max="2" width="13.85546875" customWidth="1"/>
    <col min="3" max="3" width="11.5703125" customWidth="1"/>
    <col min="4" max="4" width="16" customWidth="1"/>
    <col min="5" max="5" width="19.42578125" customWidth="1"/>
    <col min="6" max="6" width="20.42578125" customWidth="1"/>
    <col min="7" max="7" width="16" customWidth="1"/>
    <col min="8" max="8" width="18.7109375" customWidth="1"/>
    <col min="9" max="9" width="23.85546875" customWidth="1"/>
    <col min="10" max="10" width="10.5703125" customWidth="1"/>
    <col min="11" max="11" width="9.5703125" customWidth="1"/>
    <col min="12" max="12" width="11.28515625" customWidth="1"/>
    <col min="13" max="13" width="7.42578125" style="2" customWidth="1"/>
    <col min="14" max="14" width="13.85546875" hidden="1" customWidth="1"/>
    <col min="15" max="15" width="17.28515625" hidden="1" customWidth="1"/>
    <col min="16" max="16" width="17.140625" hidden="1" customWidth="1"/>
    <col min="17" max="17" width="20.140625" hidden="1" customWidth="1"/>
    <col min="18" max="18" width="3.140625" style="1" hidden="1" customWidth="1"/>
    <col min="19" max="23" width="11.42578125" hidden="1" customWidth="1"/>
    <col min="24" max="24" width="3.7109375" style="1" customWidth="1"/>
    <col min="25" max="256" width="11.42578125" hidden="1"/>
    <col min="257" max="257" width="4.140625" customWidth="1"/>
    <col min="258" max="258" width="23.5703125" customWidth="1"/>
    <col min="259" max="259" width="11.5703125" customWidth="1"/>
    <col min="260" max="260" width="16" customWidth="1"/>
    <col min="261" max="261" width="15.28515625" customWidth="1"/>
    <col min="262" max="262" width="20.42578125" customWidth="1"/>
    <col min="263" max="263" width="16" customWidth="1"/>
    <col min="264" max="264" width="18.7109375" customWidth="1"/>
    <col min="265" max="265" width="16.7109375" customWidth="1"/>
    <col min="266" max="266" width="10.5703125" customWidth="1"/>
    <col min="267" max="267" width="9.5703125" customWidth="1"/>
    <col min="268" max="268" width="11.28515625" customWidth="1"/>
    <col min="269" max="269" width="7.42578125" customWidth="1"/>
    <col min="270" max="279" width="11.42578125" hidden="1" customWidth="1"/>
    <col min="280" max="280" width="3.7109375" customWidth="1"/>
    <col min="281" max="512" width="11.42578125" hidden="1"/>
    <col min="513" max="513" width="4.140625" customWidth="1"/>
    <col min="514" max="514" width="13.85546875" customWidth="1"/>
    <col min="515" max="515" width="11.5703125" customWidth="1"/>
    <col min="516" max="516" width="16" customWidth="1"/>
    <col min="517" max="517" width="15.28515625" customWidth="1"/>
    <col min="518" max="518" width="20.42578125" customWidth="1"/>
    <col min="519" max="519" width="16" customWidth="1"/>
    <col min="520" max="520" width="18.7109375" customWidth="1"/>
    <col min="521" max="521" width="16.7109375" customWidth="1"/>
    <col min="522" max="522" width="10.5703125" customWidth="1"/>
    <col min="523" max="523" width="9.5703125" customWidth="1"/>
    <col min="524" max="524" width="11.28515625" customWidth="1"/>
    <col min="525" max="525" width="7.42578125" customWidth="1"/>
    <col min="526" max="535" width="11.42578125" hidden="1" customWidth="1"/>
    <col min="536" max="536" width="3.7109375" customWidth="1"/>
    <col min="537" max="768" width="11.42578125" hidden="1"/>
    <col min="769" max="769" width="4.140625" customWidth="1"/>
    <col min="770" max="770" width="13.85546875" customWidth="1"/>
    <col min="771" max="771" width="11.5703125" customWidth="1"/>
    <col min="772" max="772" width="16" customWidth="1"/>
    <col min="773" max="773" width="15.28515625" customWidth="1"/>
    <col min="774" max="774" width="20.42578125" customWidth="1"/>
    <col min="775" max="775" width="16" customWidth="1"/>
    <col min="776" max="776" width="18.7109375" customWidth="1"/>
    <col min="777" max="777" width="16.7109375" customWidth="1"/>
    <col min="778" max="778" width="10.5703125" customWidth="1"/>
    <col min="779" max="779" width="9.5703125" customWidth="1"/>
    <col min="780" max="780" width="11.28515625" customWidth="1"/>
    <col min="781" max="781" width="7.42578125" customWidth="1"/>
    <col min="782" max="791" width="11.42578125" hidden="1" customWidth="1"/>
    <col min="792" max="792" width="3.7109375" customWidth="1"/>
    <col min="793" max="1024" width="11.42578125" hidden="1"/>
    <col min="1025" max="1025" width="4.140625" customWidth="1"/>
    <col min="1026" max="1026" width="13.85546875" customWidth="1"/>
    <col min="1027" max="1027" width="11.5703125" customWidth="1"/>
    <col min="1028" max="1028" width="16" customWidth="1"/>
    <col min="1029" max="1029" width="15.28515625" customWidth="1"/>
    <col min="1030" max="1030" width="20.42578125" customWidth="1"/>
    <col min="1031" max="1031" width="16" customWidth="1"/>
    <col min="1032" max="1032" width="18.7109375" customWidth="1"/>
    <col min="1033" max="1033" width="16.7109375" customWidth="1"/>
    <col min="1034" max="1034" width="10.5703125" customWidth="1"/>
    <col min="1035" max="1035" width="9.5703125" customWidth="1"/>
    <col min="1036" max="1036" width="11.28515625" customWidth="1"/>
    <col min="1037" max="1037" width="7.42578125" customWidth="1"/>
    <col min="1038" max="1047" width="11.42578125" hidden="1" customWidth="1"/>
    <col min="1048" max="1048" width="3.7109375" customWidth="1"/>
    <col min="1049" max="1280" width="11.42578125" hidden="1"/>
    <col min="1281" max="1281" width="4.140625" customWidth="1"/>
    <col min="1282" max="1282" width="13.85546875" customWidth="1"/>
    <col min="1283" max="1283" width="11.5703125" customWidth="1"/>
    <col min="1284" max="1284" width="16" customWidth="1"/>
    <col min="1285" max="1285" width="15.28515625" customWidth="1"/>
    <col min="1286" max="1286" width="20.42578125" customWidth="1"/>
    <col min="1287" max="1287" width="16" customWidth="1"/>
    <col min="1288" max="1288" width="18.7109375" customWidth="1"/>
    <col min="1289" max="1289" width="16.7109375" customWidth="1"/>
    <col min="1290" max="1290" width="10.5703125" customWidth="1"/>
    <col min="1291" max="1291" width="9.5703125" customWidth="1"/>
    <col min="1292" max="1292" width="11.28515625" customWidth="1"/>
    <col min="1293" max="1293" width="7.42578125" customWidth="1"/>
    <col min="1294" max="1303" width="11.42578125" hidden="1" customWidth="1"/>
    <col min="1304" max="1304" width="3.7109375" customWidth="1"/>
    <col min="1305" max="1536" width="11.42578125" hidden="1"/>
    <col min="1537" max="1537" width="4.140625" customWidth="1"/>
    <col min="1538" max="1538" width="13.85546875" customWidth="1"/>
    <col min="1539" max="1539" width="11.5703125" customWidth="1"/>
    <col min="1540" max="1540" width="16" customWidth="1"/>
    <col min="1541" max="1541" width="15.28515625" customWidth="1"/>
    <col min="1542" max="1542" width="20.42578125" customWidth="1"/>
    <col min="1543" max="1543" width="16" customWidth="1"/>
    <col min="1544" max="1544" width="18.7109375" customWidth="1"/>
    <col min="1545" max="1545" width="16.7109375" customWidth="1"/>
    <col min="1546" max="1546" width="10.5703125" customWidth="1"/>
    <col min="1547" max="1547" width="9.5703125" customWidth="1"/>
    <col min="1548" max="1548" width="11.28515625" customWidth="1"/>
    <col min="1549" max="1549" width="7.42578125" customWidth="1"/>
    <col min="1550" max="1559" width="11.42578125" hidden="1" customWidth="1"/>
    <col min="1560" max="1560" width="3.7109375" customWidth="1"/>
    <col min="1561" max="1792" width="11.42578125" hidden="1"/>
    <col min="1793" max="1793" width="4.140625" customWidth="1"/>
    <col min="1794" max="1794" width="13.85546875" customWidth="1"/>
    <col min="1795" max="1795" width="11.5703125" customWidth="1"/>
    <col min="1796" max="1796" width="16" customWidth="1"/>
    <col min="1797" max="1797" width="15.28515625" customWidth="1"/>
    <col min="1798" max="1798" width="20.42578125" customWidth="1"/>
    <col min="1799" max="1799" width="16" customWidth="1"/>
    <col min="1800" max="1800" width="18.7109375" customWidth="1"/>
    <col min="1801" max="1801" width="16.7109375" customWidth="1"/>
    <col min="1802" max="1802" width="10.5703125" customWidth="1"/>
    <col min="1803" max="1803" width="9.5703125" customWidth="1"/>
    <col min="1804" max="1804" width="11.28515625" customWidth="1"/>
    <col min="1805" max="1805" width="7.42578125" customWidth="1"/>
    <col min="1806" max="1815" width="11.42578125" hidden="1" customWidth="1"/>
    <col min="1816" max="1816" width="3.7109375" customWidth="1"/>
    <col min="1817" max="2048" width="11.42578125" hidden="1"/>
    <col min="2049" max="2049" width="4.140625" customWidth="1"/>
    <col min="2050" max="2050" width="13.85546875" customWidth="1"/>
    <col min="2051" max="2051" width="11.5703125" customWidth="1"/>
    <col min="2052" max="2052" width="16" customWidth="1"/>
    <col min="2053" max="2053" width="15.28515625" customWidth="1"/>
    <col min="2054" max="2054" width="20.42578125" customWidth="1"/>
    <col min="2055" max="2055" width="16" customWidth="1"/>
    <col min="2056" max="2056" width="18.7109375" customWidth="1"/>
    <col min="2057" max="2057" width="16.7109375" customWidth="1"/>
    <col min="2058" max="2058" width="10.5703125" customWidth="1"/>
    <col min="2059" max="2059" width="9.5703125" customWidth="1"/>
    <col min="2060" max="2060" width="11.28515625" customWidth="1"/>
    <col min="2061" max="2061" width="7.42578125" customWidth="1"/>
    <col min="2062" max="2071" width="11.42578125" hidden="1" customWidth="1"/>
    <col min="2072" max="2072" width="3.7109375" customWidth="1"/>
    <col min="2073" max="2304" width="11.42578125" hidden="1"/>
    <col min="2305" max="2305" width="4.140625" customWidth="1"/>
    <col min="2306" max="2306" width="13.85546875" customWidth="1"/>
    <col min="2307" max="2307" width="11.5703125" customWidth="1"/>
    <col min="2308" max="2308" width="16" customWidth="1"/>
    <col min="2309" max="2309" width="15.28515625" customWidth="1"/>
    <col min="2310" max="2310" width="20.42578125" customWidth="1"/>
    <col min="2311" max="2311" width="16" customWidth="1"/>
    <col min="2312" max="2312" width="18.7109375" customWidth="1"/>
    <col min="2313" max="2313" width="16.7109375" customWidth="1"/>
    <col min="2314" max="2314" width="10.5703125" customWidth="1"/>
    <col min="2315" max="2315" width="9.5703125" customWidth="1"/>
    <col min="2316" max="2316" width="11.28515625" customWidth="1"/>
    <col min="2317" max="2317" width="7.42578125" customWidth="1"/>
    <col min="2318" max="2327" width="11.42578125" hidden="1" customWidth="1"/>
    <col min="2328" max="2328" width="3.7109375" customWidth="1"/>
    <col min="2329" max="2560" width="11.42578125" hidden="1"/>
    <col min="2561" max="2561" width="4.140625" customWidth="1"/>
    <col min="2562" max="2562" width="13.85546875" customWidth="1"/>
    <col min="2563" max="2563" width="11.5703125" customWidth="1"/>
    <col min="2564" max="2564" width="16" customWidth="1"/>
    <col min="2565" max="2565" width="15.28515625" customWidth="1"/>
    <col min="2566" max="2566" width="20.42578125" customWidth="1"/>
    <col min="2567" max="2567" width="16" customWidth="1"/>
    <col min="2568" max="2568" width="18.7109375" customWidth="1"/>
    <col min="2569" max="2569" width="16.7109375" customWidth="1"/>
    <col min="2570" max="2570" width="10.5703125" customWidth="1"/>
    <col min="2571" max="2571" width="9.5703125" customWidth="1"/>
    <col min="2572" max="2572" width="11.28515625" customWidth="1"/>
    <col min="2573" max="2573" width="7.42578125" customWidth="1"/>
    <col min="2574" max="2583" width="11.42578125" hidden="1" customWidth="1"/>
    <col min="2584" max="2584" width="3.7109375" customWidth="1"/>
    <col min="2585" max="2816" width="11.42578125" hidden="1"/>
    <col min="2817" max="2817" width="4.140625" customWidth="1"/>
    <col min="2818" max="2818" width="13.85546875" customWidth="1"/>
    <col min="2819" max="2819" width="11.5703125" customWidth="1"/>
    <col min="2820" max="2820" width="16" customWidth="1"/>
    <col min="2821" max="2821" width="15.28515625" customWidth="1"/>
    <col min="2822" max="2822" width="20.42578125" customWidth="1"/>
    <col min="2823" max="2823" width="16" customWidth="1"/>
    <col min="2824" max="2824" width="18.7109375" customWidth="1"/>
    <col min="2825" max="2825" width="16.7109375" customWidth="1"/>
    <col min="2826" max="2826" width="10.5703125" customWidth="1"/>
    <col min="2827" max="2827" width="9.5703125" customWidth="1"/>
    <col min="2828" max="2828" width="11.28515625" customWidth="1"/>
    <col min="2829" max="2829" width="7.42578125" customWidth="1"/>
    <col min="2830" max="2839" width="11.42578125" hidden="1" customWidth="1"/>
    <col min="2840" max="2840" width="3.7109375" customWidth="1"/>
    <col min="2841" max="3072" width="11.42578125" hidden="1"/>
    <col min="3073" max="3073" width="4.140625" customWidth="1"/>
    <col min="3074" max="3074" width="13.85546875" customWidth="1"/>
    <col min="3075" max="3075" width="11.5703125" customWidth="1"/>
    <col min="3076" max="3076" width="16" customWidth="1"/>
    <col min="3077" max="3077" width="15.28515625" customWidth="1"/>
    <col min="3078" max="3078" width="20.42578125" customWidth="1"/>
    <col min="3079" max="3079" width="16" customWidth="1"/>
    <col min="3080" max="3080" width="18.7109375" customWidth="1"/>
    <col min="3081" max="3081" width="16.7109375" customWidth="1"/>
    <col min="3082" max="3082" width="10.5703125" customWidth="1"/>
    <col min="3083" max="3083" width="9.5703125" customWidth="1"/>
    <col min="3084" max="3084" width="11.28515625" customWidth="1"/>
    <col min="3085" max="3085" width="7.42578125" customWidth="1"/>
    <col min="3086" max="3095" width="11.42578125" hidden="1" customWidth="1"/>
    <col min="3096" max="3096" width="3.7109375" customWidth="1"/>
    <col min="3097" max="3328" width="11.42578125" hidden="1"/>
    <col min="3329" max="3329" width="4.140625" customWidth="1"/>
    <col min="3330" max="3330" width="13.85546875" customWidth="1"/>
    <col min="3331" max="3331" width="11.5703125" customWidth="1"/>
    <col min="3332" max="3332" width="16" customWidth="1"/>
    <col min="3333" max="3333" width="15.28515625" customWidth="1"/>
    <col min="3334" max="3334" width="20.42578125" customWidth="1"/>
    <col min="3335" max="3335" width="16" customWidth="1"/>
    <col min="3336" max="3336" width="18.7109375" customWidth="1"/>
    <col min="3337" max="3337" width="16.7109375" customWidth="1"/>
    <col min="3338" max="3338" width="10.5703125" customWidth="1"/>
    <col min="3339" max="3339" width="9.5703125" customWidth="1"/>
    <col min="3340" max="3340" width="11.28515625" customWidth="1"/>
    <col min="3341" max="3341" width="7.42578125" customWidth="1"/>
    <col min="3342" max="3351" width="11.42578125" hidden="1" customWidth="1"/>
    <col min="3352" max="3352" width="3.7109375" customWidth="1"/>
    <col min="3353" max="3584" width="11.42578125" hidden="1"/>
    <col min="3585" max="3585" width="4.140625" customWidth="1"/>
    <col min="3586" max="3586" width="13.85546875" customWidth="1"/>
    <col min="3587" max="3587" width="11.5703125" customWidth="1"/>
    <col min="3588" max="3588" width="16" customWidth="1"/>
    <col min="3589" max="3589" width="15.28515625" customWidth="1"/>
    <col min="3590" max="3590" width="20.42578125" customWidth="1"/>
    <col min="3591" max="3591" width="16" customWidth="1"/>
    <col min="3592" max="3592" width="18.7109375" customWidth="1"/>
    <col min="3593" max="3593" width="16.7109375" customWidth="1"/>
    <col min="3594" max="3594" width="10.5703125" customWidth="1"/>
    <col min="3595" max="3595" width="9.5703125" customWidth="1"/>
    <col min="3596" max="3596" width="11.28515625" customWidth="1"/>
    <col min="3597" max="3597" width="7.42578125" customWidth="1"/>
    <col min="3598" max="3607" width="11.42578125" hidden="1" customWidth="1"/>
    <col min="3608" max="3608" width="3.7109375" customWidth="1"/>
    <col min="3609" max="3840" width="11.42578125" hidden="1"/>
    <col min="3841" max="3841" width="4.140625" customWidth="1"/>
    <col min="3842" max="3842" width="13.85546875" customWidth="1"/>
    <col min="3843" max="3843" width="11.5703125" customWidth="1"/>
    <col min="3844" max="3844" width="16" customWidth="1"/>
    <col min="3845" max="3845" width="15.28515625" customWidth="1"/>
    <col min="3846" max="3846" width="20.42578125" customWidth="1"/>
    <col min="3847" max="3847" width="16" customWidth="1"/>
    <col min="3848" max="3848" width="18.7109375" customWidth="1"/>
    <col min="3849" max="3849" width="16.7109375" customWidth="1"/>
    <col min="3850" max="3850" width="10.5703125" customWidth="1"/>
    <col min="3851" max="3851" width="9.5703125" customWidth="1"/>
    <col min="3852" max="3852" width="11.28515625" customWidth="1"/>
    <col min="3853" max="3853" width="7.42578125" customWidth="1"/>
    <col min="3854" max="3863" width="11.42578125" hidden="1" customWidth="1"/>
    <col min="3864" max="3864" width="3.7109375" customWidth="1"/>
    <col min="3865" max="4096" width="11.42578125" hidden="1"/>
    <col min="4097" max="4097" width="4.140625" customWidth="1"/>
    <col min="4098" max="4098" width="13.85546875" customWidth="1"/>
    <col min="4099" max="4099" width="11.5703125" customWidth="1"/>
    <col min="4100" max="4100" width="16" customWidth="1"/>
    <col min="4101" max="4101" width="15.28515625" customWidth="1"/>
    <col min="4102" max="4102" width="20.42578125" customWidth="1"/>
    <col min="4103" max="4103" width="16" customWidth="1"/>
    <col min="4104" max="4104" width="18.7109375" customWidth="1"/>
    <col min="4105" max="4105" width="16.7109375" customWidth="1"/>
    <col min="4106" max="4106" width="10.5703125" customWidth="1"/>
    <col min="4107" max="4107" width="9.5703125" customWidth="1"/>
    <col min="4108" max="4108" width="11.28515625" customWidth="1"/>
    <col min="4109" max="4109" width="7.42578125" customWidth="1"/>
    <col min="4110" max="4119" width="11.42578125" hidden="1" customWidth="1"/>
    <col min="4120" max="4120" width="3.7109375" customWidth="1"/>
    <col min="4121" max="4352" width="11.42578125" hidden="1"/>
    <col min="4353" max="4353" width="4.140625" customWidth="1"/>
    <col min="4354" max="4354" width="13.85546875" customWidth="1"/>
    <col min="4355" max="4355" width="11.5703125" customWidth="1"/>
    <col min="4356" max="4356" width="16" customWidth="1"/>
    <col min="4357" max="4357" width="15.28515625" customWidth="1"/>
    <col min="4358" max="4358" width="20.42578125" customWidth="1"/>
    <col min="4359" max="4359" width="16" customWidth="1"/>
    <col min="4360" max="4360" width="18.7109375" customWidth="1"/>
    <col min="4361" max="4361" width="16.7109375" customWidth="1"/>
    <col min="4362" max="4362" width="10.5703125" customWidth="1"/>
    <col min="4363" max="4363" width="9.5703125" customWidth="1"/>
    <col min="4364" max="4364" width="11.28515625" customWidth="1"/>
    <col min="4365" max="4365" width="7.42578125" customWidth="1"/>
    <col min="4366" max="4375" width="11.42578125" hidden="1" customWidth="1"/>
    <col min="4376" max="4376" width="3.7109375" customWidth="1"/>
    <col min="4377" max="4608" width="11.42578125" hidden="1"/>
    <col min="4609" max="4609" width="4.140625" customWidth="1"/>
    <col min="4610" max="4610" width="13.85546875" customWidth="1"/>
    <col min="4611" max="4611" width="11.5703125" customWidth="1"/>
    <col min="4612" max="4612" width="16" customWidth="1"/>
    <col min="4613" max="4613" width="15.28515625" customWidth="1"/>
    <col min="4614" max="4614" width="20.42578125" customWidth="1"/>
    <col min="4615" max="4615" width="16" customWidth="1"/>
    <col min="4616" max="4616" width="18.7109375" customWidth="1"/>
    <col min="4617" max="4617" width="16.7109375" customWidth="1"/>
    <col min="4618" max="4618" width="10.5703125" customWidth="1"/>
    <col min="4619" max="4619" width="9.5703125" customWidth="1"/>
    <col min="4620" max="4620" width="11.28515625" customWidth="1"/>
    <col min="4621" max="4621" width="7.42578125" customWidth="1"/>
    <col min="4622" max="4631" width="11.42578125" hidden="1" customWidth="1"/>
    <col min="4632" max="4632" width="3.7109375" customWidth="1"/>
    <col min="4633" max="4864" width="11.42578125" hidden="1"/>
    <col min="4865" max="4865" width="4.140625" customWidth="1"/>
    <col min="4866" max="4866" width="13.85546875" customWidth="1"/>
    <col min="4867" max="4867" width="11.5703125" customWidth="1"/>
    <col min="4868" max="4868" width="16" customWidth="1"/>
    <col min="4869" max="4869" width="15.28515625" customWidth="1"/>
    <col min="4870" max="4870" width="20.42578125" customWidth="1"/>
    <col min="4871" max="4871" width="16" customWidth="1"/>
    <col min="4872" max="4872" width="18.7109375" customWidth="1"/>
    <col min="4873" max="4873" width="16.7109375" customWidth="1"/>
    <col min="4874" max="4874" width="10.5703125" customWidth="1"/>
    <col min="4875" max="4875" width="9.5703125" customWidth="1"/>
    <col min="4876" max="4876" width="11.28515625" customWidth="1"/>
    <col min="4877" max="4877" width="7.42578125" customWidth="1"/>
    <col min="4878" max="4887" width="11.42578125" hidden="1" customWidth="1"/>
    <col min="4888" max="4888" width="3.7109375" customWidth="1"/>
    <col min="4889" max="5120" width="11.42578125" hidden="1"/>
    <col min="5121" max="5121" width="4.140625" customWidth="1"/>
    <col min="5122" max="5122" width="13.85546875" customWidth="1"/>
    <col min="5123" max="5123" width="11.5703125" customWidth="1"/>
    <col min="5124" max="5124" width="16" customWidth="1"/>
    <col min="5125" max="5125" width="15.28515625" customWidth="1"/>
    <col min="5126" max="5126" width="20.42578125" customWidth="1"/>
    <col min="5127" max="5127" width="16" customWidth="1"/>
    <col min="5128" max="5128" width="18.7109375" customWidth="1"/>
    <col min="5129" max="5129" width="16.7109375" customWidth="1"/>
    <col min="5130" max="5130" width="10.5703125" customWidth="1"/>
    <col min="5131" max="5131" width="9.5703125" customWidth="1"/>
    <col min="5132" max="5132" width="11.28515625" customWidth="1"/>
    <col min="5133" max="5133" width="7.42578125" customWidth="1"/>
    <col min="5134" max="5143" width="11.42578125" hidden="1" customWidth="1"/>
    <col min="5144" max="5144" width="3.7109375" customWidth="1"/>
    <col min="5145" max="5376" width="11.42578125" hidden="1"/>
    <col min="5377" max="5377" width="4.140625" customWidth="1"/>
    <col min="5378" max="5378" width="13.85546875" customWidth="1"/>
    <col min="5379" max="5379" width="11.5703125" customWidth="1"/>
    <col min="5380" max="5380" width="16" customWidth="1"/>
    <col min="5381" max="5381" width="15.28515625" customWidth="1"/>
    <col min="5382" max="5382" width="20.42578125" customWidth="1"/>
    <col min="5383" max="5383" width="16" customWidth="1"/>
    <col min="5384" max="5384" width="18.7109375" customWidth="1"/>
    <col min="5385" max="5385" width="16.7109375" customWidth="1"/>
    <col min="5386" max="5386" width="10.5703125" customWidth="1"/>
    <col min="5387" max="5387" width="9.5703125" customWidth="1"/>
    <col min="5388" max="5388" width="11.28515625" customWidth="1"/>
    <col min="5389" max="5389" width="7.42578125" customWidth="1"/>
    <col min="5390" max="5399" width="11.42578125" hidden="1" customWidth="1"/>
    <col min="5400" max="5400" width="3.7109375" customWidth="1"/>
    <col min="5401" max="5632" width="11.42578125" hidden="1"/>
    <col min="5633" max="5633" width="4.140625" customWidth="1"/>
    <col min="5634" max="5634" width="13.85546875" customWidth="1"/>
    <col min="5635" max="5635" width="11.5703125" customWidth="1"/>
    <col min="5636" max="5636" width="16" customWidth="1"/>
    <col min="5637" max="5637" width="15.28515625" customWidth="1"/>
    <col min="5638" max="5638" width="20.42578125" customWidth="1"/>
    <col min="5639" max="5639" width="16" customWidth="1"/>
    <col min="5640" max="5640" width="18.7109375" customWidth="1"/>
    <col min="5641" max="5641" width="16.7109375" customWidth="1"/>
    <col min="5642" max="5642" width="10.5703125" customWidth="1"/>
    <col min="5643" max="5643" width="9.5703125" customWidth="1"/>
    <col min="5644" max="5644" width="11.28515625" customWidth="1"/>
    <col min="5645" max="5645" width="7.42578125" customWidth="1"/>
    <col min="5646" max="5655" width="11.42578125" hidden="1" customWidth="1"/>
    <col min="5656" max="5656" width="3.7109375" customWidth="1"/>
    <col min="5657" max="5888" width="11.42578125" hidden="1"/>
    <col min="5889" max="5889" width="4.140625" customWidth="1"/>
    <col min="5890" max="5890" width="13.85546875" customWidth="1"/>
    <col min="5891" max="5891" width="11.5703125" customWidth="1"/>
    <col min="5892" max="5892" width="16" customWidth="1"/>
    <col min="5893" max="5893" width="15.28515625" customWidth="1"/>
    <col min="5894" max="5894" width="20.42578125" customWidth="1"/>
    <col min="5895" max="5895" width="16" customWidth="1"/>
    <col min="5896" max="5896" width="18.7109375" customWidth="1"/>
    <col min="5897" max="5897" width="16.7109375" customWidth="1"/>
    <col min="5898" max="5898" width="10.5703125" customWidth="1"/>
    <col min="5899" max="5899" width="9.5703125" customWidth="1"/>
    <col min="5900" max="5900" width="11.28515625" customWidth="1"/>
    <col min="5901" max="5901" width="7.42578125" customWidth="1"/>
    <col min="5902" max="5911" width="11.42578125" hidden="1" customWidth="1"/>
    <col min="5912" max="5912" width="3.7109375" customWidth="1"/>
    <col min="5913" max="6144" width="11.42578125" hidden="1"/>
    <col min="6145" max="6145" width="4.140625" customWidth="1"/>
    <col min="6146" max="6146" width="13.85546875" customWidth="1"/>
    <col min="6147" max="6147" width="11.5703125" customWidth="1"/>
    <col min="6148" max="6148" width="16" customWidth="1"/>
    <col min="6149" max="6149" width="15.28515625" customWidth="1"/>
    <col min="6150" max="6150" width="20.42578125" customWidth="1"/>
    <col min="6151" max="6151" width="16" customWidth="1"/>
    <col min="6152" max="6152" width="18.7109375" customWidth="1"/>
    <col min="6153" max="6153" width="16.7109375" customWidth="1"/>
    <col min="6154" max="6154" width="10.5703125" customWidth="1"/>
    <col min="6155" max="6155" width="9.5703125" customWidth="1"/>
    <col min="6156" max="6156" width="11.28515625" customWidth="1"/>
    <col min="6157" max="6157" width="7.42578125" customWidth="1"/>
    <col min="6158" max="6167" width="11.42578125" hidden="1" customWidth="1"/>
    <col min="6168" max="6168" width="3.7109375" customWidth="1"/>
    <col min="6169" max="6400" width="11.42578125" hidden="1"/>
    <col min="6401" max="6401" width="4.140625" customWidth="1"/>
    <col min="6402" max="6402" width="13.85546875" customWidth="1"/>
    <col min="6403" max="6403" width="11.5703125" customWidth="1"/>
    <col min="6404" max="6404" width="16" customWidth="1"/>
    <col min="6405" max="6405" width="15.28515625" customWidth="1"/>
    <col min="6406" max="6406" width="20.42578125" customWidth="1"/>
    <col min="6407" max="6407" width="16" customWidth="1"/>
    <col min="6408" max="6408" width="18.7109375" customWidth="1"/>
    <col min="6409" max="6409" width="16.7109375" customWidth="1"/>
    <col min="6410" max="6410" width="10.5703125" customWidth="1"/>
    <col min="6411" max="6411" width="9.5703125" customWidth="1"/>
    <col min="6412" max="6412" width="11.28515625" customWidth="1"/>
    <col min="6413" max="6413" width="7.42578125" customWidth="1"/>
    <col min="6414" max="6423" width="11.42578125" hidden="1" customWidth="1"/>
    <col min="6424" max="6424" width="3.7109375" customWidth="1"/>
    <col min="6425" max="6656" width="11.42578125" hidden="1"/>
    <col min="6657" max="6657" width="4.140625" customWidth="1"/>
    <col min="6658" max="6658" width="13.85546875" customWidth="1"/>
    <col min="6659" max="6659" width="11.5703125" customWidth="1"/>
    <col min="6660" max="6660" width="16" customWidth="1"/>
    <col min="6661" max="6661" width="15.28515625" customWidth="1"/>
    <col min="6662" max="6662" width="20.42578125" customWidth="1"/>
    <col min="6663" max="6663" width="16" customWidth="1"/>
    <col min="6664" max="6664" width="18.7109375" customWidth="1"/>
    <col min="6665" max="6665" width="16.7109375" customWidth="1"/>
    <col min="6666" max="6666" width="10.5703125" customWidth="1"/>
    <col min="6667" max="6667" width="9.5703125" customWidth="1"/>
    <col min="6668" max="6668" width="11.28515625" customWidth="1"/>
    <col min="6669" max="6669" width="7.42578125" customWidth="1"/>
    <col min="6670" max="6679" width="11.42578125" hidden="1" customWidth="1"/>
    <col min="6680" max="6680" width="3.7109375" customWidth="1"/>
    <col min="6681" max="6912" width="11.42578125" hidden="1"/>
    <col min="6913" max="6913" width="4.140625" customWidth="1"/>
    <col min="6914" max="6914" width="13.85546875" customWidth="1"/>
    <col min="6915" max="6915" width="11.5703125" customWidth="1"/>
    <col min="6916" max="6916" width="16" customWidth="1"/>
    <col min="6917" max="6917" width="15.28515625" customWidth="1"/>
    <col min="6918" max="6918" width="20.42578125" customWidth="1"/>
    <col min="6919" max="6919" width="16" customWidth="1"/>
    <col min="6920" max="6920" width="18.7109375" customWidth="1"/>
    <col min="6921" max="6921" width="16.7109375" customWidth="1"/>
    <col min="6922" max="6922" width="10.5703125" customWidth="1"/>
    <col min="6923" max="6923" width="9.5703125" customWidth="1"/>
    <col min="6924" max="6924" width="11.28515625" customWidth="1"/>
    <col min="6925" max="6925" width="7.42578125" customWidth="1"/>
    <col min="6926" max="6935" width="11.42578125" hidden="1" customWidth="1"/>
    <col min="6936" max="6936" width="3.7109375" customWidth="1"/>
    <col min="6937" max="7168" width="11.42578125" hidden="1"/>
    <col min="7169" max="7169" width="4.140625" customWidth="1"/>
    <col min="7170" max="7170" width="13.85546875" customWidth="1"/>
    <col min="7171" max="7171" width="11.5703125" customWidth="1"/>
    <col min="7172" max="7172" width="16" customWidth="1"/>
    <col min="7173" max="7173" width="15.28515625" customWidth="1"/>
    <col min="7174" max="7174" width="20.42578125" customWidth="1"/>
    <col min="7175" max="7175" width="16" customWidth="1"/>
    <col min="7176" max="7176" width="18.7109375" customWidth="1"/>
    <col min="7177" max="7177" width="16.7109375" customWidth="1"/>
    <col min="7178" max="7178" width="10.5703125" customWidth="1"/>
    <col min="7179" max="7179" width="9.5703125" customWidth="1"/>
    <col min="7180" max="7180" width="11.28515625" customWidth="1"/>
    <col min="7181" max="7181" width="7.42578125" customWidth="1"/>
    <col min="7182" max="7191" width="11.42578125" hidden="1" customWidth="1"/>
    <col min="7192" max="7192" width="3.7109375" customWidth="1"/>
    <col min="7193" max="7424" width="11.42578125" hidden="1"/>
    <col min="7425" max="7425" width="4.140625" customWidth="1"/>
    <col min="7426" max="7426" width="13.85546875" customWidth="1"/>
    <col min="7427" max="7427" width="11.5703125" customWidth="1"/>
    <col min="7428" max="7428" width="16" customWidth="1"/>
    <col min="7429" max="7429" width="15.28515625" customWidth="1"/>
    <col min="7430" max="7430" width="20.42578125" customWidth="1"/>
    <col min="7431" max="7431" width="16" customWidth="1"/>
    <col min="7432" max="7432" width="18.7109375" customWidth="1"/>
    <col min="7433" max="7433" width="16.7109375" customWidth="1"/>
    <col min="7434" max="7434" width="10.5703125" customWidth="1"/>
    <col min="7435" max="7435" width="9.5703125" customWidth="1"/>
    <col min="7436" max="7436" width="11.28515625" customWidth="1"/>
    <col min="7437" max="7437" width="7.42578125" customWidth="1"/>
    <col min="7438" max="7447" width="11.42578125" hidden="1" customWidth="1"/>
    <col min="7448" max="7448" width="3.7109375" customWidth="1"/>
    <col min="7449" max="7680" width="11.42578125" hidden="1"/>
    <col min="7681" max="7681" width="4.140625" customWidth="1"/>
    <col min="7682" max="7682" width="13.85546875" customWidth="1"/>
    <col min="7683" max="7683" width="11.5703125" customWidth="1"/>
    <col min="7684" max="7684" width="16" customWidth="1"/>
    <col min="7685" max="7685" width="15.28515625" customWidth="1"/>
    <col min="7686" max="7686" width="20.42578125" customWidth="1"/>
    <col min="7687" max="7687" width="16" customWidth="1"/>
    <col min="7688" max="7688" width="18.7109375" customWidth="1"/>
    <col min="7689" max="7689" width="16.7109375" customWidth="1"/>
    <col min="7690" max="7690" width="10.5703125" customWidth="1"/>
    <col min="7691" max="7691" width="9.5703125" customWidth="1"/>
    <col min="7692" max="7692" width="11.28515625" customWidth="1"/>
    <col min="7693" max="7693" width="7.42578125" customWidth="1"/>
    <col min="7694" max="7703" width="11.42578125" hidden="1" customWidth="1"/>
    <col min="7704" max="7704" width="3.7109375" customWidth="1"/>
    <col min="7705" max="7936" width="11.42578125" hidden="1"/>
    <col min="7937" max="7937" width="4.140625" customWidth="1"/>
    <col min="7938" max="7938" width="13.85546875" customWidth="1"/>
    <col min="7939" max="7939" width="11.5703125" customWidth="1"/>
    <col min="7940" max="7940" width="16" customWidth="1"/>
    <col min="7941" max="7941" width="15.28515625" customWidth="1"/>
    <col min="7942" max="7942" width="20.42578125" customWidth="1"/>
    <col min="7943" max="7943" width="16" customWidth="1"/>
    <col min="7944" max="7944" width="18.7109375" customWidth="1"/>
    <col min="7945" max="7945" width="16.7109375" customWidth="1"/>
    <col min="7946" max="7946" width="10.5703125" customWidth="1"/>
    <col min="7947" max="7947" width="9.5703125" customWidth="1"/>
    <col min="7948" max="7948" width="11.28515625" customWidth="1"/>
    <col min="7949" max="7949" width="7.42578125" customWidth="1"/>
    <col min="7950" max="7959" width="11.42578125" hidden="1" customWidth="1"/>
    <col min="7960" max="7960" width="3.7109375" customWidth="1"/>
    <col min="7961" max="8192" width="11.42578125" hidden="1"/>
    <col min="8193" max="8193" width="4.140625" customWidth="1"/>
    <col min="8194" max="8194" width="13.85546875" customWidth="1"/>
    <col min="8195" max="8195" width="11.5703125" customWidth="1"/>
    <col min="8196" max="8196" width="16" customWidth="1"/>
    <col min="8197" max="8197" width="15.28515625" customWidth="1"/>
    <col min="8198" max="8198" width="20.42578125" customWidth="1"/>
    <col min="8199" max="8199" width="16" customWidth="1"/>
    <col min="8200" max="8200" width="18.7109375" customWidth="1"/>
    <col min="8201" max="8201" width="16.7109375" customWidth="1"/>
    <col min="8202" max="8202" width="10.5703125" customWidth="1"/>
    <col min="8203" max="8203" width="9.5703125" customWidth="1"/>
    <col min="8204" max="8204" width="11.28515625" customWidth="1"/>
    <col min="8205" max="8205" width="7.42578125" customWidth="1"/>
    <col min="8206" max="8215" width="11.42578125" hidden="1" customWidth="1"/>
    <col min="8216" max="8216" width="3.7109375" customWidth="1"/>
    <col min="8217" max="8448" width="11.42578125" hidden="1"/>
    <col min="8449" max="8449" width="4.140625" customWidth="1"/>
    <col min="8450" max="8450" width="13.85546875" customWidth="1"/>
    <col min="8451" max="8451" width="11.5703125" customWidth="1"/>
    <col min="8452" max="8452" width="16" customWidth="1"/>
    <col min="8453" max="8453" width="15.28515625" customWidth="1"/>
    <col min="8454" max="8454" width="20.42578125" customWidth="1"/>
    <col min="8455" max="8455" width="16" customWidth="1"/>
    <col min="8456" max="8456" width="18.7109375" customWidth="1"/>
    <col min="8457" max="8457" width="16.7109375" customWidth="1"/>
    <col min="8458" max="8458" width="10.5703125" customWidth="1"/>
    <col min="8459" max="8459" width="9.5703125" customWidth="1"/>
    <col min="8460" max="8460" width="11.28515625" customWidth="1"/>
    <col min="8461" max="8461" width="7.42578125" customWidth="1"/>
    <col min="8462" max="8471" width="11.42578125" hidden="1" customWidth="1"/>
    <col min="8472" max="8472" width="3.7109375" customWidth="1"/>
    <col min="8473" max="8704" width="11.42578125" hidden="1"/>
    <col min="8705" max="8705" width="4.140625" customWidth="1"/>
    <col min="8706" max="8706" width="13.85546875" customWidth="1"/>
    <col min="8707" max="8707" width="11.5703125" customWidth="1"/>
    <col min="8708" max="8708" width="16" customWidth="1"/>
    <col min="8709" max="8709" width="15.28515625" customWidth="1"/>
    <col min="8710" max="8710" width="20.42578125" customWidth="1"/>
    <col min="8711" max="8711" width="16" customWidth="1"/>
    <col min="8712" max="8712" width="18.7109375" customWidth="1"/>
    <col min="8713" max="8713" width="16.7109375" customWidth="1"/>
    <col min="8714" max="8714" width="10.5703125" customWidth="1"/>
    <col min="8715" max="8715" width="9.5703125" customWidth="1"/>
    <col min="8716" max="8716" width="11.28515625" customWidth="1"/>
    <col min="8717" max="8717" width="7.42578125" customWidth="1"/>
    <col min="8718" max="8727" width="11.42578125" hidden="1" customWidth="1"/>
    <col min="8728" max="8728" width="3.7109375" customWidth="1"/>
    <col min="8729" max="8960" width="11.42578125" hidden="1"/>
    <col min="8961" max="8961" width="4.140625" customWidth="1"/>
    <col min="8962" max="8962" width="13.85546875" customWidth="1"/>
    <col min="8963" max="8963" width="11.5703125" customWidth="1"/>
    <col min="8964" max="8964" width="16" customWidth="1"/>
    <col min="8965" max="8965" width="15.28515625" customWidth="1"/>
    <col min="8966" max="8966" width="20.42578125" customWidth="1"/>
    <col min="8967" max="8967" width="16" customWidth="1"/>
    <col min="8968" max="8968" width="18.7109375" customWidth="1"/>
    <col min="8969" max="8969" width="16.7109375" customWidth="1"/>
    <col min="8970" max="8970" width="10.5703125" customWidth="1"/>
    <col min="8971" max="8971" width="9.5703125" customWidth="1"/>
    <col min="8972" max="8972" width="11.28515625" customWidth="1"/>
    <col min="8973" max="8973" width="7.42578125" customWidth="1"/>
    <col min="8974" max="8983" width="11.42578125" hidden="1" customWidth="1"/>
    <col min="8984" max="8984" width="3.7109375" customWidth="1"/>
    <col min="8985" max="9216" width="11.42578125" hidden="1"/>
    <col min="9217" max="9217" width="4.140625" customWidth="1"/>
    <col min="9218" max="9218" width="13.85546875" customWidth="1"/>
    <col min="9219" max="9219" width="11.5703125" customWidth="1"/>
    <col min="9220" max="9220" width="16" customWidth="1"/>
    <col min="9221" max="9221" width="15.28515625" customWidth="1"/>
    <col min="9222" max="9222" width="20.42578125" customWidth="1"/>
    <col min="9223" max="9223" width="16" customWidth="1"/>
    <col min="9224" max="9224" width="18.7109375" customWidth="1"/>
    <col min="9225" max="9225" width="16.7109375" customWidth="1"/>
    <col min="9226" max="9226" width="10.5703125" customWidth="1"/>
    <col min="9227" max="9227" width="9.5703125" customWidth="1"/>
    <col min="9228" max="9228" width="11.28515625" customWidth="1"/>
    <col min="9229" max="9229" width="7.42578125" customWidth="1"/>
    <col min="9230" max="9239" width="11.42578125" hidden="1" customWidth="1"/>
    <col min="9240" max="9240" width="3.7109375" customWidth="1"/>
    <col min="9241" max="9472" width="11.42578125" hidden="1"/>
    <col min="9473" max="9473" width="4.140625" customWidth="1"/>
    <col min="9474" max="9474" width="13.85546875" customWidth="1"/>
    <col min="9475" max="9475" width="11.5703125" customWidth="1"/>
    <col min="9476" max="9476" width="16" customWidth="1"/>
    <col min="9477" max="9477" width="15.28515625" customWidth="1"/>
    <col min="9478" max="9478" width="20.42578125" customWidth="1"/>
    <col min="9479" max="9479" width="16" customWidth="1"/>
    <col min="9480" max="9480" width="18.7109375" customWidth="1"/>
    <col min="9481" max="9481" width="16.7109375" customWidth="1"/>
    <col min="9482" max="9482" width="10.5703125" customWidth="1"/>
    <col min="9483" max="9483" width="9.5703125" customWidth="1"/>
    <col min="9484" max="9484" width="11.28515625" customWidth="1"/>
    <col min="9485" max="9485" width="7.42578125" customWidth="1"/>
    <col min="9486" max="9495" width="11.42578125" hidden="1" customWidth="1"/>
    <col min="9496" max="9496" width="3.7109375" customWidth="1"/>
    <col min="9497" max="9728" width="11.42578125" hidden="1"/>
    <col min="9729" max="9729" width="4.140625" customWidth="1"/>
    <col min="9730" max="9730" width="13.85546875" customWidth="1"/>
    <col min="9731" max="9731" width="11.5703125" customWidth="1"/>
    <col min="9732" max="9732" width="16" customWidth="1"/>
    <col min="9733" max="9733" width="15.28515625" customWidth="1"/>
    <col min="9734" max="9734" width="20.42578125" customWidth="1"/>
    <col min="9735" max="9735" width="16" customWidth="1"/>
    <col min="9736" max="9736" width="18.7109375" customWidth="1"/>
    <col min="9737" max="9737" width="16.7109375" customWidth="1"/>
    <col min="9738" max="9738" width="10.5703125" customWidth="1"/>
    <col min="9739" max="9739" width="9.5703125" customWidth="1"/>
    <col min="9740" max="9740" width="11.28515625" customWidth="1"/>
    <col min="9741" max="9741" width="7.42578125" customWidth="1"/>
    <col min="9742" max="9751" width="11.42578125" hidden="1" customWidth="1"/>
    <col min="9752" max="9752" width="3.7109375" customWidth="1"/>
    <col min="9753" max="9984" width="11.42578125" hidden="1"/>
    <col min="9985" max="9985" width="4.140625" customWidth="1"/>
    <col min="9986" max="9986" width="13.85546875" customWidth="1"/>
    <col min="9987" max="9987" width="11.5703125" customWidth="1"/>
    <col min="9988" max="9988" width="16" customWidth="1"/>
    <col min="9989" max="9989" width="15.28515625" customWidth="1"/>
    <col min="9990" max="9990" width="20.42578125" customWidth="1"/>
    <col min="9991" max="9991" width="16" customWidth="1"/>
    <col min="9992" max="9992" width="18.7109375" customWidth="1"/>
    <col min="9993" max="9993" width="16.7109375" customWidth="1"/>
    <col min="9994" max="9994" width="10.5703125" customWidth="1"/>
    <col min="9995" max="9995" width="9.5703125" customWidth="1"/>
    <col min="9996" max="9996" width="11.28515625" customWidth="1"/>
    <col min="9997" max="9997" width="7.42578125" customWidth="1"/>
    <col min="9998" max="10007" width="11.42578125" hidden="1" customWidth="1"/>
    <col min="10008" max="10008" width="3.7109375" customWidth="1"/>
    <col min="10009" max="10240" width="11.42578125" hidden="1"/>
    <col min="10241" max="10241" width="4.140625" customWidth="1"/>
    <col min="10242" max="10242" width="13.85546875" customWidth="1"/>
    <col min="10243" max="10243" width="11.5703125" customWidth="1"/>
    <col min="10244" max="10244" width="16" customWidth="1"/>
    <col min="10245" max="10245" width="15.28515625" customWidth="1"/>
    <col min="10246" max="10246" width="20.42578125" customWidth="1"/>
    <col min="10247" max="10247" width="16" customWidth="1"/>
    <col min="10248" max="10248" width="18.7109375" customWidth="1"/>
    <col min="10249" max="10249" width="16.7109375" customWidth="1"/>
    <col min="10250" max="10250" width="10.5703125" customWidth="1"/>
    <col min="10251" max="10251" width="9.5703125" customWidth="1"/>
    <col min="10252" max="10252" width="11.28515625" customWidth="1"/>
    <col min="10253" max="10253" width="7.42578125" customWidth="1"/>
    <col min="10254" max="10263" width="11.42578125" hidden="1" customWidth="1"/>
    <col min="10264" max="10264" width="3.7109375" customWidth="1"/>
    <col min="10265" max="10496" width="11.42578125" hidden="1"/>
    <col min="10497" max="10497" width="4.140625" customWidth="1"/>
    <col min="10498" max="10498" width="13.85546875" customWidth="1"/>
    <col min="10499" max="10499" width="11.5703125" customWidth="1"/>
    <col min="10500" max="10500" width="16" customWidth="1"/>
    <col min="10501" max="10501" width="15.28515625" customWidth="1"/>
    <col min="10502" max="10502" width="20.42578125" customWidth="1"/>
    <col min="10503" max="10503" width="16" customWidth="1"/>
    <col min="10504" max="10504" width="18.7109375" customWidth="1"/>
    <col min="10505" max="10505" width="16.7109375" customWidth="1"/>
    <col min="10506" max="10506" width="10.5703125" customWidth="1"/>
    <col min="10507" max="10507" width="9.5703125" customWidth="1"/>
    <col min="10508" max="10508" width="11.28515625" customWidth="1"/>
    <col min="10509" max="10509" width="7.42578125" customWidth="1"/>
    <col min="10510" max="10519" width="11.42578125" hidden="1" customWidth="1"/>
    <col min="10520" max="10520" width="3.7109375" customWidth="1"/>
    <col min="10521" max="10752" width="11.42578125" hidden="1"/>
    <col min="10753" max="10753" width="4.140625" customWidth="1"/>
    <col min="10754" max="10754" width="13.85546875" customWidth="1"/>
    <col min="10755" max="10755" width="11.5703125" customWidth="1"/>
    <col min="10756" max="10756" width="16" customWidth="1"/>
    <col min="10757" max="10757" width="15.28515625" customWidth="1"/>
    <col min="10758" max="10758" width="20.42578125" customWidth="1"/>
    <col min="10759" max="10759" width="16" customWidth="1"/>
    <col min="10760" max="10760" width="18.7109375" customWidth="1"/>
    <col min="10761" max="10761" width="16.7109375" customWidth="1"/>
    <col min="10762" max="10762" width="10.5703125" customWidth="1"/>
    <col min="10763" max="10763" width="9.5703125" customWidth="1"/>
    <col min="10764" max="10764" width="11.28515625" customWidth="1"/>
    <col min="10765" max="10765" width="7.42578125" customWidth="1"/>
    <col min="10766" max="10775" width="11.42578125" hidden="1" customWidth="1"/>
    <col min="10776" max="10776" width="3.7109375" customWidth="1"/>
    <col min="10777" max="11008" width="11.42578125" hidden="1"/>
    <col min="11009" max="11009" width="4.140625" customWidth="1"/>
    <col min="11010" max="11010" width="13.85546875" customWidth="1"/>
    <col min="11011" max="11011" width="11.5703125" customWidth="1"/>
    <col min="11012" max="11012" width="16" customWidth="1"/>
    <col min="11013" max="11013" width="15.28515625" customWidth="1"/>
    <col min="11014" max="11014" width="20.42578125" customWidth="1"/>
    <col min="11015" max="11015" width="16" customWidth="1"/>
    <col min="11016" max="11016" width="18.7109375" customWidth="1"/>
    <col min="11017" max="11017" width="16.7109375" customWidth="1"/>
    <col min="11018" max="11018" width="10.5703125" customWidth="1"/>
    <col min="11019" max="11019" width="9.5703125" customWidth="1"/>
    <col min="11020" max="11020" width="11.28515625" customWidth="1"/>
    <col min="11021" max="11021" width="7.42578125" customWidth="1"/>
    <col min="11022" max="11031" width="11.42578125" hidden="1" customWidth="1"/>
    <col min="11032" max="11032" width="3.7109375" customWidth="1"/>
    <col min="11033" max="11264" width="11.42578125" hidden="1"/>
    <col min="11265" max="11265" width="4.140625" customWidth="1"/>
    <col min="11266" max="11266" width="13.85546875" customWidth="1"/>
    <col min="11267" max="11267" width="11.5703125" customWidth="1"/>
    <col min="11268" max="11268" width="16" customWidth="1"/>
    <col min="11269" max="11269" width="15.28515625" customWidth="1"/>
    <col min="11270" max="11270" width="20.42578125" customWidth="1"/>
    <col min="11271" max="11271" width="16" customWidth="1"/>
    <col min="11272" max="11272" width="18.7109375" customWidth="1"/>
    <col min="11273" max="11273" width="16.7109375" customWidth="1"/>
    <col min="11274" max="11274" width="10.5703125" customWidth="1"/>
    <col min="11275" max="11275" width="9.5703125" customWidth="1"/>
    <col min="11276" max="11276" width="11.28515625" customWidth="1"/>
    <col min="11277" max="11277" width="7.42578125" customWidth="1"/>
    <col min="11278" max="11287" width="11.42578125" hidden="1" customWidth="1"/>
    <col min="11288" max="11288" width="3.7109375" customWidth="1"/>
    <col min="11289" max="11520" width="11.42578125" hidden="1"/>
    <col min="11521" max="11521" width="4.140625" customWidth="1"/>
    <col min="11522" max="11522" width="13.85546875" customWidth="1"/>
    <col min="11523" max="11523" width="11.5703125" customWidth="1"/>
    <col min="11524" max="11524" width="16" customWidth="1"/>
    <col min="11525" max="11525" width="15.28515625" customWidth="1"/>
    <col min="11526" max="11526" width="20.42578125" customWidth="1"/>
    <col min="11527" max="11527" width="16" customWidth="1"/>
    <col min="11528" max="11528" width="18.7109375" customWidth="1"/>
    <col min="11529" max="11529" width="16.7109375" customWidth="1"/>
    <col min="11530" max="11530" width="10.5703125" customWidth="1"/>
    <col min="11531" max="11531" width="9.5703125" customWidth="1"/>
    <col min="11532" max="11532" width="11.28515625" customWidth="1"/>
    <col min="11533" max="11533" width="7.42578125" customWidth="1"/>
    <col min="11534" max="11543" width="11.42578125" hidden="1" customWidth="1"/>
    <col min="11544" max="11544" width="3.7109375" customWidth="1"/>
    <col min="11545" max="11776" width="11.42578125" hidden="1"/>
    <col min="11777" max="11777" width="4.140625" customWidth="1"/>
    <col min="11778" max="11778" width="13.85546875" customWidth="1"/>
    <col min="11779" max="11779" width="11.5703125" customWidth="1"/>
    <col min="11780" max="11780" width="16" customWidth="1"/>
    <col min="11781" max="11781" width="15.28515625" customWidth="1"/>
    <col min="11782" max="11782" width="20.42578125" customWidth="1"/>
    <col min="11783" max="11783" width="16" customWidth="1"/>
    <col min="11784" max="11784" width="18.7109375" customWidth="1"/>
    <col min="11785" max="11785" width="16.7109375" customWidth="1"/>
    <col min="11786" max="11786" width="10.5703125" customWidth="1"/>
    <col min="11787" max="11787" width="9.5703125" customWidth="1"/>
    <col min="11788" max="11788" width="11.28515625" customWidth="1"/>
    <col min="11789" max="11789" width="7.42578125" customWidth="1"/>
    <col min="11790" max="11799" width="11.42578125" hidden="1" customWidth="1"/>
    <col min="11800" max="11800" width="3.7109375" customWidth="1"/>
    <col min="11801" max="12032" width="11.42578125" hidden="1"/>
    <col min="12033" max="12033" width="4.140625" customWidth="1"/>
    <col min="12034" max="12034" width="13.85546875" customWidth="1"/>
    <col min="12035" max="12035" width="11.5703125" customWidth="1"/>
    <col min="12036" max="12036" width="16" customWidth="1"/>
    <col min="12037" max="12037" width="15.28515625" customWidth="1"/>
    <col min="12038" max="12038" width="20.42578125" customWidth="1"/>
    <col min="12039" max="12039" width="16" customWidth="1"/>
    <col min="12040" max="12040" width="18.7109375" customWidth="1"/>
    <col min="12041" max="12041" width="16.7109375" customWidth="1"/>
    <col min="12042" max="12042" width="10.5703125" customWidth="1"/>
    <col min="12043" max="12043" width="9.5703125" customWidth="1"/>
    <col min="12044" max="12044" width="11.28515625" customWidth="1"/>
    <col min="12045" max="12045" width="7.42578125" customWidth="1"/>
    <col min="12046" max="12055" width="11.42578125" hidden="1" customWidth="1"/>
    <col min="12056" max="12056" width="3.7109375" customWidth="1"/>
    <col min="12057" max="12288" width="11.42578125" hidden="1"/>
    <col min="12289" max="12289" width="4.140625" customWidth="1"/>
    <col min="12290" max="12290" width="13.85546875" customWidth="1"/>
    <col min="12291" max="12291" width="11.5703125" customWidth="1"/>
    <col min="12292" max="12292" width="16" customWidth="1"/>
    <col min="12293" max="12293" width="15.28515625" customWidth="1"/>
    <col min="12294" max="12294" width="20.42578125" customWidth="1"/>
    <col min="12295" max="12295" width="16" customWidth="1"/>
    <col min="12296" max="12296" width="18.7109375" customWidth="1"/>
    <col min="12297" max="12297" width="16.7109375" customWidth="1"/>
    <col min="12298" max="12298" width="10.5703125" customWidth="1"/>
    <col min="12299" max="12299" width="9.5703125" customWidth="1"/>
    <col min="12300" max="12300" width="11.28515625" customWidth="1"/>
    <col min="12301" max="12301" width="7.42578125" customWidth="1"/>
    <col min="12302" max="12311" width="11.42578125" hidden="1" customWidth="1"/>
    <col min="12312" max="12312" width="3.7109375" customWidth="1"/>
    <col min="12313" max="12544" width="11.42578125" hidden="1"/>
    <col min="12545" max="12545" width="4.140625" customWidth="1"/>
    <col min="12546" max="12546" width="13.85546875" customWidth="1"/>
    <col min="12547" max="12547" width="11.5703125" customWidth="1"/>
    <col min="12548" max="12548" width="16" customWidth="1"/>
    <col min="12549" max="12549" width="15.28515625" customWidth="1"/>
    <col min="12550" max="12550" width="20.42578125" customWidth="1"/>
    <col min="12551" max="12551" width="16" customWidth="1"/>
    <col min="12552" max="12552" width="18.7109375" customWidth="1"/>
    <col min="12553" max="12553" width="16.7109375" customWidth="1"/>
    <col min="12554" max="12554" width="10.5703125" customWidth="1"/>
    <col min="12555" max="12555" width="9.5703125" customWidth="1"/>
    <col min="12556" max="12556" width="11.28515625" customWidth="1"/>
    <col min="12557" max="12557" width="7.42578125" customWidth="1"/>
    <col min="12558" max="12567" width="11.42578125" hidden="1" customWidth="1"/>
    <col min="12568" max="12568" width="3.7109375" customWidth="1"/>
    <col min="12569" max="12800" width="11.42578125" hidden="1"/>
    <col min="12801" max="12801" width="4.140625" customWidth="1"/>
    <col min="12802" max="12802" width="13.85546875" customWidth="1"/>
    <col min="12803" max="12803" width="11.5703125" customWidth="1"/>
    <col min="12804" max="12804" width="16" customWidth="1"/>
    <col min="12805" max="12805" width="15.28515625" customWidth="1"/>
    <col min="12806" max="12806" width="20.42578125" customWidth="1"/>
    <col min="12807" max="12807" width="16" customWidth="1"/>
    <col min="12808" max="12808" width="18.7109375" customWidth="1"/>
    <col min="12809" max="12809" width="16.7109375" customWidth="1"/>
    <col min="12810" max="12810" width="10.5703125" customWidth="1"/>
    <col min="12811" max="12811" width="9.5703125" customWidth="1"/>
    <col min="12812" max="12812" width="11.28515625" customWidth="1"/>
    <col min="12813" max="12813" width="7.42578125" customWidth="1"/>
    <col min="12814" max="12823" width="11.42578125" hidden="1" customWidth="1"/>
    <col min="12824" max="12824" width="3.7109375" customWidth="1"/>
    <col min="12825" max="13056" width="11.42578125" hidden="1"/>
    <col min="13057" max="13057" width="4.140625" customWidth="1"/>
    <col min="13058" max="13058" width="13.85546875" customWidth="1"/>
    <col min="13059" max="13059" width="11.5703125" customWidth="1"/>
    <col min="13060" max="13060" width="16" customWidth="1"/>
    <col min="13061" max="13061" width="15.28515625" customWidth="1"/>
    <col min="13062" max="13062" width="20.42578125" customWidth="1"/>
    <col min="13063" max="13063" width="16" customWidth="1"/>
    <col min="13064" max="13064" width="18.7109375" customWidth="1"/>
    <col min="13065" max="13065" width="16.7109375" customWidth="1"/>
    <col min="13066" max="13066" width="10.5703125" customWidth="1"/>
    <col min="13067" max="13067" width="9.5703125" customWidth="1"/>
    <col min="13068" max="13068" width="11.28515625" customWidth="1"/>
    <col min="13069" max="13069" width="7.42578125" customWidth="1"/>
    <col min="13070" max="13079" width="11.42578125" hidden="1" customWidth="1"/>
    <col min="13080" max="13080" width="3.7109375" customWidth="1"/>
    <col min="13081" max="13312" width="11.42578125" hidden="1"/>
    <col min="13313" max="13313" width="4.140625" customWidth="1"/>
    <col min="13314" max="13314" width="13.85546875" customWidth="1"/>
    <col min="13315" max="13315" width="11.5703125" customWidth="1"/>
    <col min="13316" max="13316" width="16" customWidth="1"/>
    <col min="13317" max="13317" width="15.28515625" customWidth="1"/>
    <col min="13318" max="13318" width="20.42578125" customWidth="1"/>
    <col min="13319" max="13319" width="16" customWidth="1"/>
    <col min="13320" max="13320" width="18.7109375" customWidth="1"/>
    <col min="13321" max="13321" width="16.7109375" customWidth="1"/>
    <col min="13322" max="13322" width="10.5703125" customWidth="1"/>
    <col min="13323" max="13323" width="9.5703125" customWidth="1"/>
    <col min="13324" max="13324" width="11.28515625" customWidth="1"/>
    <col min="13325" max="13325" width="7.42578125" customWidth="1"/>
    <col min="13326" max="13335" width="11.42578125" hidden="1" customWidth="1"/>
    <col min="13336" max="13336" width="3.7109375" customWidth="1"/>
    <col min="13337" max="13568" width="11.42578125" hidden="1"/>
    <col min="13569" max="13569" width="4.140625" customWidth="1"/>
    <col min="13570" max="13570" width="13.85546875" customWidth="1"/>
    <col min="13571" max="13571" width="11.5703125" customWidth="1"/>
    <col min="13572" max="13572" width="16" customWidth="1"/>
    <col min="13573" max="13573" width="15.28515625" customWidth="1"/>
    <col min="13574" max="13574" width="20.42578125" customWidth="1"/>
    <col min="13575" max="13575" width="16" customWidth="1"/>
    <col min="13576" max="13576" width="18.7109375" customWidth="1"/>
    <col min="13577" max="13577" width="16.7109375" customWidth="1"/>
    <col min="13578" max="13578" width="10.5703125" customWidth="1"/>
    <col min="13579" max="13579" width="9.5703125" customWidth="1"/>
    <col min="13580" max="13580" width="11.28515625" customWidth="1"/>
    <col min="13581" max="13581" width="7.42578125" customWidth="1"/>
    <col min="13582" max="13591" width="11.42578125" hidden="1" customWidth="1"/>
    <col min="13592" max="13592" width="3.7109375" customWidth="1"/>
    <col min="13593" max="13824" width="11.42578125" hidden="1"/>
    <col min="13825" max="13825" width="4.140625" customWidth="1"/>
    <col min="13826" max="13826" width="13.85546875" customWidth="1"/>
    <col min="13827" max="13827" width="11.5703125" customWidth="1"/>
    <col min="13828" max="13828" width="16" customWidth="1"/>
    <col min="13829" max="13829" width="15.28515625" customWidth="1"/>
    <col min="13830" max="13830" width="20.42578125" customWidth="1"/>
    <col min="13831" max="13831" width="16" customWidth="1"/>
    <col min="13832" max="13832" width="18.7109375" customWidth="1"/>
    <col min="13833" max="13833" width="16.7109375" customWidth="1"/>
    <col min="13834" max="13834" width="10.5703125" customWidth="1"/>
    <col min="13835" max="13835" width="9.5703125" customWidth="1"/>
    <col min="13836" max="13836" width="11.28515625" customWidth="1"/>
    <col min="13837" max="13837" width="7.42578125" customWidth="1"/>
    <col min="13838" max="13847" width="11.42578125" hidden="1" customWidth="1"/>
    <col min="13848" max="13848" width="3.7109375" customWidth="1"/>
    <col min="13849" max="14080" width="11.42578125" hidden="1"/>
    <col min="14081" max="14081" width="4.140625" customWidth="1"/>
    <col min="14082" max="14082" width="13.85546875" customWidth="1"/>
    <col min="14083" max="14083" width="11.5703125" customWidth="1"/>
    <col min="14084" max="14084" width="16" customWidth="1"/>
    <col min="14085" max="14085" width="15.28515625" customWidth="1"/>
    <col min="14086" max="14086" width="20.42578125" customWidth="1"/>
    <col min="14087" max="14087" width="16" customWidth="1"/>
    <col min="14088" max="14088" width="18.7109375" customWidth="1"/>
    <col min="14089" max="14089" width="16.7109375" customWidth="1"/>
    <col min="14090" max="14090" width="10.5703125" customWidth="1"/>
    <col min="14091" max="14091" width="9.5703125" customWidth="1"/>
    <col min="14092" max="14092" width="11.28515625" customWidth="1"/>
    <col min="14093" max="14093" width="7.42578125" customWidth="1"/>
    <col min="14094" max="14103" width="11.42578125" hidden="1" customWidth="1"/>
    <col min="14104" max="14104" width="3.7109375" customWidth="1"/>
    <col min="14105" max="14336" width="11.42578125" hidden="1"/>
    <col min="14337" max="14337" width="4.140625" customWidth="1"/>
    <col min="14338" max="14338" width="13.85546875" customWidth="1"/>
    <col min="14339" max="14339" width="11.5703125" customWidth="1"/>
    <col min="14340" max="14340" width="16" customWidth="1"/>
    <col min="14341" max="14341" width="15.28515625" customWidth="1"/>
    <col min="14342" max="14342" width="20.42578125" customWidth="1"/>
    <col min="14343" max="14343" width="16" customWidth="1"/>
    <col min="14344" max="14344" width="18.7109375" customWidth="1"/>
    <col min="14345" max="14345" width="16.7109375" customWidth="1"/>
    <col min="14346" max="14346" width="10.5703125" customWidth="1"/>
    <col min="14347" max="14347" width="9.5703125" customWidth="1"/>
    <col min="14348" max="14348" width="11.28515625" customWidth="1"/>
    <col min="14349" max="14349" width="7.42578125" customWidth="1"/>
    <col min="14350" max="14359" width="11.42578125" hidden="1" customWidth="1"/>
    <col min="14360" max="14360" width="3.7109375" customWidth="1"/>
    <col min="14361" max="14592" width="11.42578125" hidden="1"/>
    <col min="14593" max="14593" width="4.140625" customWidth="1"/>
    <col min="14594" max="14594" width="13.85546875" customWidth="1"/>
    <col min="14595" max="14595" width="11.5703125" customWidth="1"/>
    <col min="14596" max="14596" width="16" customWidth="1"/>
    <col min="14597" max="14597" width="15.28515625" customWidth="1"/>
    <col min="14598" max="14598" width="20.42578125" customWidth="1"/>
    <col min="14599" max="14599" width="16" customWidth="1"/>
    <col min="14600" max="14600" width="18.7109375" customWidth="1"/>
    <col min="14601" max="14601" width="16.7109375" customWidth="1"/>
    <col min="14602" max="14602" width="10.5703125" customWidth="1"/>
    <col min="14603" max="14603" width="9.5703125" customWidth="1"/>
    <col min="14604" max="14604" width="11.28515625" customWidth="1"/>
    <col min="14605" max="14605" width="7.42578125" customWidth="1"/>
    <col min="14606" max="14615" width="11.42578125" hidden="1" customWidth="1"/>
    <col min="14616" max="14616" width="3.7109375" customWidth="1"/>
    <col min="14617" max="14848" width="11.42578125" hidden="1"/>
    <col min="14849" max="14849" width="4.140625" customWidth="1"/>
    <col min="14850" max="14850" width="13.85546875" customWidth="1"/>
    <col min="14851" max="14851" width="11.5703125" customWidth="1"/>
    <col min="14852" max="14852" width="16" customWidth="1"/>
    <col min="14853" max="14853" width="15.28515625" customWidth="1"/>
    <col min="14854" max="14854" width="20.42578125" customWidth="1"/>
    <col min="14855" max="14855" width="16" customWidth="1"/>
    <col min="14856" max="14856" width="18.7109375" customWidth="1"/>
    <col min="14857" max="14857" width="16.7109375" customWidth="1"/>
    <col min="14858" max="14858" width="10.5703125" customWidth="1"/>
    <col min="14859" max="14859" width="9.5703125" customWidth="1"/>
    <col min="14860" max="14860" width="11.28515625" customWidth="1"/>
    <col min="14861" max="14861" width="7.42578125" customWidth="1"/>
    <col min="14862" max="14871" width="11.42578125" hidden="1" customWidth="1"/>
    <col min="14872" max="14872" width="3.7109375" customWidth="1"/>
    <col min="14873" max="15104" width="11.42578125" hidden="1"/>
    <col min="15105" max="15105" width="4.140625" customWidth="1"/>
    <col min="15106" max="15106" width="13.85546875" customWidth="1"/>
    <col min="15107" max="15107" width="11.5703125" customWidth="1"/>
    <col min="15108" max="15108" width="16" customWidth="1"/>
    <col min="15109" max="15109" width="15.28515625" customWidth="1"/>
    <col min="15110" max="15110" width="20.42578125" customWidth="1"/>
    <col min="15111" max="15111" width="16" customWidth="1"/>
    <col min="15112" max="15112" width="18.7109375" customWidth="1"/>
    <col min="15113" max="15113" width="16.7109375" customWidth="1"/>
    <col min="15114" max="15114" width="10.5703125" customWidth="1"/>
    <col min="15115" max="15115" width="9.5703125" customWidth="1"/>
    <col min="15116" max="15116" width="11.28515625" customWidth="1"/>
    <col min="15117" max="15117" width="7.42578125" customWidth="1"/>
    <col min="15118" max="15127" width="11.42578125" hidden="1" customWidth="1"/>
    <col min="15128" max="15128" width="3.7109375" customWidth="1"/>
    <col min="15129" max="15360" width="11.42578125" hidden="1"/>
    <col min="15361" max="15361" width="4.140625" customWidth="1"/>
    <col min="15362" max="15362" width="13.85546875" customWidth="1"/>
    <col min="15363" max="15363" width="11.5703125" customWidth="1"/>
    <col min="15364" max="15364" width="16" customWidth="1"/>
    <col min="15365" max="15365" width="15.28515625" customWidth="1"/>
    <col min="15366" max="15366" width="20.42578125" customWidth="1"/>
    <col min="15367" max="15367" width="16" customWidth="1"/>
    <col min="15368" max="15368" width="18.7109375" customWidth="1"/>
    <col min="15369" max="15369" width="16.7109375" customWidth="1"/>
    <col min="15370" max="15370" width="10.5703125" customWidth="1"/>
    <col min="15371" max="15371" width="9.5703125" customWidth="1"/>
    <col min="15372" max="15372" width="11.28515625" customWidth="1"/>
    <col min="15373" max="15373" width="7.42578125" customWidth="1"/>
    <col min="15374" max="15383" width="11.42578125" hidden="1" customWidth="1"/>
    <col min="15384" max="15384" width="3.7109375" customWidth="1"/>
    <col min="15385" max="15616" width="11.42578125" hidden="1"/>
    <col min="15617" max="15617" width="4.140625" customWidth="1"/>
    <col min="15618" max="15618" width="13.85546875" customWidth="1"/>
    <col min="15619" max="15619" width="11.5703125" customWidth="1"/>
    <col min="15620" max="15620" width="16" customWidth="1"/>
    <col min="15621" max="15621" width="15.28515625" customWidth="1"/>
    <col min="15622" max="15622" width="20.42578125" customWidth="1"/>
    <col min="15623" max="15623" width="16" customWidth="1"/>
    <col min="15624" max="15624" width="18.7109375" customWidth="1"/>
    <col min="15625" max="15625" width="16.7109375" customWidth="1"/>
    <col min="15626" max="15626" width="10.5703125" customWidth="1"/>
    <col min="15627" max="15627" width="9.5703125" customWidth="1"/>
    <col min="15628" max="15628" width="11.28515625" customWidth="1"/>
    <col min="15629" max="15629" width="7.42578125" customWidth="1"/>
    <col min="15630" max="15639" width="11.42578125" hidden="1" customWidth="1"/>
    <col min="15640" max="15640" width="3.7109375" customWidth="1"/>
    <col min="15641" max="15872" width="11.42578125" hidden="1"/>
    <col min="15873" max="15873" width="4.140625" customWidth="1"/>
    <col min="15874" max="15874" width="13.85546875" customWidth="1"/>
    <col min="15875" max="15875" width="11.5703125" customWidth="1"/>
    <col min="15876" max="15876" width="16" customWidth="1"/>
    <col min="15877" max="15877" width="15.28515625" customWidth="1"/>
    <col min="15878" max="15878" width="20.42578125" customWidth="1"/>
    <col min="15879" max="15879" width="16" customWidth="1"/>
    <col min="15880" max="15880" width="18.7109375" customWidth="1"/>
    <col min="15881" max="15881" width="16.7109375" customWidth="1"/>
    <col min="15882" max="15882" width="10.5703125" customWidth="1"/>
    <col min="15883" max="15883" width="9.5703125" customWidth="1"/>
    <col min="15884" max="15884" width="11.28515625" customWidth="1"/>
    <col min="15885" max="15885" width="7.42578125" customWidth="1"/>
    <col min="15886" max="15895" width="11.42578125" hidden="1" customWidth="1"/>
    <col min="15896" max="15896" width="3.7109375" customWidth="1"/>
    <col min="15897" max="16128" width="11.42578125" hidden="1"/>
    <col min="16129" max="16129" width="4.140625" customWidth="1"/>
    <col min="16130" max="16130" width="13.85546875" customWidth="1"/>
    <col min="16131" max="16131" width="11.5703125" customWidth="1"/>
    <col min="16132" max="16132" width="16" customWidth="1"/>
    <col min="16133" max="16133" width="15.28515625" customWidth="1"/>
    <col min="16134" max="16134" width="20.42578125" customWidth="1"/>
    <col min="16135" max="16135" width="16" customWidth="1"/>
    <col min="16136" max="16136" width="18.7109375" customWidth="1"/>
    <col min="16137" max="16137" width="16.7109375" customWidth="1"/>
    <col min="16138" max="16138" width="10.5703125" customWidth="1"/>
    <col min="16139" max="16139" width="9.5703125" customWidth="1"/>
    <col min="16140" max="16140" width="11.28515625" customWidth="1"/>
    <col min="16141" max="16141" width="7.42578125" customWidth="1"/>
    <col min="16142" max="16151" width="11.42578125" hidden="1" customWidth="1"/>
    <col min="16152" max="16152" width="3.7109375" customWidth="1"/>
    <col min="16153" max="16384" width="11.42578125" hidden="1"/>
  </cols>
  <sheetData>
    <row r="1" spans="2:32" ht="9.75" customHeight="1" x14ac:dyDescent="0.25">
      <c r="P1" s="3" t="s">
        <v>0</v>
      </c>
    </row>
    <row r="2" spans="2:32" ht="15.75" customHeight="1" x14ac:dyDescent="0.25">
      <c r="B2" s="4"/>
      <c r="C2" s="4"/>
      <c r="D2" s="270"/>
      <c r="E2" s="272"/>
      <c r="F2" s="272"/>
      <c r="G2" s="272"/>
      <c r="H2" s="272"/>
      <c r="I2" s="272"/>
      <c r="J2" s="272"/>
      <c r="K2" s="273"/>
      <c r="L2" s="5"/>
      <c r="N2" s="6" t="s">
        <v>1</v>
      </c>
      <c r="O2" s="6" t="s">
        <v>2</v>
      </c>
      <c r="P2" s="3" t="s">
        <v>3</v>
      </c>
      <c r="Q2" s="3" t="s">
        <v>4</v>
      </c>
      <c r="R2" s="7"/>
      <c r="S2" s="8"/>
      <c r="T2" s="8"/>
      <c r="U2" s="8"/>
      <c r="V2" s="8"/>
      <c r="W2" s="8"/>
      <c r="X2" s="9"/>
      <c r="Y2" s="10"/>
      <c r="Z2" s="10"/>
      <c r="AA2" s="10"/>
      <c r="AB2" s="10"/>
      <c r="AC2" s="10"/>
      <c r="AD2" s="10"/>
      <c r="AE2" s="10"/>
      <c r="AF2" s="10"/>
    </row>
    <row r="3" spans="2:32" ht="15.75" customHeight="1" x14ac:dyDescent="0.25">
      <c r="B3" s="11"/>
      <c r="C3" s="11"/>
      <c r="D3" s="271"/>
      <c r="E3" s="274"/>
      <c r="F3" s="274"/>
      <c r="G3" s="274"/>
      <c r="H3" s="274"/>
      <c r="I3" s="274"/>
      <c r="J3" s="274"/>
      <c r="K3" s="275"/>
      <c r="L3" s="12"/>
      <c r="N3" s="6" t="s">
        <v>5</v>
      </c>
      <c r="O3" s="6" t="s">
        <v>6</v>
      </c>
      <c r="P3" s="3" t="s">
        <v>7</v>
      </c>
      <c r="Q3" s="8" t="s">
        <v>8</v>
      </c>
      <c r="R3" s="7"/>
      <c r="S3" s="8"/>
      <c r="T3" s="8"/>
      <c r="U3" s="8"/>
      <c r="V3" s="8"/>
      <c r="W3" s="8"/>
      <c r="X3" s="9"/>
      <c r="Y3" s="10"/>
      <c r="Z3" s="10"/>
      <c r="AA3" s="10"/>
      <c r="AB3" s="10"/>
      <c r="AC3" s="10"/>
      <c r="AD3" s="10"/>
      <c r="AE3" s="10"/>
      <c r="AF3" s="10"/>
    </row>
    <row r="4" spans="2:32" ht="15.75" customHeight="1" x14ac:dyDescent="0.25">
      <c r="B4" s="11"/>
      <c r="C4" s="11"/>
      <c r="D4" s="271"/>
      <c r="E4" s="276"/>
      <c r="F4" s="276"/>
      <c r="G4" s="276"/>
      <c r="H4" s="276"/>
      <c r="I4" s="277"/>
      <c r="J4" s="277"/>
      <c r="K4" s="278"/>
      <c r="L4" s="12"/>
      <c r="M4" s="13"/>
      <c r="N4" s="6" t="s">
        <v>9</v>
      </c>
      <c r="O4" s="6" t="s">
        <v>10</v>
      </c>
      <c r="P4" s="3" t="s">
        <v>11</v>
      </c>
      <c r="Q4" s="14" t="s">
        <v>12</v>
      </c>
      <c r="R4" s="7"/>
      <c r="S4" s="8"/>
      <c r="T4" s="8"/>
      <c r="U4" s="8"/>
      <c r="V4" s="8"/>
      <c r="W4" s="8"/>
      <c r="X4" s="9"/>
      <c r="Y4" s="10"/>
      <c r="Z4" s="10"/>
      <c r="AA4" s="10"/>
      <c r="AB4" s="10"/>
      <c r="AC4" s="10"/>
      <c r="AD4" s="10"/>
      <c r="AE4" s="10"/>
      <c r="AF4" s="10"/>
    </row>
    <row r="5" spans="2:32" ht="15.75" customHeight="1" x14ac:dyDescent="0.25">
      <c r="B5" s="11"/>
      <c r="C5" s="11"/>
      <c r="D5" s="271"/>
      <c r="E5" s="276"/>
      <c r="F5" s="276"/>
      <c r="G5" s="276"/>
      <c r="H5" s="276"/>
      <c r="I5" s="276"/>
      <c r="J5" s="276"/>
      <c r="K5" s="279"/>
      <c r="L5" s="12"/>
      <c r="M5" s="13"/>
      <c r="N5" s="15" t="s">
        <v>13</v>
      </c>
      <c r="O5" s="15"/>
      <c r="P5" s="3" t="s">
        <v>14</v>
      </c>
      <c r="Q5" s="8" t="s">
        <v>15</v>
      </c>
      <c r="R5" s="7"/>
      <c r="S5" s="8"/>
      <c r="T5" s="8"/>
      <c r="U5" s="8"/>
      <c r="V5" s="8"/>
      <c r="W5" s="8"/>
      <c r="X5" s="9"/>
      <c r="Y5" s="10"/>
      <c r="Z5" s="10"/>
      <c r="AA5" s="10"/>
      <c r="AB5" s="10"/>
      <c r="AC5" s="10"/>
      <c r="AD5" s="10"/>
      <c r="AE5" s="10"/>
      <c r="AF5" s="10"/>
    </row>
    <row r="6" spans="2:32" ht="15" customHeight="1" thickBot="1" x14ac:dyDescent="0.3">
      <c r="B6" s="11"/>
      <c r="C6" s="16"/>
      <c r="D6" s="17"/>
      <c r="E6" s="17"/>
      <c r="F6" s="17"/>
      <c r="G6" s="17"/>
      <c r="H6" s="17"/>
      <c r="I6" s="17"/>
      <c r="J6" s="17"/>
      <c r="K6" s="18"/>
      <c r="L6" s="12"/>
      <c r="M6" s="13"/>
      <c r="N6" s="15" t="s">
        <v>16</v>
      </c>
      <c r="O6" s="15"/>
      <c r="P6" s="3" t="s">
        <v>17</v>
      </c>
      <c r="Q6" s="3" t="s">
        <v>18</v>
      </c>
      <c r="R6" s="7"/>
      <c r="S6" s="8"/>
      <c r="T6" s="8"/>
      <c r="U6" s="8"/>
      <c r="V6" s="8"/>
      <c r="W6" s="8"/>
      <c r="X6" s="9"/>
      <c r="Y6" s="10"/>
      <c r="Z6" s="10"/>
      <c r="AA6" s="10"/>
      <c r="AB6" s="10"/>
      <c r="AC6" s="10"/>
      <c r="AD6" s="10"/>
      <c r="AE6" s="10"/>
      <c r="AF6" s="10"/>
    </row>
    <row r="7" spans="2:32" ht="15" customHeight="1" thickBot="1" x14ac:dyDescent="0.3">
      <c r="B7" s="11"/>
      <c r="C7" s="256" t="s">
        <v>19</v>
      </c>
      <c r="D7" s="257"/>
      <c r="E7" s="258" t="s">
        <v>20</v>
      </c>
      <c r="F7" s="259"/>
      <c r="G7" s="19" t="s">
        <v>21</v>
      </c>
      <c r="H7" s="20">
        <v>3</v>
      </c>
      <c r="I7" s="19" t="s">
        <v>22</v>
      </c>
      <c r="J7" s="260">
        <v>41337</v>
      </c>
      <c r="K7" s="261"/>
      <c r="L7" s="12"/>
      <c r="M7" s="13"/>
      <c r="N7" s="15" t="s">
        <v>23</v>
      </c>
      <c r="O7" s="15"/>
      <c r="P7" s="3" t="s">
        <v>24</v>
      </c>
      <c r="Q7" s="8" t="s">
        <v>25</v>
      </c>
      <c r="R7" s="7"/>
      <c r="S7" s="8"/>
      <c r="T7" s="8"/>
      <c r="U7" s="8"/>
      <c r="V7" s="8"/>
      <c r="W7" s="8"/>
      <c r="X7" s="9"/>
      <c r="Y7" s="10"/>
      <c r="Z7" s="10"/>
      <c r="AA7" s="10"/>
      <c r="AB7" s="10"/>
      <c r="AC7" s="10"/>
      <c r="AD7" s="10"/>
      <c r="AE7" s="10"/>
      <c r="AF7" s="10"/>
    </row>
    <row r="8" spans="2:32" ht="9.75" customHeight="1" x14ac:dyDescent="0.25">
      <c r="B8" s="16"/>
      <c r="C8" s="17"/>
      <c r="D8" s="17"/>
      <c r="E8" s="17"/>
      <c r="F8" s="17"/>
      <c r="G8" s="17"/>
      <c r="H8" s="17"/>
      <c r="I8" s="17"/>
      <c r="J8" s="17"/>
      <c r="K8" s="17"/>
      <c r="L8" s="18"/>
      <c r="M8" s="13"/>
      <c r="N8" s="6" t="s">
        <v>26</v>
      </c>
      <c r="O8" s="6"/>
      <c r="P8" s="3" t="s">
        <v>27</v>
      </c>
      <c r="Q8" s="8" t="s">
        <v>28</v>
      </c>
      <c r="R8" s="7"/>
      <c r="S8" s="8"/>
      <c r="T8" s="8"/>
      <c r="U8" s="8"/>
      <c r="V8" s="8"/>
      <c r="W8" s="8"/>
      <c r="X8" s="9"/>
      <c r="Y8" s="10"/>
      <c r="Z8" s="10"/>
      <c r="AA8" s="10"/>
      <c r="AB8" s="10"/>
      <c r="AC8" s="10"/>
      <c r="AD8" s="10"/>
      <c r="AE8" s="10"/>
      <c r="AF8" s="10"/>
    </row>
    <row r="9" spans="2:32" ht="19.5" customHeight="1" x14ac:dyDescent="0.25">
      <c r="B9" s="262" t="s">
        <v>29</v>
      </c>
      <c r="C9" s="263"/>
      <c r="D9" s="263"/>
      <c r="E9" s="263"/>
      <c r="F9" s="263"/>
      <c r="G9" s="263"/>
      <c r="H9" s="263"/>
      <c r="I9" s="263"/>
      <c r="J9" s="263"/>
      <c r="K9" s="263"/>
      <c r="L9" s="264"/>
      <c r="M9" s="13"/>
      <c r="N9" s="6" t="s">
        <v>30</v>
      </c>
      <c r="O9" s="6"/>
      <c r="P9" s="3" t="s">
        <v>31</v>
      </c>
      <c r="Q9" s="8" t="s">
        <v>32</v>
      </c>
      <c r="R9" s="7"/>
      <c r="S9" s="8"/>
      <c r="T9" s="8"/>
      <c r="U9" s="8"/>
      <c r="V9" s="8"/>
      <c r="W9" s="8"/>
      <c r="X9" s="9"/>
      <c r="Y9" s="10"/>
      <c r="Z9" s="10"/>
      <c r="AA9" s="10"/>
      <c r="AB9" s="10"/>
      <c r="AC9" s="10"/>
      <c r="AD9" s="10"/>
      <c r="AE9" s="10"/>
      <c r="AF9" s="10"/>
    </row>
    <row r="10" spans="2:32" ht="25.5" customHeight="1" x14ac:dyDescent="0.25">
      <c r="B10" s="265"/>
      <c r="C10" s="249" t="s">
        <v>33</v>
      </c>
      <c r="D10" s="249"/>
      <c r="E10" s="266" t="s">
        <v>157</v>
      </c>
      <c r="F10" s="266"/>
      <c r="G10" s="266"/>
      <c r="H10" s="266"/>
      <c r="I10" s="266"/>
      <c r="J10" s="21" t="s">
        <v>35</v>
      </c>
      <c r="K10" s="267" t="s">
        <v>158</v>
      </c>
      <c r="L10" s="267"/>
      <c r="M10" s="22"/>
      <c r="N10" s="6" t="s">
        <v>37</v>
      </c>
      <c r="O10" s="6"/>
      <c r="P10" s="8" t="s">
        <v>38</v>
      </c>
      <c r="Q10" s="23"/>
      <c r="R10" s="7"/>
      <c r="S10" s="8"/>
      <c r="T10" s="8"/>
      <c r="U10" s="8"/>
      <c r="V10" s="8"/>
      <c r="W10" s="8"/>
      <c r="X10" s="9"/>
      <c r="Y10" s="10"/>
      <c r="Z10" s="10"/>
      <c r="AA10" s="10"/>
      <c r="AB10" s="10"/>
      <c r="AC10" s="10"/>
      <c r="AD10" s="10"/>
      <c r="AE10" s="10"/>
      <c r="AF10" s="10"/>
    </row>
    <row r="11" spans="2:32" ht="22.5" customHeight="1" x14ac:dyDescent="0.25">
      <c r="B11" s="265"/>
      <c r="C11" s="232" t="s">
        <v>39</v>
      </c>
      <c r="D11" s="232"/>
      <c r="E11" s="268">
        <v>40177</v>
      </c>
      <c r="F11" s="269"/>
      <c r="G11" s="269"/>
      <c r="H11" s="269"/>
      <c r="I11" s="269"/>
      <c r="J11" s="269"/>
      <c r="K11" s="21" t="s">
        <v>40</v>
      </c>
      <c r="L11" s="24">
        <v>1</v>
      </c>
      <c r="M11" s="22"/>
      <c r="N11" s="6" t="s">
        <v>41</v>
      </c>
      <c r="O11" s="6"/>
      <c r="P11" s="8" t="s">
        <v>42</v>
      </c>
      <c r="Q11" s="25"/>
      <c r="R11" s="26"/>
      <c r="S11" s="8"/>
      <c r="T11" s="8"/>
      <c r="U11" s="8"/>
      <c r="V11" s="8"/>
      <c r="W11" s="8"/>
      <c r="X11" s="9"/>
      <c r="Y11" s="10"/>
      <c r="Z11" s="10"/>
      <c r="AA11" s="10"/>
      <c r="AB11" s="10"/>
      <c r="AC11" s="10"/>
      <c r="AD11" s="10"/>
      <c r="AE11" s="10"/>
      <c r="AF11" s="10"/>
    </row>
    <row r="12" spans="2:32" ht="27" customHeight="1" x14ac:dyDescent="0.25">
      <c r="B12" s="265"/>
      <c r="C12" s="223" t="s">
        <v>43</v>
      </c>
      <c r="D12" s="223"/>
      <c r="E12" s="223"/>
      <c r="F12" s="280" t="s">
        <v>41</v>
      </c>
      <c r="G12" s="281"/>
      <c r="H12" s="281"/>
      <c r="I12" s="281"/>
      <c r="J12" s="281"/>
      <c r="K12" s="281"/>
      <c r="L12" s="281"/>
      <c r="M12" s="22"/>
      <c r="N12" s="6" t="s">
        <v>44</v>
      </c>
      <c r="O12" s="6"/>
      <c r="P12" s="8" t="s">
        <v>45</v>
      </c>
      <c r="Q12" s="25"/>
      <c r="R12" s="26"/>
      <c r="S12" s="8"/>
      <c r="T12" s="8"/>
      <c r="U12" s="8"/>
      <c r="V12" s="8"/>
      <c r="W12" s="8"/>
      <c r="X12" s="9"/>
      <c r="Y12" s="10"/>
      <c r="Z12" s="10"/>
      <c r="AA12" s="10"/>
      <c r="AB12" s="10"/>
      <c r="AC12" s="10"/>
      <c r="AD12" s="10"/>
      <c r="AE12" s="10"/>
      <c r="AF12" s="10"/>
    </row>
    <row r="13" spans="2:32" ht="29.25" customHeight="1" x14ac:dyDescent="0.25">
      <c r="B13" s="265"/>
      <c r="C13" s="223" t="s">
        <v>46</v>
      </c>
      <c r="D13" s="223"/>
      <c r="E13" s="224"/>
      <c r="F13" s="224"/>
      <c r="G13" s="224"/>
      <c r="H13" s="224"/>
      <c r="I13" s="21" t="s">
        <v>47</v>
      </c>
      <c r="J13" s="266" t="s">
        <v>6</v>
      </c>
      <c r="K13" s="281"/>
      <c r="L13" s="281"/>
      <c r="M13" s="22"/>
      <c r="N13" s="6" t="s">
        <v>48</v>
      </c>
      <c r="O13" s="14"/>
      <c r="P13" s="14"/>
      <c r="Q13" s="14"/>
      <c r="R13" s="27"/>
      <c r="S13" s="8"/>
      <c r="T13" s="8"/>
      <c r="U13" s="8"/>
      <c r="V13" s="8"/>
      <c r="W13" s="8"/>
      <c r="X13" s="9"/>
      <c r="Y13" s="10"/>
      <c r="Z13" s="10"/>
      <c r="AA13" s="10"/>
      <c r="AB13" s="10"/>
      <c r="AC13" s="10"/>
      <c r="AD13" s="10"/>
      <c r="AE13" s="10"/>
      <c r="AF13" s="10"/>
    </row>
    <row r="14" spans="2:32" ht="48" customHeight="1" x14ac:dyDescent="0.25">
      <c r="B14" s="265"/>
      <c r="C14" s="252" t="s">
        <v>49</v>
      </c>
      <c r="D14" s="223"/>
      <c r="E14" s="253" t="s">
        <v>50</v>
      </c>
      <c r="F14" s="254"/>
      <c r="G14" s="254"/>
      <c r="H14" s="254"/>
      <c r="I14" s="254"/>
      <c r="J14" s="254"/>
      <c r="K14" s="254"/>
      <c r="L14" s="255"/>
      <c r="M14" s="22"/>
      <c r="N14" s="6" t="s">
        <v>51</v>
      </c>
      <c r="O14" s="14"/>
      <c r="P14" s="14"/>
      <c r="Q14" s="14"/>
      <c r="R14" s="27"/>
      <c r="S14" s="8"/>
      <c r="T14" s="8"/>
      <c r="U14" s="8"/>
      <c r="V14" s="8"/>
      <c r="W14" s="8"/>
      <c r="X14" s="9"/>
      <c r="Y14" s="10"/>
      <c r="Z14" s="10"/>
      <c r="AA14" s="10"/>
      <c r="AB14" s="10"/>
      <c r="AC14" s="10"/>
      <c r="AD14" s="10"/>
      <c r="AE14" s="10"/>
      <c r="AF14" s="10"/>
    </row>
    <row r="15" spans="2:32" ht="9" customHeight="1" x14ac:dyDescent="0.25">
      <c r="B15" s="222"/>
      <c r="C15" s="222"/>
      <c r="D15" s="222"/>
      <c r="E15" s="222"/>
      <c r="F15" s="222"/>
      <c r="G15" s="222"/>
      <c r="H15" s="222"/>
      <c r="I15" s="222"/>
      <c r="J15" s="222"/>
      <c r="K15" s="222"/>
      <c r="L15" s="222"/>
      <c r="M15" s="22"/>
      <c r="N15" s="6" t="s">
        <v>52</v>
      </c>
      <c r="O15" s="14"/>
      <c r="P15" s="14"/>
      <c r="Q15" s="14"/>
      <c r="R15" s="27"/>
      <c r="S15" s="28"/>
      <c r="T15" s="28"/>
      <c r="U15" s="8"/>
      <c r="V15" s="8"/>
      <c r="W15" s="8"/>
      <c r="X15" s="9"/>
      <c r="Y15" s="10"/>
      <c r="Z15" s="10"/>
      <c r="AA15" s="10"/>
      <c r="AB15" s="10"/>
      <c r="AC15" s="10"/>
      <c r="AD15" s="10"/>
      <c r="AE15" s="10"/>
      <c r="AF15" s="10"/>
    </row>
    <row r="16" spans="2:32" ht="17.25" customHeight="1" x14ac:dyDescent="0.25">
      <c r="B16" s="228" t="s">
        <v>53</v>
      </c>
      <c r="C16" s="229"/>
      <c r="D16" s="229"/>
      <c r="E16" s="229"/>
      <c r="F16" s="229"/>
      <c r="G16" s="229"/>
      <c r="H16" s="229"/>
      <c r="I16" s="229"/>
      <c r="J16" s="229"/>
      <c r="K16" s="229"/>
      <c r="L16" s="251"/>
      <c r="M16" s="22"/>
      <c r="N16" s="6" t="s">
        <v>54</v>
      </c>
      <c r="O16" s="6"/>
      <c r="P16" s="8"/>
      <c r="Q16" s="25"/>
      <c r="R16" s="26"/>
      <c r="S16" s="28"/>
      <c r="T16" s="28"/>
      <c r="U16" s="8"/>
      <c r="V16" s="8"/>
      <c r="W16" s="8"/>
      <c r="X16" s="9"/>
      <c r="Y16" s="10"/>
      <c r="Z16" s="10"/>
      <c r="AA16" s="10"/>
      <c r="AB16" s="10"/>
      <c r="AC16" s="10"/>
      <c r="AD16" s="10"/>
      <c r="AE16" s="10"/>
      <c r="AF16" s="10"/>
    </row>
    <row r="17" spans="2:32" ht="52.5" customHeight="1" x14ac:dyDescent="0.25">
      <c r="B17" s="29"/>
      <c r="C17" s="232" t="s">
        <v>55</v>
      </c>
      <c r="D17" s="232"/>
      <c r="E17" s="297" t="s">
        <v>159</v>
      </c>
      <c r="F17" s="297"/>
      <c r="G17" s="297"/>
      <c r="H17" s="297"/>
      <c r="I17" s="297"/>
      <c r="J17" s="297"/>
      <c r="K17" s="297"/>
      <c r="L17" s="297"/>
      <c r="M17" s="30"/>
      <c r="N17" s="14"/>
      <c r="O17" s="6"/>
      <c r="P17" s="14"/>
      <c r="Q17" s="14"/>
      <c r="R17" s="26"/>
      <c r="S17" s="28"/>
      <c r="T17" s="28"/>
      <c r="U17" s="8"/>
      <c r="V17" s="8"/>
      <c r="W17" s="8"/>
      <c r="X17" s="9"/>
      <c r="Y17" s="10"/>
      <c r="Z17" s="10"/>
      <c r="AA17" s="10"/>
      <c r="AB17" s="10"/>
      <c r="AC17" s="10"/>
      <c r="AD17" s="10"/>
      <c r="AE17" s="10"/>
      <c r="AF17" s="10"/>
    </row>
    <row r="18" spans="2:32" ht="27" customHeight="1" x14ac:dyDescent="0.25">
      <c r="B18" s="29"/>
      <c r="C18" s="232" t="s">
        <v>57</v>
      </c>
      <c r="D18" s="232"/>
      <c r="E18" s="297" t="s">
        <v>160</v>
      </c>
      <c r="F18" s="297"/>
      <c r="G18" s="297"/>
      <c r="H18" s="297"/>
      <c r="I18" s="297"/>
      <c r="J18" s="297"/>
      <c r="K18" s="297"/>
      <c r="L18" s="297"/>
      <c r="M18" s="30"/>
      <c r="O18" s="31"/>
      <c r="P18" s="32"/>
      <c r="Q18" s="8"/>
      <c r="R18" s="7"/>
      <c r="S18" s="8"/>
      <c r="T18" s="8"/>
      <c r="U18" s="8"/>
      <c r="V18" s="8"/>
      <c r="W18" s="8"/>
      <c r="X18" s="9"/>
      <c r="Y18" s="10"/>
      <c r="Z18" s="10"/>
      <c r="AA18" s="10"/>
      <c r="AB18" s="10"/>
      <c r="AC18" s="10"/>
      <c r="AD18" s="10"/>
      <c r="AE18" s="10"/>
      <c r="AF18" s="10"/>
    </row>
    <row r="19" spans="2:32" ht="41.25" customHeight="1" x14ac:dyDescent="0.25">
      <c r="B19" s="29"/>
      <c r="C19" s="232" t="s">
        <v>58</v>
      </c>
      <c r="D19" s="232"/>
      <c r="E19" s="296" t="s">
        <v>114</v>
      </c>
      <c r="F19" s="296"/>
      <c r="G19" s="296"/>
      <c r="H19" s="296"/>
      <c r="I19" s="296"/>
      <c r="J19" s="296"/>
      <c r="K19" s="296"/>
      <c r="L19" s="296"/>
      <c r="M19" s="22"/>
      <c r="O19" s="31"/>
      <c r="P19" s="32"/>
      <c r="Q19" s="28"/>
      <c r="R19" s="2"/>
      <c r="S19" s="8"/>
      <c r="T19" s="8"/>
      <c r="U19" s="8"/>
      <c r="V19" s="8"/>
      <c r="W19" s="8"/>
      <c r="X19" s="9"/>
      <c r="Y19" s="10"/>
      <c r="Z19" s="10"/>
      <c r="AA19" s="10"/>
      <c r="AB19" s="10"/>
      <c r="AC19" s="10"/>
      <c r="AD19" s="10"/>
      <c r="AE19" s="10"/>
      <c r="AF19" s="10"/>
    </row>
    <row r="20" spans="2:32" ht="41.25" customHeight="1" x14ac:dyDescent="0.25">
      <c r="B20" s="33"/>
      <c r="C20" s="223" t="s">
        <v>60</v>
      </c>
      <c r="D20" s="223"/>
      <c r="E20" s="296" t="s">
        <v>161</v>
      </c>
      <c r="F20" s="296"/>
      <c r="G20" s="296"/>
      <c r="H20" s="296"/>
      <c r="I20" s="296"/>
      <c r="J20" s="296"/>
      <c r="K20" s="296"/>
      <c r="L20" s="296"/>
      <c r="M20" s="34"/>
      <c r="O20" s="31"/>
      <c r="P20" s="32"/>
      <c r="Q20" s="28"/>
      <c r="R20" s="2"/>
      <c r="S20" s="28"/>
      <c r="T20" s="28"/>
      <c r="U20" s="8"/>
      <c r="V20" s="8"/>
      <c r="W20" s="8"/>
      <c r="X20" s="9"/>
      <c r="Y20" s="10"/>
      <c r="Z20" s="10"/>
      <c r="AA20" s="10"/>
      <c r="AB20" s="10"/>
      <c r="AC20" s="10"/>
      <c r="AD20" s="10"/>
      <c r="AE20" s="10"/>
      <c r="AF20" s="10"/>
    </row>
    <row r="21" spans="2:32" ht="8.25" customHeight="1" x14ac:dyDescent="0.25">
      <c r="B21" s="222"/>
      <c r="C21" s="222"/>
      <c r="D21" s="222"/>
      <c r="E21" s="222"/>
      <c r="F21" s="222"/>
      <c r="G21" s="222"/>
      <c r="H21" s="222"/>
      <c r="I21" s="222"/>
      <c r="J21" s="222"/>
      <c r="K21" s="222"/>
      <c r="L21" s="222"/>
      <c r="M21" s="22"/>
      <c r="O21" s="6"/>
      <c r="P21" s="32"/>
      <c r="Q21" s="8"/>
      <c r="R21" s="7"/>
      <c r="S21" s="8"/>
      <c r="T21" s="8"/>
      <c r="U21" s="8"/>
      <c r="V21" s="8"/>
      <c r="W21" s="8"/>
      <c r="X21" s="9"/>
      <c r="Y21" s="10"/>
      <c r="Z21" s="10"/>
      <c r="AA21" s="10"/>
      <c r="AB21" s="10"/>
      <c r="AC21" s="10"/>
      <c r="AD21" s="10"/>
      <c r="AE21" s="10"/>
      <c r="AF21" s="10"/>
    </row>
    <row r="22" spans="2:32" ht="15.75" customHeight="1" x14ac:dyDescent="0.25">
      <c r="B22" s="228" t="s">
        <v>62</v>
      </c>
      <c r="C22" s="229"/>
      <c r="D22" s="229"/>
      <c r="E22" s="229"/>
      <c r="F22" s="229"/>
      <c r="G22" s="229"/>
      <c r="H22" s="229"/>
      <c r="I22" s="229"/>
      <c r="J22" s="229"/>
      <c r="K22" s="229"/>
      <c r="L22" s="251"/>
      <c r="M22" s="22"/>
      <c r="O22" s="6"/>
      <c r="P22" s="32"/>
      <c r="Q22" s="8"/>
      <c r="R22" s="7"/>
      <c r="S22" s="8"/>
      <c r="T22" s="8"/>
      <c r="U22" s="8"/>
      <c r="V22" s="8"/>
      <c r="W22" s="8"/>
      <c r="X22" s="9"/>
      <c r="Y22" s="10"/>
      <c r="Z22" s="10"/>
      <c r="AA22" s="10"/>
      <c r="AB22" s="10"/>
      <c r="AC22" s="10"/>
      <c r="AD22" s="10"/>
      <c r="AE22" s="10"/>
      <c r="AF22" s="10"/>
    </row>
    <row r="23" spans="2:32" x14ac:dyDescent="0.25">
      <c r="B23" s="11"/>
      <c r="C23" s="223" t="s">
        <v>63</v>
      </c>
      <c r="D23" s="223"/>
      <c r="E23" s="241" t="s">
        <v>162</v>
      </c>
      <c r="F23" s="241"/>
      <c r="G23" s="241"/>
      <c r="H23" s="241"/>
      <c r="I23" s="241"/>
      <c r="J23" s="241"/>
      <c r="K23" s="241"/>
      <c r="L23" s="241"/>
      <c r="M23" s="35"/>
      <c r="N23" s="36"/>
      <c r="O23" s="36"/>
      <c r="P23" s="36"/>
      <c r="Q23" s="36"/>
      <c r="R23" s="37"/>
      <c r="S23" s="38"/>
      <c r="T23" s="28"/>
      <c r="U23" s="28"/>
      <c r="V23" s="28"/>
      <c r="W23" s="28"/>
    </row>
    <row r="24" spans="2:32" x14ac:dyDescent="0.25">
      <c r="B24" s="11"/>
      <c r="C24" s="223"/>
      <c r="D24" s="223"/>
      <c r="E24" s="241"/>
      <c r="F24" s="241"/>
      <c r="G24" s="241"/>
      <c r="H24" s="241"/>
      <c r="I24" s="241"/>
      <c r="J24" s="241"/>
      <c r="K24" s="241"/>
      <c r="L24" s="241"/>
      <c r="M24" s="22"/>
      <c r="N24" s="36"/>
      <c r="O24" s="36"/>
      <c r="P24" s="36"/>
      <c r="Q24" s="36"/>
      <c r="R24" s="37"/>
      <c r="S24" s="38"/>
      <c r="T24" s="28"/>
      <c r="U24" s="28"/>
      <c r="V24" s="28"/>
      <c r="W24" s="28"/>
    </row>
    <row r="25" spans="2:32" ht="7.5" customHeight="1" x14ac:dyDescent="0.25">
      <c r="B25" s="11"/>
      <c r="C25" s="223"/>
      <c r="D25" s="223"/>
      <c r="E25" s="241"/>
      <c r="F25" s="241"/>
      <c r="G25" s="241"/>
      <c r="H25" s="241"/>
      <c r="I25" s="241"/>
      <c r="J25" s="241"/>
      <c r="K25" s="241"/>
      <c r="L25" s="241"/>
      <c r="M25" s="30"/>
      <c r="N25" s="36"/>
      <c r="O25" s="36"/>
      <c r="P25" s="36"/>
      <c r="Q25" s="36"/>
      <c r="R25" s="37"/>
      <c r="S25" s="38"/>
      <c r="T25" s="28"/>
      <c r="U25" s="28"/>
      <c r="V25" s="28"/>
      <c r="W25" s="28"/>
    </row>
    <row r="26" spans="2:32" ht="12" customHeight="1" x14ac:dyDescent="0.25">
      <c r="B26" s="11"/>
      <c r="C26" s="242" t="s">
        <v>65</v>
      </c>
      <c r="D26" s="243"/>
      <c r="E26" s="248" t="s">
        <v>68</v>
      </c>
      <c r="F26" s="248"/>
      <c r="G26" s="248"/>
      <c r="H26" s="248"/>
      <c r="I26" s="248"/>
      <c r="J26" s="248"/>
      <c r="K26" s="248"/>
      <c r="L26" s="248"/>
      <c r="M26" s="30"/>
      <c r="N26" s="36"/>
      <c r="O26" s="39" t="s">
        <v>67</v>
      </c>
      <c r="P26" s="36"/>
      <c r="Q26" s="36"/>
      <c r="R26" s="37"/>
      <c r="S26" s="38"/>
      <c r="T26" s="28"/>
      <c r="U26" s="28"/>
      <c r="V26" s="28"/>
      <c r="W26" s="28"/>
    </row>
    <row r="27" spans="2:32" ht="12.75" customHeight="1" x14ac:dyDescent="0.25">
      <c r="B27" s="11"/>
      <c r="C27" s="244"/>
      <c r="D27" s="245"/>
      <c r="E27" s="248"/>
      <c r="F27" s="248"/>
      <c r="G27" s="248"/>
      <c r="H27" s="248"/>
      <c r="I27" s="248"/>
      <c r="J27" s="248"/>
      <c r="K27" s="248"/>
      <c r="L27" s="248"/>
      <c r="M27" s="30"/>
      <c r="N27" s="36"/>
      <c r="O27" s="39" t="s">
        <v>68</v>
      </c>
      <c r="P27" s="36"/>
      <c r="Q27" s="36"/>
      <c r="R27" s="37"/>
      <c r="S27" s="38"/>
      <c r="T27" s="28"/>
      <c r="U27" s="28"/>
      <c r="V27" s="28"/>
      <c r="W27" s="28"/>
    </row>
    <row r="28" spans="2:32" ht="12.75" customHeight="1" x14ac:dyDescent="0.25">
      <c r="B28" s="11"/>
      <c r="C28" s="246"/>
      <c r="D28" s="247"/>
      <c r="E28" s="248"/>
      <c r="F28" s="248"/>
      <c r="G28" s="248"/>
      <c r="H28" s="248"/>
      <c r="I28" s="248"/>
      <c r="J28" s="248"/>
      <c r="K28" s="248"/>
      <c r="L28" s="248"/>
      <c r="M28" s="13"/>
      <c r="N28" s="40" t="s">
        <v>69</v>
      </c>
      <c r="O28" s="40" t="s">
        <v>66</v>
      </c>
      <c r="P28" s="38"/>
      <c r="Q28" s="38"/>
      <c r="R28" s="13"/>
      <c r="S28" s="38"/>
      <c r="T28" s="28"/>
      <c r="U28" s="28"/>
      <c r="V28" s="28"/>
      <c r="W28" s="28"/>
    </row>
    <row r="29" spans="2:32" ht="21.75" customHeight="1" x14ac:dyDescent="0.25">
      <c r="B29" s="16"/>
      <c r="C29" s="249" t="s">
        <v>70</v>
      </c>
      <c r="D29" s="249"/>
      <c r="E29" s="225" t="s">
        <v>71</v>
      </c>
      <c r="F29" s="225"/>
      <c r="G29" s="225"/>
      <c r="H29" s="225"/>
      <c r="I29" s="225"/>
      <c r="J29" s="225"/>
      <c r="K29" s="225"/>
      <c r="L29" s="225"/>
      <c r="M29" s="13"/>
      <c r="N29" s="40" t="s">
        <v>71</v>
      </c>
      <c r="O29" s="38"/>
      <c r="P29" s="38"/>
      <c r="Q29" s="38"/>
      <c r="R29" s="13"/>
      <c r="S29" s="38"/>
      <c r="T29" s="28"/>
      <c r="U29" s="28"/>
      <c r="V29" s="28"/>
      <c r="W29" s="28"/>
    </row>
    <row r="30" spans="2:32" ht="9.75" customHeight="1" x14ac:dyDescent="0.25">
      <c r="B30" s="222"/>
      <c r="C30" s="222"/>
      <c r="D30" s="222"/>
      <c r="E30" s="222"/>
      <c r="F30" s="222"/>
      <c r="G30" s="222"/>
      <c r="H30" s="222"/>
      <c r="I30" s="222"/>
      <c r="J30" s="222"/>
      <c r="K30" s="222"/>
      <c r="L30" s="222"/>
      <c r="M30" s="22"/>
      <c r="N30" s="41"/>
      <c r="O30" s="41"/>
      <c r="P30" s="41"/>
      <c r="Q30" s="41"/>
      <c r="R30" s="22"/>
      <c r="S30" s="38"/>
      <c r="T30" s="28"/>
      <c r="U30" s="28"/>
      <c r="V30" s="28"/>
      <c r="W30" s="28"/>
    </row>
    <row r="31" spans="2:32" ht="17.25" customHeight="1" x14ac:dyDescent="0.25">
      <c r="B31" s="228" t="s">
        <v>72</v>
      </c>
      <c r="C31" s="229"/>
      <c r="D31" s="229"/>
      <c r="E31" s="229"/>
      <c r="F31" s="229"/>
      <c r="G31" s="230"/>
      <c r="H31" s="230"/>
      <c r="I31" s="230"/>
      <c r="J31" s="230"/>
      <c r="K31" s="230"/>
      <c r="L31" s="231"/>
      <c r="M31" s="22"/>
      <c r="N31" s="41"/>
      <c r="O31" s="41"/>
      <c r="P31" s="41"/>
      <c r="Q31" s="41"/>
      <c r="R31" s="22"/>
      <c r="S31" s="38"/>
      <c r="T31" s="28"/>
      <c r="U31" s="28"/>
      <c r="V31" s="28"/>
      <c r="W31" s="28"/>
    </row>
    <row r="32" spans="2:32" ht="24" customHeight="1" x14ac:dyDescent="0.25">
      <c r="B32" s="11"/>
      <c r="C32" s="232" t="s">
        <v>73</v>
      </c>
      <c r="D32" s="232"/>
      <c r="E32" s="233" t="s">
        <v>74</v>
      </c>
      <c r="F32" s="234"/>
      <c r="G32" s="323" t="s">
        <v>300</v>
      </c>
      <c r="H32" s="324"/>
      <c r="I32" s="324"/>
      <c r="J32" s="324"/>
      <c r="K32" s="324"/>
      <c r="L32" s="325"/>
      <c r="M32" s="22"/>
      <c r="N32" s="42" t="s">
        <v>76</v>
      </c>
      <c r="O32" s="43"/>
      <c r="P32" s="28"/>
      <c r="Q32" s="43"/>
      <c r="R32" s="44"/>
      <c r="S32" s="38"/>
      <c r="T32" s="28"/>
      <c r="U32" s="28"/>
      <c r="V32" s="28"/>
      <c r="W32" s="28"/>
    </row>
    <row r="33" spans="2:23" ht="23.25" customHeight="1" x14ac:dyDescent="0.25">
      <c r="B33" s="11"/>
      <c r="C33" s="232"/>
      <c r="D33" s="232"/>
      <c r="E33" s="201" t="s">
        <v>77</v>
      </c>
      <c r="F33" s="204"/>
      <c r="G33" s="326" t="s">
        <v>301</v>
      </c>
      <c r="H33" s="327"/>
      <c r="I33" s="327"/>
      <c r="J33" s="327"/>
      <c r="K33" s="327"/>
      <c r="L33" s="328"/>
      <c r="M33" s="35"/>
      <c r="N33" s="45" t="s">
        <v>79</v>
      </c>
      <c r="O33" s="46"/>
      <c r="P33" s="28"/>
      <c r="Q33" s="46"/>
      <c r="R33" s="44"/>
      <c r="S33" s="38"/>
      <c r="T33" s="28"/>
      <c r="U33" s="28"/>
      <c r="V33" s="28"/>
      <c r="W33" s="28"/>
    </row>
    <row r="34" spans="2:23" ht="36" customHeight="1" x14ac:dyDescent="0.25">
      <c r="B34" s="11"/>
      <c r="C34" s="223" t="s">
        <v>80</v>
      </c>
      <c r="D34" s="223"/>
      <c r="E34" s="224" t="s">
        <v>76</v>
      </c>
      <c r="F34" s="224"/>
      <c r="G34" s="224"/>
      <c r="H34" s="223" t="s">
        <v>82</v>
      </c>
      <c r="I34" s="223"/>
      <c r="J34" s="225" t="s">
        <v>76</v>
      </c>
      <c r="K34" s="225"/>
      <c r="L34" s="225"/>
      <c r="M34" s="30"/>
      <c r="N34" s="47" t="s">
        <v>83</v>
      </c>
      <c r="O34" s="48"/>
      <c r="P34" s="42"/>
      <c r="Q34" s="48"/>
      <c r="R34" s="49"/>
      <c r="S34" s="38"/>
      <c r="T34" s="28"/>
      <c r="U34" s="28"/>
      <c r="V34" s="28"/>
      <c r="W34" s="28"/>
    </row>
    <row r="35" spans="2:23" ht="35.25" customHeight="1" x14ac:dyDescent="0.25">
      <c r="B35" s="16"/>
      <c r="C35" s="226" t="s">
        <v>84</v>
      </c>
      <c r="D35" s="227"/>
      <c r="E35" s="224" t="s">
        <v>163</v>
      </c>
      <c r="F35" s="224"/>
      <c r="G35" s="224"/>
      <c r="H35" s="224"/>
      <c r="I35" s="224"/>
      <c r="J35" s="50" t="s">
        <v>86</v>
      </c>
      <c r="K35" s="224" t="s">
        <v>87</v>
      </c>
      <c r="L35" s="224"/>
      <c r="M35" s="30"/>
      <c r="N35" s="47" t="s">
        <v>88</v>
      </c>
      <c r="O35" s="47"/>
      <c r="P35" s="51"/>
      <c r="Q35" s="47"/>
      <c r="R35" s="52"/>
      <c r="S35" s="38"/>
      <c r="T35" s="28"/>
      <c r="U35" s="28"/>
      <c r="V35" s="28"/>
      <c r="W35" s="28"/>
    </row>
    <row r="36" spans="2:23" ht="8.25" customHeight="1" x14ac:dyDescent="0.25">
      <c r="B36" s="222"/>
      <c r="C36" s="222"/>
      <c r="D36" s="222"/>
      <c r="E36" s="222"/>
      <c r="F36" s="222"/>
      <c r="G36" s="222"/>
      <c r="H36" s="222"/>
      <c r="I36" s="222"/>
      <c r="J36" s="222"/>
      <c r="K36" s="222"/>
      <c r="L36" s="222"/>
      <c r="M36" s="13"/>
      <c r="N36" s="47" t="s">
        <v>89</v>
      </c>
      <c r="O36" s="38"/>
      <c r="P36" s="53"/>
      <c r="Q36" s="28"/>
      <c r="R36" s="2"/>
      <c r="S36" s="28"/>
      <c r="T36" s="28"/>
      <c r="U36" s="28"/>
      <c r="V36" s="28"/>
      <c r="W36" s="28"/>
    </row>
    <row r="37" spans="2:23" ht="54.75" hidden="1" customHeight="1" x14ac:dyDescent="0.25">
      <c r="B37" s="11"/>
      <c r="C37" s="54">
        <v>11</v>
      </c>
      <c r="D37" s="55"/>
      <c r="E37" s="56"/>
      <c r="F37" s="220"/>
      <c r="G37" s="220"/>
      <c r="H37" s="57" t="e">
        <f>VLOOKUP(E37,#REF!,2)</f>
        <v>#REF!</v>
      </c>
      <c r="I37" s="221"/>
      <c r="J37" s="221"/>
      <c r="K37" s="58" t="e">
        <f>#REF!</f>
        <v>#REF!</v>
      </c>
      <c r="L37" s="58" t="e">
        <f>#REF!</f>
        <v>#REF!</v>
      </c>
      <c r="N37" s="59"/>
      <c r="O37" s="59"/>
      <c r="P37" s="59"/>
      <c r="Q37" s="59"/>
      <c r="R37" s="60"/>
      <c r="S37" s="59"/>
      <c r="T37" s="59"/>
      <c r="U37" s="59"/>
      <c r="V37" s="59"/>
    </row>
    <row r="38" spans="2:23" ht="54.75" hidden="1" customHeight="1" x14ac:dyDescent="0.25">
      <c r="B38" s="11"/>
      <c r="C38" s="54">
        <v>12</v>
      </c>
      <c r="D38" s="55"/>
      <c r="E38" s="56"/>
      <c r="F38" s="220"/>
      <c r="G38" s="220"/>
      <c r="H38" s="57" t="e">
        <f>VLOOKUP(E38,#REF!,2)</f>
        <v>#REF!</v>
      </c>
      <c r="I38" s="221"/>
      <c r="J38" s="221"/>
      <c r="K38" s="58" t="e">
        <f>#REF!</f>
        <v>#REF!</v>
      </c>
      <c r="L38" s="58" t="e">
        <f>#REF!</f>
        <v>#REF!</v>
      </c>
      <c r="N38" s="59"/>
      <c r="O38" s="59"/>
      <c r="P38" s="59"/>
      <c r="Q38" s="59"/>
      <c r="R38" s="60"/>
      <c r="S38" s="59"/>
      <c r="T38" s="59"/>
      <c r="U38" s="59"/>
      <c r="V38" s="59"/>
    </row>
    <row r="39" spans="2:23" ht="54.75" hidden="1" customHeight="1" x14ac:dyDescent="0.25">
      <c r="B39" s="11"/>
      <c r="C39" s="54">
        <v>13</v>
      </c>
      <c r="D39" s="55"/>
      <c r="E39" s="56"/>
      <c r="F39" s="220"/>
      <c r="G39" s="220"/>
      <c r="H39" s="57" t="e">
        <f>VLOOKUP(E39,#REF!,2)</f>
        <v>#REF!</v>
      </c>
      <c r="I39" s="221"/>
      <c r="J39" s="221"/>
      <c r="K39" s="58" t="e">
        <f>#REF!</f>
        <v>#REF!</v>
      </c>
      <c r="L39" s="58" t="e">
        <f>#REF!</f>
        <v>#REF!</v>
      </c>
      <c r="N39" s="61"/>
      <c r="O39" s="61"/>
      <c r="P39" s="61"/>
      <c r="Q39" s="61"/>
      <c r="R39" s="62"/>
      <c r="S39" s="63"/>
      <c r="T39" s="63"/>
      <c r="U39" s="63"/>
    </row>
    <row r="40" spans="2:23" ht="54.75" hidden="1" customHeight="1" x14ac:dyDescent="0.25">
      <c r="B40" s="11"/>
      <c r="C40" s="54">
        <v>14</v>
      </c>
      <c r="D40" s="55"/>
      <c r="E40" s="56"/>
      <c r="F40" s="220"/>
      <c r="G40" s="220"/>
      <c r="H40" s="57" t="e">
        <f>VLOOKUP(E40,#REF!,2)</f>
        <v>#REF!</v>
      </c>
      <c r="I40" s="221"/>
      <c r="J40" s="221"/>
      <c r="K40" s="58" t="e">
        <f>#REF!</f>
        <v>#REF!</v>
      </c>
      <c r="L40" s="58" t="e">
        <f>#REF!</f>
        <v>#REF!</v>
      </c>
      <c r="N40" s="61"/>
      <c r="O40" s="61"/>
      <c r="P40" s="61"/>
      <c r="Q40" s="61"/>
      <c r="R40" s="62"/>
      <c r="S40" s="63"/>
      <c r="T40" s="63"/>
      <c r="U40" s="63"/>
    </row>
    <row r="41" spans="2:23" ht="54.75" hidden="1" customHeight="1" x14ac:dyDescent="0.25">
      <c r="B41" s="11"/>
      <c r="C41" s="54">
        <v>15</v>
      </c>
      <c r="D41" s="55"/>
      <c r="E41" s="56"/>
      <c r="F41" s="220"/>
      <c r="G41" s="220"/>
      <c r="H41" s="57" t="e">
        <f>VLOOKUP(E41,#REF!,2)</f>
        <v>#REF!</v>
      </c>
      <c r="I41" s="221"/>
      <c r="J41" s="221"/>
      <c r="K41" s="58" t="e">
        <f>#REF!</f>
        <v>#REF!</v>
      </c>
      <c r="L41" s="58" t="e">
        <f>#REF!</f>
        <v>#REF!</v>
      </c>
      <c r="N41" s="61"/>
      <c r="O41" s="61"/>
      <c r="P41" s="61"/>
      <c r="Q41" s="61"/>
      <c r="R41" s="62"/>
      <c r="S41" s="63"/>
      <c r="T41" s="63"/>
      <c r="U41" s="63"/>
    </row>
    <row r="42" spans="2:23" ht="54.75" hidden="1" customHeight="1" x14ac:dyDescent="0.25">
      <c r="B42" s="11"/>
      <c r="C42" s="54">
        <v>16</v>
      </c>
      <c r="D42" s="55"/>
      <c r="E42" s="56"/>
      <c r="F42" s="220"/>
      <c r="G42" s="220"/>
      <c r="H42" s="57" t="e">
        <f>VLOOKUP(E42,#REF!,2)</f>
        <v>#REF!</v>
      </c>
      <c r="I42" s="221"/>
      <c r="J42" s="221"/>
      <c r="K42" s="58" t="e">
        <f>#REF!</f>
        <v>#REF!</v>
      </c>
      <c r="L42" s="58" t="e">
        <f>#REF!</f>
        <v>#REF!</v>
      </c>
      <c r="N42" s="61"/>
      <c r="O42" s="61"/>
      <c r="P42" s="61"/>
      <c r="Q42" s="61"/>
      <c r="R42" s="62"/>
      <c r="S42" s="63"/>
      <c r="T42" s="63"/>
      <c r="U42" s="63"/>
    </row>
    <row r="43" spans="2:23" ht="54.75" hidden="1" customHeight="1" x14ac:dyDescent="0.25">
      <c r="B43" s="11"/>
      <c r="C43" s="54">
        <v>17</v>
      </c>
      <c r="D43" s="55"/>
      <c r="E43" s="56"/>
      <c r="F43" s="220"/>
      <c r="G43" s="220"/>
      <c r="H43" s="57" t="e">
        <f>VLOOKUP(E43,#REF!,2)</f>
        <v>#REF!</v>
      </c>
      <c r="I43" s="221"/>
      <c r="J43" s="221"/>
      <c r="K43" s="58" t="e">
        <f>#REF!</f>
        <v>#REF!</v>
      </c>
      <c r="L43" s="58" t="e">
        <f>#REF!</f>
        <v>#REF!</v>
      </c>
      <c r="N43" s="61"/>
      <c r="O43" s="61"/>
      <c r="P43" s="61"/>
      <c r="Q43" s="61"/>
      <c r="R43" s="62"/>
      <c r="S43" s="63"/>
      <c r="T43" s="63"/>
      <c r="U43" s="63"/>
    </row>
    <row r="44" spans="2:23" ht="54.75" hidden="1" customHeight="1" x14ac:dyDescent="0.25">
      <c r="B44" s="11"/>
      <c r="C44" s="54">
        <v>18</v>
      </c>
      <c r="D44" s="55"/>
      <c r="E44" s="56"/>
      <c r="F44" s="220"/>
      <c r="G44" s="220"/>
      <c r="H44" s="57" t="e">
        <f>VLOOKUP(E44,#REF!,2)</f>
        <v>#REF!</v>
      </c>
      <c r="I44" s="221"/>
      <c r="J44" s="221"/>
      <c r="K44" s="58" t="e">
        <f>#REF!</f>
        <v>#REF!</v>
      </c>
      <c r="L44" s="58" t="e">
        <f>#REF!</f>
        <v>#REF!</v>
      </c>
      <c r="N44" s="61"/>
      <c r="O44" s="61"/>
      <c r="P44" s="61"/>
      <c r="Q44" s="61"/>
      <c r="R44" s="62"/>
      <c r="S44" s="63"/>
      <c r="T44" s="63"/>
      <c r="U44" s="63"/>
    </row>
    <row r="45" spans="2:23" ht="54.75" hidden="1" customHeight="1" x14ac:dyDescent="0.25">
      <c r="B45" s="11"/>
      <c r="C45" s="54">
        <v>19</v>
      </c>
      <c r="D45" s="55"/>
      <c r="E45" s="56"/>
      <c r="F45" s="220"/>
      <c r="G45" s="220"/>
      <c r="H45" s="57" t="e">
        <f>VLOOKUP(E45,#REF!,2)</f>
        <v>#REF!</v>
      </c>
      <c r="I45" s="221"/>
      <c r="J45" s="221"/>
      <c r="K45" s="58" t="e">
        <f>#REF!</f>
        <v>#REF!</v>
      </c>
      <c r="L45" s="58" t="e">
        <f>#REF!</f>
        <v>#REF!</v>
      </c>
      <c r="N45" s="61"/>
      <c r="O45" s="61"/>
      <c r="P45" s="61"/>
      <c r="Q45" s="61"/>
      <c r="R45" s="62"/>
      <c r="S45" s="63"/>
      <c r="T45" s="63"/>
      <c r="U45" s="63"/>
    </row>
    <row r="46" spans="2:23" ht="54.75" hidden="1" customHeight="1" x14ac:dyDescent="0.25">
      <c r="B46" s="11"/>
      <c r="C46" s="54">
        <v>20</v>
      </c>
      <c r="D46" s="55"/>
      <c r="E46" s="56"/>
      <c r="F46" s="220"/>
      <c r="G46" s="220"/>
      <c r="H46" s="57" t="e">
        <f>VLOOKUP(E46,#REF!,2)</f>
        <v>#REF!</v>
      </c>
      <c r="I46" s="221"/>
      <c r="J46" s="221"/>
      <c r="K46" s="58" t="e">
        <f>#REF!</f>
        <v>#REF!</v>
      </c>
      <c r="L46" s="58" t="e">
        <f>#REF!</f>
        <v>#REF!</v>
      </c>
      <c r="N46" s="61"/>
      <c r="O46" s="61"/>
      <c r="P46" s="61"/>
      <c r="Q46" s="61"/>
      <c r="R46" s="62"/>
      <c r="S46" s="63"/>
      <c r="T46" s="63"/>
      <c r="U46" s="63"/>
    </row>
    <row r="47" spans="2:23" ht="54.75" hidden="1" customHeight="1" x14ac:dyDescent="0.25">
      <c r="B47" s="11"/>
      <c r="C47" s="54">
        <v>21</v>
      </c>
      <c r="D47" s="55"/>
      <c r="E47" s="56"/>
      <c r="F47" s="220"/>
      <c r="G47" s="220"/>
      <c r="H47" s="57" t="e">
        <f>VLOOKUP(E47,#REF!,2)</f>
        <v>#REF!</v>
      </c>
      <c r="I47" s="221"/>
      <c r="J47" s="221"/>
      <c r="K47" s="58" t="e">
        <f>#REF!</f>
        <v>#REF!</v>
      </c>
      <c r="L47" s="58" t="e">
        <f>#REF!</f>
        <v>#REF!</v>
      </c>
      <c r="N47" s="61"/>
      <c r="O47" s="61"/>
      <c r="P47" s="61"/>
      <c r="Q47" s="61"/>
      <c r="R47" s="62"/>
      <c r="S47" s="63"/>
      <c r="T47" s="63"/>
      <c r="U47" s="63"/>
    </row>
    <row r="48" spans="2:23" ht="54.75" hidden="1" customHeight="1" x14ac:dyDescent="0.25">
      <c r="B48" s="11"/>
      <c r="C48" s="54">
        <v>22</v>
      </c>
      <c r="D48" s="55"/>
      <c r="E48" s="56"/>
      <c r="F48" s="220"/>
      <c r="G48" s="220"/>
      <c r="H48" s="57" t="e">
        <f>VLOOKUP(E48,#REF!,2)</f>
        <v>#REF!</v>
      </c>
      <c r="I48" s="221"/>
      <c r="J48" s="221"/>
      <c r="K48" s="58" t="e">
        <f>#REF!</f>
        <v>#REF!</v>
      </c>
      <c r="L48" s="58" t="e">
        <f>#REF!</f>
        <v>#REF!</v>
      </c>
      <c r="N48" s="61"/>
      <c r="O48" s="61"/>
      <c r="P48" s="61"/>
      <c r="Q48" s="61"/>
      <c r="R48" s="62"/>
      <c r="S48" s="63"/>
      <c r="T48" s="63"/>
      <c r="U48" s="63"/>
    </row>
    <row r="49" spans="1:258" ht="54.75" hidden="1" customHeight="1" x14ac:dyDescent="0.25">
      <c r="B49" s="11"/>
      <c r="C49" s="54">
        <v>23</v>
      </c>
      <c r="D49" s="55"/>
      <c r="E49" s="56"/>
      <c r="F49" s="220"/>
      <c r="G49" s="220"/>
      <c r="H49" s="57" t="e">
        <f>VLOOKUP(E49,#REF!,2)</f>
        <v>#REF!</v>
      </c>
      <c r="I49" s="221"/>
      <c r="J49" s="221"/>
      <c r="K49" s="58" t="e">
        <f>#REF!</f>
        <v>#REF!</v>
      </c>
      <c r="L49" s="58" t="e">
        <f>#REF!</f>
        <v>#REF!</v>
      </c>
      <c r="N49" s="61"/>
      <c r="O49" s="61"/>
      <c r="P49" s="61"/>
      <c r="Q49" s="61"/>
      <c r="R49" s="62"/>
    </row>
    <row r="50" spans="1:258" ht="54.75" hidden="1" customHeight="1" x14ac:dyDescent="0.25">
      <c r="B50" s="11"/>
      <c r="C50" s="54">
        <v>24</v>
      </c>
      <c r="D50" s="55"/>
      <c r="E50" s="56"/>
      <c r="F50" s="220"/>
      <c r="G50" s="220"/>
      <c r="H50" s="57" t="e">
        <f>VLOOKUP(E50,#REF!,2)</f>
        <v>#REF!</v>
      </c>
      <c r="I50" s="221"/>
      <c r="J50" s="221"/>
      <c r="K50" s="58" t="e">
        <f>#REF!</f>
        <v>#REF!</v>
      </c>
      <c r="L50" s="58" t="e">
        <f>#REF!</f>
        <v>#REF!</v>
      </c>
      <c r="N50" s="61"/>
      <c r="O50" s="61"/>
      <c r="P50" s="61"/>
      <c r="Q50" s="61"/>
      <c r="R50" s="62"/>
    </row>
    <row r="51" spans="1:258" ht="54.75" hidden="1" customHeight="1" x14ac:dyDescent="0.25">
      <c r="B51" s="11"/>
      <c r="C51" s="359">
        <v>25</v>
      </c>
      <c r="D51" s="360"/>
      <c r="E51" s="361"/>
      <c r="F51" s="362"/>
      <c r="G51" s="362"/>
      <c r="H51" s="363" t="e">
        <f>VLOOKUP(E51,#REF!,2)</f>
        <v>#REF!</v>
      </c>
      <c r="I51" s="364"/>
      <c r="J51" s="364"/>
      <c r="K51" s="365" t="e">
        <f>#REF!</f>
        <v>#REF!</v>
      </c>
      <c r="L51" s="365" t="e">
        <f>#REF!</f>
        <v>#REF!</v>
      </c>
      <c r="N51" s="61"/>
      <c r="O51" s="61"/>
      <c r="P51" s="61"/>
      <c r="Q51" s="61"/>
      <c r="R51" s="62"/>
    </row>
    <row r="52" spans="1:258" x14ac:dyDescent="0.25">
      <c r="A52" s="64"/>
      <c r="B52" s="368" t="s">
        <v>90</v>
      </c>
      <c r="C52" s="369"/>
      <c r="D52" s="369"/>
      <c r="E52" s="369"/>
      <c r="F52" s="369"/>
      <c r="G52" s="369"/>
      <c r="H52" s="369"/>
      <c r="I52" s="369"/>
      <c r="J52" s="369"/>
      <c r="K52" s="369"/>
      <c r="L52" s="370"/>
    </row>
    <row r="53" spans="1:258" ht="223.5" customHeight="1" x14ac:dyDescent="0.25">
      <c r="B53" s="371"/>
      <c r="C53" s="372"/>
      <c r="D53" s="372"/>
      <c r="E53" s="372"/>
      <c r="F53" s="372"/>
      <c r="G53" s="372"/>
      <c r="H53" s="372"/>
      <c r="I53" s="372"/>
      <c r="J53" s="372"/>
      <c r="K53" s="372"/>
      <c r="L53" s="373"/>
    </row>
    <row r="54" spans="1:258" ht="45" x14ac:dyDescent="0.25">
      <c r="A54" s="65" t="s">
        <v>91</v>
      </c>
      <c r="B54" s="366" t="s">
        <v>92</v>
      </c>
      <c r="C54" s="366" t="s">
        <v>93</v>
      </c>
      <c r="D54" s="366" t="s">
        <v>94</v>
      </c>
      <c r="E54" s="366" t="s">
        <v>95</v>
      </c>
      <c r="F54" s="366" t="s">
        <v>96</v>
      </c>
      <c r="G54" s="366" t="s">
        <v>97</v>
      </c>
      <c r="H54" s="367" t="s">
        <v>98</v>
      </c>
      <c r="I54" s="367"/>
      <c r="J54" s="367" t="s">
        <v>99</v>
      </c>
      <c r="K54" s="367"/>
      <c r="L54" s="367"/>
    </row>
    <row r="55" spans="1:258" s="1" customFormat="1" ht="26.25" customHeight="1" x14ac:dyDescent="0.25">
      <c r="A55" s="78">
        <v>1</v>
      </c>
      <c r="B55" s="94">
        <v>39813</v>
      </c>
      <c r="C55" s="95"/>
      <c r="D55" s="96"/>
      <c r="E55" s="97">
        <v>1917798140</v>
      </c>
      <c r="F55" s="97">
        <v>5764361737</v>
      </c>
      <c r="G55" s="98">
        <f t="shared" ref="G55:G62" si="0">E55/F55</f>
        <v>0.33269913088384656</v>
      </c>
      <c r="H55" s="320"/>
      <c r="I55" s="321"/>
      <c r="J55" s="320"/>
      <c r="K55" s="322"/>
      <c r="L55" s="321"/>
      <c r="M55" s="2"/>
    </row>
    <row r="56" spans="1:258" ht="30" customHeight="1" x14ac:dyDescent="0.25">
      <c r="A56" s="67">
        <v>2</v>
      </c>
      <c r="B56" s="68">
        <v>40178</v>
      </c>
      <c r="C56" s="84">
        <v>0.5</v>
      </c>
      <c r="D56" s="96"/>
      <c r="E56" s="93">
        <v>3909041253</v>
      </c>
      <c r="F56" s="91">
        <v>7453039821</v>
      </c>
      <c r="G56" s="98">
        <f t="shared" si="0"/>
        <v>0.52448951661115784</v>
      </c>
      <c r="H56" s="198"/>
      <c r="I56" s="198"/>
      <c r="J56" s="198"/>
      <c r="K56" s="198"/>
      <c r="L56" s="198"/>
    </row>
    <row r="57" spans="1:258" ht="23.25" customHeight="1" x14ac:dyDescent="0.25">
      <c r="A57" s="78">
        <v>3</v>
      </c>
      <c r="B57" s="68">
        <v>40543</v>
      </c>
      <c r="C57" s="84">
        <v>0.53</v>
      </c>
      <c r="D57" s="96"/>
      <c r="E57" s="93">
        <v>4113276433</v>
      </c>
      <c r="F57" s="91">
        <v>7788242693</v>
      </c>
      <c r="G57" s="98">
        <f t="shared" si="0"/>
        <v>0.52813922153414328</v>
      </c>
      <c r="H57" s="198"/>
      <c r="I57" s="198"/>
      <c r="J57" s="198"/>
      <c r="K57" s="198"/>
      <c r="L57" s="198"/>
    </row>
    <row r="58" spans="1:258" ht="28.5" customHeight="1" x14ac:dyDescent="0.25">
      <c r="A58" s="67">
        <v>4</v>
      </c>
      <c r="B58" s="68">
        <v>40908</v>
      </c>
      <c r="C58" s="69">
        <f>AVERAGE(G55:G57)</f>
        <v>0.46177595634304919</v>
      </c>
      <c r="D58" s="96"/>
      <c r="E58" s="91">
        <f>931193655+3223412057.4</f>
        <v>4154605712.4000001</v>
      </c>
      <c r="F58" s="91">
        <v>7355166533.3999996</v>
      </c>
      <c r="G58" s="98">
        <f t="shared" si="0"/>
        <v>0.56485542421559443</v>
      </c>
      <c r="H58" s="253" t="s">
        <v>164</v>
      </c>
      <c r="I58" s="255"/>
      <c r="J58" s="198" t="s">
        <v>165</v>
      </c>
      <c r="K58" s="198"/>
      <c r="L58" s="198"/>
    </row>
    <row r="59" spans="1:258" ht="30" customHeight="1" x14ac:dyDescent="0.25">
      <c r="A59" s="78">
        <v>5</v>
      </c>
      <c r="B59" s="68">
        <v>41274</v>
      </c>
      <c r="C59" s="79">
        <v>0.57499999999999996</v>
      </c>
      <c r="D59" s="96"/>
      <c r="E59" s="91">
        <v>8552791618</v>
      </c>
      <c r="F59" s="91">
        <v>12988957490</v>
      </c>
      <c r="G59" s="98">
        <f t="shared" si="0"/>
        <v>0.65846636457041785</v>
      </c>
      <c r="H59" s="253" t="s">
        <v>166</v>
      </c>
      <c r="I59" s="255"/>
      <c r="J59" s="253" t="s">
        <v>167</v>
      </c>
      <c r="K59" s="254"/>
      <c r="L59" s="255"/>
    </row>
    <row r="60" spans="1:258" ht="28.5" customHeight="1" x14ac:dyDescent="0.25">
      <c r="A60" s="67">
        <v>6</v>
      </c>
      <c r="B60" s="68">
        <v>41639</v>
      </c>
      <c r="C60" s="79">
        <f>AVERAGE(G58:G59)</f>
        <v>0.61166089439300619</v>
      </c>
      <c r="D60" s="96"/>
      <c r="E60" s="91">
        <v>13114967481.77</v>
      </c>
      <c r="F60" s="91">
        <v>17501575444.77</v>
      </c>
      <c r="G60" s="87">
        <f t="shared" si="0"/>
        <v>0.74935925186604557</v>
      </c>
      <c r="H60" s="224" t="s">
        <v>168</v>
      </c>
      <c r="I60" s="224"/>
      <c r="J60" s="198"/>
      <c r="K60" s="198"/>
      <c r="L60" s="198"/>
    </row>
    <row r="61" spans="1:258" ht="36" customHeight="1" x14ac:dyDescent="0.25">
      <c r="A61" s="78">
        <v>7</v>
      </c>
      <c r="B61" s="68">
        <v>42004</v>
      </c>
      <c r="C61" s="384">
        <v>0.6</v>
      </c>
      <c r="D61" s="91"/>
      <c r="E61" s="102">
        <f>5656257368+1312287008</f>
        <v>6968544376</v>
      </c>
      <c r="F61" s="102">
        <v>17353773639</v>
      </c>
      <c r="G61" s="87">
        <f t="shared" si="0"/>
        <v>0.40155786983064268</v>
      </c>
      <c r="H61" s="224" t="s">
        <v>169</v>
      </c>
      <c r="I61" s="224"/>
      <c r="J61" s="198"/>
      <c r="K61" s="198"/>
      <c r="L61" s="198"/>
    </row>
    <row r="62" spans="1:258" ht="41.25" customHeight="1" x14ac:dyDescent="0.25">
      <c r="A62" s="67">
        <v>8</v>
      </c>
      <c r="B62" s="68">
        <v>42369</v>
      </c>
      <c r="C62" s="69">
        <v>0.5</v>
      </c>
      <c r="D62" s="91"/>
      <c r="E62" s="102">
        <v>7873830769.0299997</v>
      </c>
      <c r="F62" s="107">
        <v>14754918427.030001</v>
      </c>
      <c r="G62" s="87">
        <f t="shared" si="0"/>
        <v>0.53364109113647695</v>
      </c>
      <c r="H62" s="224" t="s">
        <v>257</v>
      </c>
      <c r="I62" s="224"/>
      <c r="J62" s="198"/>
      <c r="K62" s="198"/>
      <c r="L62" s="198"/>
    </row>
    <row r="63" spans="1:258" ht="43.5" customHeight="1" x14ac:dyDescent="0.25">
      <c r="A63" s="78">
        <v>9</v>
      </c>
      <c r="B63" s="68">
        <v>42735</v>
      </c>
      <c r="C63" s="69">
        <v>0.5</v>
      </c>
      <c r="D63" s="91"/>
      <c r="E63" s="102">
        <v>9313052713.7399998</v>
      </c>
      <c r="F63" s="102">
        <v>18506994694.550003</v>
      </c>
      <c r="G63" s="73">
        <f>E63/F63</f>
        <v>0.50321799230225839</v>
      </c>
      <c r="H63" s="224" t="s">
        <v>263</v>
      </c>
      <c r="I63" s="224"/>
      <c r="J63" s="198"/>
      <c r="K63" s="198"/>
      <c r="L63" s="198"/>
    </row>
    <row r="64" spans="1:258" ht="36" customHeight="1" thickBot="1" x14ac:dyDescent="0.3">
      <c r="A64" s="142">
        <v>10</v>
      </c>
      <c r="B64" s="138">
        <v>43100</v>
      </c>
      <c r="C64" s="385">
        <v>0.5</v>
      </c>
      <c r="D64" s="126"/>
      <c r="E64" s="139">
        <v>4137149398</v>
      </c>
      <c r="F64" s="139">
        <v>27616435556.130001</v>
      </c>
      <c r="G64" s="128">
        <f>E64/F64</f>
        <v>0.14980750827134459</v>
      </c>
      <c r="H64" s="282" t="s">
        <v>318</v>
      </c>
      <c r="I64" s="282"/>
      <c r="J64" s="306"/>
      <c r="K64" s="306"/>
      <c r="L64" s="306"/>
      <c r="N64" s="1"/>
      <c r="O64" s="1"/>
      <c r="P64" s="1"/>
      <c r="Q64" s="1"/>
      <c r="S64" s="1"/>
      <c r="T64" s="1"/>
      <c r="U64" s="1"/>
      <c r="V64" s="1"/>
      <c r="W64" s="1"/>
      <c r="IX64" s="158"/>
    </row>
    <row r="65" spans="1:258" ht="56.25" customHeight="1" x14ac:dyDescent="0.25">
      <c r="A65" s="143">
        <v>11</v>
      </c>
      <c r="B65" s="140">
        <v>43465</v>
      </c>
      <c r="C65" s="386">
        <v>0.5</v>
      </c>
      <c r="D65" s="129"/>
      <c r="E65" s="141">
        <f>'ANEXO INDIC. 5.'!C3+'ANEXO INDIC. 5.'!C4+'ANEXO INDIC. 5.'!C5</f>
        <v>12455128644.32</v>
      </c>
      <c r="F65" s="141">
        <v>23708175161</v>
      </c>
      <c r="G65" s="131">
        <f>E65/F65</f>
        <v>0.5253516375570193</v>
      </c>
      <c r="H65" s="316" t="s">
        <v>334</v>
      </c>
      <c r="I65" s="316"/>
      <c r="J65" s="317"/>
      <c r="K65" s="318"/>
      <c r="L65" s="319"/>
      <c r="N65" s="1"/>
      <c r="O65" s="1"/>
      <c r="P65" s="1"/>
      <c r="Q65" s="1"/>
      <c r="S65" s="1"/>
      <c r="T65" s="1"/>
      <c r="U65" s="1"/>
      <c r="V65" s="1"/>
      <c r="W65" s="1"/>
      <c r="IX65" s="172"/>
    </row>
    <row r="66" spans="1:258" ht="265.5" customHeight="1" x14ac:dyDescent="0.25">
      <c r="A66" s="143">
        <v>12</v>
      </c>
      <c r="B66" s="140">
        <v>43830</v>
      </c>
      <c r="C66" s="386">
        <v>0.5</v>
      </c>
      <c r="D66" s="129"/>
      <c r="E66" s="141">
        <f>'ANEXO INDIC. 5.'!C3+'ANEXO INDIC. 5.'!C4+'ANEXO INDIC. 5.'!C5</f>
        <v>12455128644.32</v>
      </c>
      <c r="F66" s="141">
        <f>'ANEXO INDIC. 5.'!C6</f>
        <v>25952533758.18</v>
      </c>
      <c r="G66" s="131">
        <f>E66/F66</f>
        <v>0.47991956239703409</v>
      </c>
      <c r="H66" s="316" t="s">
        <v>335</v>
      </c>
      <c r="I66" s="316"/>
      <c r="J66" s="318"/>
      <c r="K66" s="318"/>
      <c r="L66" s="319"/>
      <c r="N66" s="1"/>
      <c r="O66" s="1"/>
      <c r="P66" s="1"/>
      <c r="Q66" s="1"/>
      <c r="S66" s="1"/>
      <c r="T66" s="1"/>
      <c r="U66" s="1"/>
      <c r="V66" s="1"/>
      <c r="W66" s="1"/>
      <c r="IX66" s="172"/>
    </row>
    <row r="67" spans="1:258" ht="15" customHeight="1" x14ac:dyDescent="0.25">
      <c r="B67" s="192" t="s">
        <v>110</v>
      </c>
      <c r="C67" s="193"/>
      <c r="D67" s="193"/>
      <c r="E67" s="193"/>
      <c r="F67" s="193"/>
      <c r="G67" s="193"/>
      <c r="H67" s="193"/>
      <c r="I67" s="193"/>
      <c r="J67" s="190"/>
      <c r="K67" s="190"/>
      <c r="L67" s="191"/>
      <c r="N67" s="1"/>
      <c r="O67" s="1"/>
      <c r="P67" s="1"/>
      <c r="Q67" s="1"/>
      <c r="S67" s="1"/>
      <c r="T67" s="1"/>
      <c r="U67" s="1"/>
      <c r="V67" s="1"/>
      <c r="W67" s="1"/>
    </row>
    <row r="68" spans="1:258" ht="15" customHeight="1" x14ac:dyDescent="0.25">
      <c r="B68" s="192"/>
      <c r="C68" s="193"/>
      <c r="D68" s="193"/>
      <c r="E68" s="193"/>
      <c r="F68" s="193"/>
      <c r="G68" s="193"/>
      <c r="H68" s="193"/>
      <c r="I68" s="193"/>
      <c r="J68" s="193"/>
      <c r="K68" s="193"/>
      <c r="L68" s="194"/>
      <c r="N68" s="1"/>
      <c r="O68" s="1"/>
      <c r="P68" s="1"/>
      <c r="Q68" s="1"/>
      <c r="S68" s="1"/>
      <c r="T68" s="1"/>
      <c r="U68" s="1"/>
      <c r="V68" s="1"/>
      <c r="W68" s="1"/>
    </row>
    <row r="69" spans="1:258" ht="15" customHeight="1" x14ac:dyDescent="0.25">
      <c r="B69" s="195"/>
      <c r="C69" s="196"/>
      <c r="D69" s="196"/>
      <c r="E69" s="196"/>
      <c r="F69" s="196"/>
      <c r="G69" s="196"/>
      <c r="H69" s="196"/>
      <c r="I69" s="196"/>
      <c r="J69" s="196"/>
      <c r="K69" s="196"/>
      <c r="L69" s="197"/>
      <c r="N69" s="1"/>
      <c r="O69" s="1"/>
      <c r="P69" s="1"/>
      <c r="Q69" s="1"/>
      <c r="S69" s="1"/>
      <c r="T69" s="1"/>
      <c r="U69" s="1"/>
      <c r="V69" s="1"/>
      <c r="W69" s="1"/>
    </row>
    <row r="70" spans="1:258" ht="15" customHeight="1" x14ac:dyDescent="0.25">
      <c r="B70" s="1"/>
      <c r="C70" s="1"/>
      <c r="D70" s="1"/>
      <c r="E70" s="1"/>
      <c r="F70" s="1"/>
      <c r="G70" s="1"/>
      <c r="H70" s="1"/>
      <c r="I70" s="1"/>
      <c r="J70" s="1"/>
      <c r="K70" s="1"/>
      <c r="L70" s="1"/>
      <c r="N70" s="1"/>
      <c r="O70" s="1"/>
      <c r="P70" s="1"/>
      <c r="Q70" s="1"/>
      <c r="S70" s="1"/>
      <c r="T70" s="1"/>
      <c r="U70" s="1"/>
      <c r="V70" s="1"/>
      <c r="W70" s="1"/>
    </row>
    <row r="71" spans="1:258" ht="15" hidden="1" customHeight="1" x14ac:dyDescent="0.25"/>
    <row r="72" spans="1:258" ht="15" hidden="1" customHeight="1" x14ac:dyDescent="0.25"/>
    <row r="73" spans="1:258" ht="15" hidden="1" customHeight="1" x14ac:dyDescent="0.25"/>
    <row r="74" spans="1:258" ht="15" hidden="1" customHeight="1" x14ac:dyDescent="0.25"/>
    <row r="75" spans="1:258" ht="15" hidden="1" customHeight="1" x14ac:dyDescent="0.25"/>
    <row r="76" spans="1:258" ht="15" hidden="1" customHeight="1" x14ac:dyDescent="0.25"/>
    <row r="77" spans="1:258" ht="15" hidden="1" customHeight="1" x14ac:dyDescent="0.25"/>
    <row r="78" spans="1:258" ht="15" hidden="1" customHeight="1" x14ac:dyDescent="0.25"/>
    <row r="79" spans="1:258" ht="15" hidden="1" customHeight="1" x14ac:dyDescent="0.25"/>
    <row r="80" spans="1:258" ht="15" hidden="1" customHeight="1" x14ac:dyDescent="0.25"/>
    <row r="81" ht="15" hidden="1" customHeight="1" x14ac:dyDescent="0.25"/>
    <row r="82" ht="15" hidden="1" customHeight="1" x14ac:dyDescent="0.25"/>
    <row r="83" ht="15" hidden="1" customHeight="1" x14ac:dyDescent="0.25"/>
    <row r="84" ht="15" hidden="1" customHeight="1" x14ac:dyDescent="0.25"/>
    <row r="85" ht="15" hidden="1" customHeight="1" x14ac:dyDescent="0.25"/>
    <row r="86" ht="15" hidden="1" customHeight="1" x14ac:dyDescent="0.25"/>
    <row r="87" ht="15" hidden="1" customHeight="1" x14ac:dyDescent="0.25"/>
    <row r="88" ht="15" hidden="1" customHeight="1" x14ac:dyDescent="0.25"/>
    <row r="89" ht="15" hidden="1" customHeight="1" x14ac:dyDescent="0.25"/>
    <row r="90" ht="15" hidden="1" customHeight="1" x14ac:dyDescent="0.25"/>
    <row r="91" ht="15" customHeight="1" x14ac:dyDescent="0.25"/>
  </sheetData>
  <mergeCells count="114">
    <mergeCell ref="D2:D5"/>
    <mergeCell ref="E2:K3"/>
    <mergeCell ref="E4:F4"/>
    <mergeCell ref="G4:H4"/>
    <mergeCell ref="I4:K4"/>
    <mergeCell ref="E5:K5"/>
    <mergeCell ref="C12:E12"/>
    <mergeCell ref="F12:L12"/>
    <mergeCell ref="C13:D13"/>
    <mergeCell ref="E13:H13"/>
    <mergeCell ref="J13:L13"/>
    <mergeCell ref="C14:D14"/>
    <mergeCell ref="E14:L14"/>
    <mergeCell ref="C7:D7"/>
    <mergeCell ref="E7:F7"/>
    <mergeCell ref="J7:K7"/>
    <mergeCell ref="B9:L9"/>
    <mergeCell ref="B10:B14"/>
    <mergeCell ref="C10:D10"/>
    <mergeCell ref="E10:I10"/>
    <mergeCell ref="K10:L10"/>
    <mergeCell ref="C11:D11"/>
    <mergeCell ref="E11:J11"/>
    <mergeCell ref="C19:D19"/>
    <mergeCell ref="E19:L19"/>
    <mergeCell ref="C20:D20"/>
    <mergeCell ref="E20:L20"/>
    <mergeCell ref="B21:L21"/>
    <mergeCell ref="B22:L22"/>
    <mergeCell ref="B15:L15"/>
    <mergeCell ref="B16:L16"/>
    <mergeCell ref="C17:D17"/>
    <mergeCell ref="E17:L17"/>
    <mergeCell ref="C18:D18"/>
    <mergeCell ref="E18:L18"/>
    <mergeCell ref="B30:L30"/>
    <mergeCell ref="B31:L31"/>
    <mergeCell ref="C32:D33"/>
    <mergeCell ref="E32:F32"/>
    <mergeCell ref="G32:L32"/>
    <mergeCell ref="E33:F33"/>
    <mergeCell ref="G33:L33"/>
    <mergeCell ref="C23:D25"/>
    <mergeCell ref="E23:L25"/>
    <mergeCell ref="C26:D28"/>
    <mergeCell ref="E26:L28"/>
    <mergeCell ref="C29:D29"/>
    <mergeCell ref="E29:L29"/>
    <mergeCell ref="B36:L36"/>
    <mergeCell ref="F37:G37"/>
    <mergeCell ref="I37:J37"/>
    <mergeCell ref="F38:G38"/>
    <mergeCell ref="I38:J38"/>
    <mergeCell ref="F39:G39"/>
    <mergeCell ref="I39:J39"/>
    <mergeCell ref="C34:D34"/>
    <mergeCell ref="E34:G34"/>
    <mergeCell ref="H34:I34"/>
    <mergeCell ref="J34:L34"/>
    <mergeCell ref="C35:D35"/>
    <mergeCell ref="E35:I35"/>
    <mergeCell ref="K35:L35"/>
    <mergeCell ref="F43:G43"/>
    <mergeCell ref="I43:J43"/>
    <mergeCell ref="F44:G44"/>
    <mergeCell ref="I44:J44"/>
    <mergeCell ref="F45:G45"/>
    <mergeCell ref="I45:J45"/>
    <mergeCell ref="F40:G40"/>
    <mergeCell ref="I40:J40"/>
    <mergeCell ref="F41:G41"/>
    <mergeCell ref="I41:J41"/>
    <mergeCell ref="F42:G42"/>
    <mergeCell ref="I42:J42"/>
    <mergeCell ref="F49:G49"/>
    <mergeCell ref="I49:J49"/>
    <mergeCell ref="F50:G50"/>
    <mergeCell ref="I50:J50"/>
    <mergeCell ref="F51:G51"/>
    <mergeCell ref="I51:J51"/>
    <mergeCell ref="F46:G46"/>
    <mergeCell ref="I46:J46"/>
    <mergeCell ref="F47:G47"/>
    <mergeCell ref="I47:J47"/>
    <mergeCell ref="F48:G48"/>
    <mergeCell ref="I48:J48"/>
    <mergeCell ref="H57:I57"/>
    <mergeCell ref="J57:L57"/>
    <mergeCell ref="H58:I58"/>
    <mergeCell ref="J58:L58"/>
    <mergeCell ref="H59:I59"/>
    <mergeCell ref="J59:L59"/>
    <mergeCell ref="B52:L52"/>
    <mergeCell ref="H54:I54"/>
    <mergeCell ref="J54:L54"/>
    <mergeCell ref="H55:I55"/>
    <mergeCell ref="J55:L55"/>
    <mergeCell ref="H56:I56"/>
    <mergeCell ref="J56:L56"/>
    <mergeCell ref="H63:I63"/>
    <mergeCell ref="J63:L63"/>
    <mergeCell ref="B67:L69"/>
    <mergeCell ref="H60:I60"/>
    <mergeCell ref="J60:L60"/>
    <mergeCell ref="H61:I61"/>
    <mergeCell ref="J61:L61"/>
    <mergeCell ref="H62:I62"/>
    <mergeCell ref="J62:L62"/>
    <mergeCell ref="H64:I64"/>
    <mergeCell ref="J64:L64"/>
    <mergeCell ref="H65:I65"/>
    <mergeCell ref="J65:L65"/>
    <mergeCell ref="H66:I66"/>
    <mergeCell ref="J66:L66"/>
  </mergeCells>
  <conditionalFormatting sqref="H37:H51">
    <cfRule type="containsText" dxfId="17" priority="1" operator="containsText" text="ü">
      <formula>NOT(ISERROR(SEARCH("ü",H37)))</formula>
    </cfRule>
    <cfRule type="containsText" dxfId="16" priority="2" operator="containsText" text="%">
      <formula>NOT(ISERROR(SEARCH("%",H37)))</formula>
    </cfRule>
    <cfRule type="containsText" dxfId="15" priority="3" operator="containsText" text="M">
      <formula>NOT(ISERROR(SEARCH("M",H37)))</formula>
    </cfRule>
  </conditionalFormatting>
  <dataValidations count="6">
    <dataValidation type="list" allowBlank="1" showInputMessage="1" showErrorMessage="1" sqref="F12 JB12 SX12 ACT12 AMP12 AWL12 BGH12 BQD12 BZZ12 CJV12 CTR12 DDN12 DNJ12 DXF12 EHB12 EQX12 FAT12 FKP12 FUL12 GEH12 GOD12 GXZ12 HHV12 HRR12 IBN12 ILJ12 IVF12 JFB12 JOX12 JYT12 KIP12 KSL12 LCH12 LMD12 LVZ12 MFV12 MPR12 MZN12 NJJ12 NTF12 ODB12 OMX12 OWT12 PGP12 PQL12 QAH12 QKD12 QTZ12 RDV12 RNR12 RXN12 SHJ12 SRF12 TBB12 TKX12 TUT12 UEP12 UOL12 UYH12 VID12 VRZ12 WBV12 WLR12 WVN12 F65550 JB65550 SX65550 ACT65550 AMP65550 AWL65550 BGH65550 BQD65550 BZZ65550 CJV65550 CTR65550 DDN65550 DNJ65550 DXF65550 EHB65550 EQX65550 FAT65550 FKP65550 FUL65550 GEH65550 GOD65550 GXZ65550 HHV65550 HRR65550 IBN65550 ILJ65550 IVF65550 JFB65550 JOX65550 JYT65550 KIP65550 KSL65550 LCH65550 LMD65550 LVZ65550 MFV65550 MPR65550 MZN65550 NJJ65550 NTF65550 ODB65550 OMX65550 OWT65550 PGP65550 PQL65550 QAH65550 QKD65550 QTZ65550 RDV65550 RNR65550 RXN65550 SHJ65550 SRF65550 TBB65550 TKX65550 TUT65550 UEP65550 UOL65550 UYH65550 VID65550 VRZ65550 WBV65550 WLR65550 WVN65550 F131086 JB131086 SX131086 ACT131086 AMP131086 AWL131086 BGH131086 BQD131086 BZZ131086 CJV131086 CTR131086 DDN131086 DNJ131086 DXF131086 EHB131086 EQX131086 FAT131086 FKP131086 FUL131086 GEH131086 GOD131086 GXZ131086 HHV131086 HRR131086 IBN131086 ILJ131086 IVF131086 JFB131086 JOX131086 JYT131086 KIP131086 KSL131086 LCH131086 LMD131086 LVZ131086 MFV131086 MPR131086 MZN131086 NJJ131086 NTF131086 ODB131086 OMX131086 OWT131086 PGP131086 PQL131086 QAH131086 QKD131086 QTZ131086 RDV131086 RNR131086 RXN131086 SHJ131086 SRF131086 TBB131086 TKX131086 TUT131086 UEP131086 UOL131086 UYH131086 VID131086 VRZ131086 WBV131086 WLR131086 WVN131086 F196622 JB196622 SX196622 ACT196622 AMP196622 AWL196622 BGH196622 BQD196622 BZZ196622 CJV196622 CTR196622 DDN196622 DNJ196622 DXF196622 EHB196622 EQX196622 FAT196622 FKP196622 FUL196622 GEH196622 GOD196622 GXZ196622 HHV196622 HRR196622 IBN196622 ILJ196622 IVF196622 JFB196622 JOX196622 JYT196622 KIP196622 KSL196622 LCH196622 LMD196622 LVZ196622 MFV196622 MPR196622 MZN196622 NJJ196622 NTF196622 ODB196622 OMX196622 OWT196622 PGP196622 PQL196622 QAH196622 QKD196622 QTZ196622 RDV196622 RNR196622 RXN196622 SHJ196622 SRF196622 TBB196622 TKX196622 TUT196622 UEP196622 UOL196622 UYH196622 VID196622 VRZ196622 WBV196622 WLR196622 WVN196622 F262158 JB262158 SX262158 ACT262158 AMP262158 AWL262158 BGH262158 BQD262158 BZZ262158 CJV262158 CTR262158 DDN262158 DNJ262158 DXF262158 EHB262158 EQX262158 FAT262158 FKP262158 FUL262158 GEH262158 GOD262158 GXZ262158 HHV262158 HRR262158 IBN262158 ILJ262158 IVF262158 JFB262158 JOX262158 JYT262158 KIP262158 KSL262158 LCH262158 LMD262158 LVZ262158 MFV262158 MPR262158 MZN262158 NJJ262158 NTF262158 ODB262158 OMX262158 OWT262158 PGP262158 PQL262158 QAH262158 QKD262158 QTZ262158 RDV262158 RNR262158 RXN262158 SHJ262158 SRF262158 TBB262158 TKX262158 TUT262158 UEP262158 UOL262158 UYH262158 VID262158 VRZ262158 WBV262158 WLR262158 WVN262158 F327694 JB327694 SX327694 ACT327694 AMP327694 AWL327694 BGH327694 BQD327694 BZZ327694 CJV327694 CTR327694 DDN327694 DNJ327694 DXF327694 EHB327694 EQX327694 FAT327694 FKP327694 FUL327694 GEH327694 GOD327694 GXZ327694 HHV327694 HRR327694 IBN327694 ILJ327694 IVF327694 JFB327694 JOX327694 JYT327694 KIP327694 KSL327694 LCH327694 LMD327694 LVZ327694 MFV327694 MPR327694 MZN327694 NJJ327694 NTF327694 ODB327694 OMX327694 OWT327694 PGP327694 PQL327694 QAH327694 QKD327694 QTZ327694 RDV327694 RNR327694 RXN327694 SHJ327694 SRF327694 TBB327694 TKX327694 TUT327694 UEP327694 UOL327694 UYH327694 VID327694 VRZ327694 WBV327694 WLR327694 WVN327694 F393230 JB393230 SX393230 ACT393230 AMP393230 AWL393230 BGH393230 BQD393230 BZZ393230 CJV393230 CTR393230 DDN393230 DNJ393230 DXF393230 EHB393230 EQX393230 FAT393230 FKP393230 FUL393230 GEH393230 GOD393230 GXZ393230 HHV393230 HRR393230 IBN393230 ILJ393230 IVF393230 JFB393230 JOX393230 JYT393230 KIP393230 KSL393230 LCH393230 LMD393230 LVZ393230 MFV393230 MPR393230 MZN393230 NJJ393230 NTF393230 ODB393230 OMX393230 OWT393230 PGP393230 PQL393230 QAH393230 QKD393230 QTZ393230 RDV393230 RNR393230 RXN393230 SHJ393230 SRF393230 TBB393230 TKX393230 TUT393230 UEP393230 UOL393230 UYH393230 VID393230 VRZ393230 WBV393230 WLR393230 WVN393230 F458766 JB458766 SX458766 ACT458766 AMP458766 AWL458766 BGH458766 BQD458766 BZZ458766 CJV458766 CTR458766 DDN458766 DNJ458766 DXF458766 EHB458766 EQX458766 FAT458766 FKP458766 FUL458766 GEH458766 GOD458766 GXZ458766 HHV458766 HRR458766 IBN458766 ILJ458766 IVF458766 JFB458766 JOX458766 JYT458766 KIP458766 KSL458766 LCH458766 LMD458766 LVZ458766 MFV458766 MPR458766 MZN458766 NJJ458766 NTF458766 ODB458766 OMX458766 OWT458766 PGP458766 PQL458766 QAH458766 QKD458766 QTZ458766 RDV458766 RNR458766 RXN458766 SHJ458766 SRF458766 TBB458766 TKX458766 TUT458766 UEP458766 UOL458766 UYH458766 VID458766 VRZ458766 WBV458766 WLR458766 WVN458766 F524302 JB524302 SX524302 ACT524302 AMP524302 AWL524302 BGH524302 BQD524302 BZZ524302 CJV524302 CTR524302 DDN524302 DNJ524302 DXF524302 EHB524302 EQX524302 FAT524302 FKP524302 FUL524302 GEH524302 GOD524302 GXZ524302 HHV524302 HRR524302 IBN524302 ILJ524302 IVF524302 JFB524302 JOX524302 JYT524302 KIP524302 KSL524302 LCH524302 LMD524302 LVZ524302 MFV524302 MPR524302 MZN524302 NJJ524302 NTF524302 ODB524302 OMX524302 OWT524302 PGP524302 PQL524302 QAH524302 QKD524302 QTZ524302 RDV524302 RNR524302 RXN524302 SHJ524302 SRF524302 TBB524302 TKX524302 TUT524302 UEP524302 UOL524302 UYH524302 VID524302 VRZ524302 WBV524302 WLR524302 WVN524302 F589838 JB589838 SX589838 ACT589838 AMP589838 AWL589838 BGH589838 BQD589838 BZZ589838 CJV589838 CTR589838 DDN589838 DNJ589838 DXF589838 EHB589838 EQX589838 FAT589838 FKP589838 FUL589838 GEH589838 GOD589838 GXZ589838 HHV589838 HRR589838 IBN589838 ILJ589838 IVF589838 JFB589838 JOX589838 JYT589838 KIP589838 KSL589838 LCH589838 LMD589838 LVZ589838 MFV589838 MPR589838 MZN589838 NJJ589838 NTF589838 ODB589838 OMX589838 OWT589838 PGP589838 PQL589838 QAH589838 QKD589838 QTZ589838 RDV589838 RNR589838 RXN589838 SHJ589838 SRF589838 TBB589838 TKX589838 TUT589838 UEP589838 UOL589838 UYH589838 VID589838 VRZ589838 WBV589838 WLR589838 WVN589838 F655374 JB655374 SX655374 ACT655374 AMP655374 AWL655374 BGH655374 BQD655374 BZZ655374 CJV655374 CTR655374 DDN655374 DNJ655374 DXF655374 EHB655374 EQX655374 FAT655374 FKP655374 FUL655374 GEH655374 GOD655374 GXZ655374 HHV655374 HRR655374 IBN655374 ILJ655374 IVF655374 JFB655374 JOX655374 JYT655374 KIP655374 KSL655374 LCH655374 LMD655374 LVZ655374 MFV655374 MPR655374 MZN655374 NJJ655374 NTF655374 ODB655374 OMX655374 OWT655374 PGP655374 PQL655374 QAH655374 QKD655374 QTZ655374 RDV655374 RNR655374 RXN655374 SHJ655374 SRF655374 TBB655374 TKX655374 TUT655374 UEP655374 UOL655374 UYH655374 VID655374 VRZ655374 WBV655374 WLR655374 WVN655374 F720910 JB720910 SX720910 ACT720910 AMP720910 AWL720910 BGH720910 BQD720910 BZZ720910 CJV720910 CTR720910 DDN720910 DNJ720910 DXF720910 EHB720910 EQX720910 FAT720910 FKP720910 FUL720910 GEH720910 GOD720910 GXZ720910 HHV720910 HRR720910 IBN720910 ILJ720910 IVF720910 JFB720910 JOX720910 JYT720910 KIP720910 KSL720910 LCH720910 LMD720910 LVZ720910 MFV720910 MPR720910 MZN720910 NJJ720910 NTF720910 ODB720910 OMX720910 OWT720910 PGP720910 PQL720910 QAH720910 QKD720910 QTZ720910 RDV720910 RNR720910 RXN720910 SHJ720910 SRF720910 TBB720910 TKX720910 TUT720910 UEP720910 UOL720910 UYH720910 VID720910 VRZ720910 WBV720910 WLR720910 WVN720910 F786446 JB786446 SX786446 ACT786446 AMP786446 AWL786446 BGH786446 BQD786446 BZZ786446 CJV786446 CTR786446 DDN786446 DNJ786446 DXF786446 EHB786446 EQX786446 FAT786446 FKP786446 FUL786446 GEH786446 GOD786446 GXZ786446 HHV786446 HRR786446 IBN786446 ILJ786446 IVF786446 JFB786446 JOX786446 JYT786446 KIP786446 KSL786446 LCH786446 LMD786446 LVZ786446 MFV786446 MPR786446 MZN786446 NJJ786446 NTF786446 ODB786446 OMX786446 OWT786446 PGP786446 PQL786446 QAH786446 QKD786446 QTZ786446 RDV786446 RNR786446 RXN786446 SHJ786446 SRF786446 TBB786446 TKX786446 TUT786446 UEP786446 UOL786446 UYH786446 VID786446 VRZ786446 WBV786446 WLR786446 WVN786446 F851982 JB851982 SX851982 ACT851982 AMP851982 AWL851982 BGH851982 BQD851982 BZZ851982 CJV851982 CTR851982 DDN851982 DNJ851982 DXF851982 EHB851982 EQX851982 FAT851982 FKP851982 FUL851982 GEH851982 GOD851982 GXZ851982 HHV851982 HRR851982 IBN851982 ILJ851982 IVF851982 JFB851982 JOX851982 JYT851982 KIP851982 KSL851982 LCH851982 LMD851982 LVZ851982 MFV851982 MPR851982 MZN851982 NJJ851982 NTF851982 ODB851982 OMX851982 OWT851982 PGP851982 PQL851982 QAH851982 QKD851982 QTZ851982 RDV851982 RNR851982 RXN851982 SHJ851982 SRF851982 TBB851982 TKX851982 TUT851982 UEP851982 UOL851982 UYH851982 VID851982 VRZ851982 WBV851982 WLR851982 WVN851982 F917518 JB917518 SX917518 ACT917518 AMP917518 AWL917518 BGH917518 BQD917518 BZZ917518 CJV917518 CTR917518 DDN917518 DNJ917518 DXF917518 EHB917518 EQX917518 FAT917518 FKP917518 FUL917518 GEH917518 GOD917518 GXZ917518 HHV917518 HRR917518 IBN917518 ILJ917518 IVF917518 JFB917518 JOX917518 JYT917518 KIP917518 KSL917518 LCH917518 LMD917518 LVZ917518 MFV917518 MPR917518 MZN917518 NJJ917518 NTF917518 ODB917518 OMX917518 OWT917518 PGP917518 PQL917518 QAH917518 QKD917518 QTZ917518 RDV917518 RNR917518 RXN917518 SHJ917518 SRF917518 TBB917518 TKX917518 TUT917518 UEP917518 UOL917518 UYH917518 VID917518 VRZ917518 WBV917518 WLR917518 WVN917518 F983054 JB983054 SX983054 ACT983054 AMP983054 AWL983054 BGH983054 BQD983054 BZZ983054 CJV983054 CTR983054 DDN983054 DNJ983054 DXF983054 EHB983054 EQX983054 FAT983054 FKP983054 FUL983054 GEH983054 GOD983054 GXZ983054 HHV983054 HRR983054 IBN983054 ILJ983054 IVF983054 JFB983054 JOX983054 JYT983054 KIP983054 KSL983054 LCH983054 LMD983054 LVZ983054 MFV983054 MPR983054 MZN983054 NJJ983054 NTF983054 ODB983054 OMX983054 OWT983054 PGP983054 PQL983054 QAH983054 QKD983054 QTZ983054 RDV983054 RNR983054 RXN983054 SHJ983054 SRF983054 TBB983054 TKX983054 TUT983054 UEP983054 UOL983054 UYH983054 VID983054 VRZ983054 WBV983054 WLR983054 WVN983054">
      <formula1>$N$2:$N$16</formula1>
    </dataValidation>
    <dataValidation type="list" allowBlank="1" showInputMessage="1" showErrorMessage="1" sqref="J13 JF13 TB13 ACX13 AMT13 AWP13 BGL13 BQH13 CAD13 CJZ13 CTV13 DDR13 DNN13 DXJ13 EHF13 ERB13 FAX13 FKT13 FUP13 GEL13 GOH13 GYD13 HHZ13 HRV13 IBR13 ILN13 IVJ13 JFF13 JPB13 JYX13 KIT13 KSP13 LCL13 LMH13 LWD13 MFZ13 MPV13 MZR13 NJN13 NTJ13 ODF13 ONB13 OWX13 PGT13 PQP13 QAL13 QKH13 QUD13 RDZ13 RNV13 RXR13 SHN13 SRJ13 TBF13 TLB13 TUX13 UET13 UOP13 UYL13 VIH13 VSD13 WBZ13 WLV13 WVR13 J65551 JF65551 TB65551 ACX65551 AMT65551 AWP65551 BGL65551 BQH65551 CAD65551 CJZ65551 CTV65551 DDR65551 DNN65551 DXJ65551 EHF65551 ERB65551 FAX65551 FKT65551 FUP65551 GEL65551 GOH65551 GYD65551 HHZ65551 HRV65551 IBR65551 ILN65551 IVJ65551 JFF65551 JPB65551 JYX65551 KIT65551 KSP65551 LCL65551 LMH65551 LWD65551 MFZ65551 MPV65551 MZR65551 NJN65551 NTJ65551 ODF65551 ONB65551 OWX65551 PGT65551 PQP65551 QAL65551 QKH65551 QUD65551 RDZ65551 RNV65551 RXR65551 SHN65551 SRJ65551 TBF65551 TLB65551 TUX65551 UET65551 UOP65551 UYL65551 VIH65551 VSD65551 WBZ65551 WLV65551 WVR65551 J131087 JF131087 TB131087 ACX131087 AMT131087 AWP131087 BGL131087 BQH131087 CAD131087 CJZ131087 CTV131087 DDR131087 DNN131087 DXJ131087 EHF131087 ERB131087 FAX131087 FKT131087 FUP131087 GEL131087 GOH131087 GYD131087 HHZ131087 HRV131087 IBR131087 ILN131087 IVJ131087 JFF131087 JPB131087 JYX131087 KIT131087 KSP131087 LCL131087 LMH131087 LWD131087 MFZ131087 MPV131087 MZR131087 NJN131087 NTJ131087 ODF131087 ONB131087 OWX131087 PGT131087 PQP131087 QAL131087 QKH131087 QUD131087 RDZ131087 RNV131087 RXR131087 SHN131087 SRJ131087 TBF131087 TLB131087 TUX131087 UET131087 UOP131087 UYL131087 VIH131087 VSD131087 WBZ131087 WLV131087 WVR131087 J196623 JF196623 TB196623 ACX196623 AMT196623 AWP196623 BGL196623 BQH196623 CAD196623 CJZ196623 CTV196623 DDR196623 DNN196623 DXJ196623 EHF196623 ERB196623 FAX196623 FKT196623 FUP196623 GEL196623 GOH196623 GYD196623 HHZ196623 HRV196623 IBR196623 ILN196623 IVJ196623 JFF196623 JPB196623 JYX196623 KIT196623 KSP196623 LCL196623 LMH196623 LWD196623 MFZ196623 MPV196623 MZR196623 NJN196623 NTJ196623 ODF196623 ONB196623 OWX196623 PGT196623 PQP196623 QAL196623 QKH196623 QUD196623 RDZ196623 RNV196623 RXR196623 SHN196623 SRJ196623 TBF196623 TLB196623 TUX196623 UET196623 UOP196623 UYL196623 VIH196623 VSD196623 WBZ196623 WLV196623 WVR196623 J262159 JF262159 TB262159 ACX262159 AMT262159 AWP262159 BGL262159 BQH262159 CAD262159 CJZ262159 CTV262159 DDR262159 DNN262159 DXJ262159 EHF262159 ERB262159 FAX262159 FKT262159 FUP262159 GEL262159 GOH262159 GYD262159 HHZ262159 HRV262159 IBR262159 ILN262159 IVJ262159 JFF262159 JPB262159 JYX262159 KIT262159 KSP262159 LCL262159 LMH262159 LWD262159 MFZ262159 MPV262159 MZR262159 NJN262159 NTJ262159 ODF262159 ONB262159 OWX262159 PGT262159 PQP262159 QAL262159 QKH262159 QUD262159 RDZ262159 RNV262159 RXR262159 SHN262159 SRJ262159 TBF262159 TLB262159 TUX262159 UET262159 UOP262159 UYL262159 VIH262159 VSD262159 WBZ262159 WLV262159 WVR262159 J327695 JF327695 TB327695 ACX327695 AMT327695 AWP327695 BGL327695 BQH327695 CAD327695 CJZ327695 CTV327695 DDR327695 DNN327695 DXJ327695 EHF327695 ERB327695 FAX327695 FKT327695 FUP327695 GEL327695 GOH327695 GYD327695 HHZ327695 HRV327695 IBR327695 ILN327695 IVJ327695 JFF327695 JPB327695 JYX327695 KIT327695 KSP327695 LCL327695 LMH327695 LWD327695 MFZ327695 MPV327695 MZR327695 NJN327695 NTJ327695 ODF327695 ONB327695 OWX327695 PGT327695 PQP327695 QAL327695 QKH327695 QUD327695 RDZ327695 RNV327695 RXR327695 SHN327695 SRJ327695 TBF327695 TLB327695 TUX327695 UET327695 UOP327695 UYL327695 VIH327695 VSD327695 WBZ327695 WLV327695 WVR327695 J393231 JF393231 TB393231 ACX393231 AMT393231 AWP393231 BGL393231 BQH393231 CAD393231 CJZ393231 CTV393231 DDR393231 DNN393231 DXJ393231 EHF393231 ERB393231 FAX393231 FKT393231 FUP393231 GEL393231 GOH393231 GYD393231 HHZ393231 HRV393231 IBR393231 ILN393231 IVJ393231 JFF393231 JPB393231 JYX393231 KIT393231 KSP393231 LCL393231 LMH393231 LWD393231 MFZ393231 MPV393231 MZR393231 NJN393231 NTJ393231 ODF393231 ONB393231 OWX393231 PGT393231 PQP393231 QAL393231 QKH393231 QUD393231 RDZ393231 RNV393231 RXR393231 SHN393231 SRJ393231 TBF393231 TLB393231 TUX393231 UET393231 UOP393231 UYL393231 VIH393231 VSD393231 WBZ393231 WLV393231 WVR393231 J458767 JF458767 TB458767 ACX458767 AMT458767 AWP458767 BGL458767 BQH458767 CAD458767 CJZ458767 CTV458767 DDR458767 DNN458767 DXJ458767 EHF458767 ERB458767 FAX458767 FKT458767 FUP458767 GEL458767 GOH458767 GYD458767 HHZ458767 HRV458767 IBR458767 ILN458767 IVJ458767 JFF458767 JPB458767 JYX458767 KIT458767 KSP458767 LCL458767 LMH458767 LWD458767 MFZ458767 MPV458767 MZR458767 NJN458767 NTJ458767 ODF458767 ONB458767 OWX458767 PGT458767 PQP458767 QAL458767 QKH458767 QUD458767 RDZ458767 RNV458767 RXR458767 SHN458767 SRJ458767 TBF458767 TLB458767 TUX458767 UET458767 UOP458767 UYL458767 VIH458767 VSD458767 WBZ458767 WLV458767 WVR458767 J524303 JF524303 TB524303 ACX524303 AMT524303 AWP524303 BGL524303 BQH524303 CAD524303 CJZ524303 CTV524303 DDR524303 DNN524303 DXJ524303 EHF524303 ERB524303 FAX524303 FKT524303 FUP524303 GEL524303 GOH524303 GYD524303 HHZ524303 HRV524303 IBR524303 ILN524303 IVJ524303 JFF524303 JPB524303 JYX524303 KIT524303 KSP524303 LCL524303 LMH524303 LWD524303 MFZ524303 MPV524303 MZR524303 NJN524303 NTJ524303 ODF524303 ONB524303 OWX524303 PGT524303 PQP524303 QAL524303 QKH524303 QUD524303 RDZ524303 RNV524303 RXR524303 SHN524303 SRJ524303 TBF524303 TLB524303 TUX524303 UET524303 UOP524303 UYL524303 VIH524303 VSD524303 WBZ524303 WLV524303 WVR524303 J589839 JF589839 TB589839 ACX589839 AMT589839 AWP589839 BGL589839 BQH589839 CAD589839 CJZ589839 CTV589839 DDR589839 DNN589839 DXJ589839 EHF589839 ERB589839 FAX589839 FKT589839 FUP589839 GEL589839 GOH589839 GYD589839 HHZ589839 HRV589839 IBR589839 ILN589839 IVJ589839 JFF589839 JPB589839 JYX589839 KIT589839 KSP589839 LCL589839 LMH589839 LWD589839 MFZ589839 MPV589839 MZR589839 NJN589839 NTJ589839 ODF589839 ONB589839 OWX589839 PGT589839 PQP589839 QAL589839 QKH589839 QUD589839 RDZ589839 RNV589839 RXR589839 SHN589839 SRJ589839 TBF589839 TLB589839 TUX589839 UET589839 UOP589839 UYL589839 VIH589839 VSD589839 WBZ589839 WLV589839 WVR589839 J655375 JF655375 TB655375 ACX655375 AMT655375 AWP655375 BGL655375 BQH655375 CAD655375 CJZ655375 CTV655375 DDR655375 DNN655375 DXJ655375 EHF655375 ERB655375 FAX655375 FKT655375 FUP655375 GEL655375 GOH655375 GYD655375 HHZ655375 HRV655375 IBR655375 ILN655375 IVJ655375 JFF655375 JPB655375 JYX655375 KIT655375 KSP655375 LCL655375 LMH655375 LWD655375 MFZ655375 MPV655375 MZR655375 NJN655375 NTJ655375 ODF655375 ONB655375 OWX655375 PGT655375 PQP655375 QAL655375 QKH655375 QUD655375 RDZ655375 RNV655375 RXR655375 SHN655375 SRJ655375 TBF655375 TLB655375 TUX655375 UET655375 UOP655375 UYL655375 VIH655375 VSD655375 WBZ655375 WLV655375 WVR655375 J720911 JF720911 TB720911 ACX720911 AMT720911 AWP720911 BGL720911 BQH720911 CAD720911 CJZ720911 CTV720911 DDR720911 DNN720911 DXJ720911 EHF720911 ERB720911 FAX720911 FKT720911 FUP720911 GEL720911 GOH720911 GYD720911 HHZ720911 HRV720911 IBR720911 ILN720911 IVJ720911 JFF720911 JPB720911 JYX720911 KIT720911 KSP720911 LCL720911 LMH720911 LWD720911 MFZ720911 MPV720911 MZR720911 NJN720911 NTJ720911 ODF720911 ONB720911 OWX720911 PGT720911 PQP720911 QAL720911 QKH720911 QUD720911 RDZ720911 RNV720911 RXR720911 SHN720911 SRJ720911 TBF720911 TLB720911 TUX720911 UET720911 UOP720911 UYL720911 VIH720911 VSD720911 WBZ720911 WLV720911 WVR720911 J786447 JF786447 TB786447 ACX786447 AMT786447 AWP786447 BGL786447 BQH786447 CAD786447 CJZ786447 CTV786447 DDR786447 DNN786447 DXJ786447 EHF786447 ERB786447 FAX786447 FKT786447 FUP786447 GEL786447 GOH786447 GYD786447 HHZ786447 HRV786447 IBR786447 ILN786447 IVJ786447 JFF786447 JPB786447 JYX786447 KIT786447 KSP786447 LCL786447 LMH786447 LWD786447 MFZ786447 MPV786447 MZR786447 NJN786447 NTJ786447 ODF786447 ONB786447 OWX786447 PGT786447 PQP786447 QAL786447 QKH786447 QUD786447 RDZ786447 RNV786447 RXR786447 SHN786447 SRJ786447 TBF786447 TLB786447 TUX786447 UET786447 UOP786447 UYL786447 VIH786447 VSD786447 WBZ786447 WLV786447 WVR786447 J851983 JF851983 TB851983 ACX851983 AMT851983 AWP851983 BGL851983 BQH851983 CAD851983 CJZ851983 CTV851983 DDR851983 DNN851983 DXJ851983 EHF851983 ERB851983 FAX851983 FKT851983 FUP851983 GEL851983 GOH851983 GYD851983 HHZ851983 HRV851983 IBR851983 ILN851983 IVJ851983 JFF851983 JPB851983 JYX851983 KIT851983 KSP851983 LCL851983 LMH851983 LWD851983 MFZ851983 MPV851983 MZR851983 NJN851983 NTJ851983 ODF851983 ONB851983 OWX851983 PGT851983 PQP851983 QAL851983 QKH851983 QUD851983 RDZ851983 RNV851983 RXR851983 SHN851983 SRJ851983 TBF851983 TLB851983 TUX851983 UET851983 UOP851983 UYL851983 VIH851983 VSD851983 WBZ851983 WLV851983 WVR851983 J917519 JF917519 TB917519 ACX917519 AMT917519 AWP917519 BGL917519 BQH917519 CAD917519 CJZ917519 CTV917519 DDR917519 DNN917519 DXJ917519 EHF917519 ERB917519 FAX917519 FKT917519 FUP917519 GEL917519 GOH917519 GYD917519 HHZ917519 HRV917519 IBR917519 ILN917519 IVJ917519 JFF917519 JPB917519 JYX917519 KIT917519 KSP917519 LCL917519 LMH917519 LWD917519 MFZ917519 MPV917519 MZR917519 NJN917519 NTJ917519 ODF917519 ONB917519 OWX917519 PGT917519 PQP917519 QAL917519 QKH917519 QUD917519 RDZ917519 RNV917519 RXR917519 SHN917519 SRJ917519 TBF917519 TLB917519 TUX917519 UET917519 UOP917519 UYL917519 VIH917519 VSD917519 WBZ917519 WLV917519 WVR917519 J983055 JF983055 TB983055 ACX983055 AMT983055 AWP983055 BGL983055 BQH983055 CAD983055 CJZ983055 CTV983055 DDR983055 DNN983055 DXJ983055 EHF983055 ERB983055 FAX983055 FKT983055 FUP983055 GEL983055 GOH983055 GYD983055 HHZ983055 HRV983055 IBR983055 ILN983055 IVJ983055 JFF983055 JPB983055 JYX983055 KIT983055 KSP983055 LCL983055 LMH983055 LWD983055 MFZ983055 MPV983055 MZR983055 NJN983055 NTJ983055 ODF983055 ONB983055 OWX983055 PGT983055 PQP983055 QAL983055 QKH983055 QUD983055 RDZ983055 RNV983055 RXR983055 SHN983055 SRJ983055 TBF983055 TLB983055 TUX983055 UET983055 UOP983055 UYL983055 VIH983055 VSD983055 WBZ983055 WLV983055 WVR983055">
      <formula1>$O$2:$O$4</formula1>
    </dataValidation>
    <dataValidation type="list" allowBlank="1" showInputMessage="1" showErrorMessage="1" sqref="J34 JF34 TB34 ACX34 AMT34 AWP34 BGL34 BQH34 CAD34 CJZ34 CTV34 DDR34 DNN34 DXJ34 EHF34 ERB34 FAX34 FKT34 FUP34 GEL34 GOH34 GYD34 HHZ34 HRV34 IBR34 ILN34 IVJ34 JFF34 JPB34 JYX34 KIT34 KSP34 LCL34 LMH34 LWD34 MFZ34 MPV34 MZR34 NJN34 NTJ34 ODF34 ONB34 OWX34 PGT34 PQP34 QAL34 QKH34 QUD34 RDZ34 RNV34 RXR34 SHN34 SRJ34 TBF34 TLB34 TUX34 UET34 UOP34 UYL34 VIH34 VSD34 WBZ34 WLV34 WVR34 J65572 JF65572 TB65572 ACX65572 AMT65572 AWP65572 BGL65572 BQH65572 CAD65572 CJZ65572 CTV65572 DDR65572 DNN65572 DXJ65572 EHF65572 ERB65572 FAX65572 FKT65572 FUP65572 GEL65572 GOH65572 GYD65572 HHZ65572 HRV65572 IBR65572 ILN65572 IVJ65572 JFF65572 JPB65572 JYX65572 KIT65572 KSP65572 LCL65572 LMH65572 LWD65572 MFZ65572 MPV65572 MZR65572 NJN65572 NTJ65572 ODF65572 ONB65572 OWX65572 PGT65572 PQP65572 QAL65572 QKH65572 QUD65572 RDZ65572 RNV65572 RXR65572 SHN65572 SRJ65572 TBF65572 TLB65572 TUX65572 UET65572 UOP65572 UYL65572 VIH65572 VSD65572 WBZ65572 WLV65572 WVR65572 J131108 JF131108 TB131108 ACX131108 AMT131108 AWP131108 BGL131108 BQH131108 CAD131108 CJZ131108 CTV131108 DDR131108 DNN131108 DXJ131108 EHF131108 ERB131108 FAX131108 FKT131108 FUP131108 GEL131108 GOH131108 GYD131108 HHZ131108 HRV131108 IBR131108 ILN131108 IVJ131108 JFF131108 JPB131108 JYX131108 KIT131108 KSP131108 LCL131108 LMH131108 LWD131108 MFZ131108 MPV131108 MZR131108 NJN131108 NTJ131108 ODF131108 ONB131108 OWX131108 PGT131108 PQP131108 QAL131108 QKH131108 QUD131108 RDZ131108 RNV131108 RXR131108 SHN131108 SRJ131108 TBF131108 TLB131108 TUX131108 UET131108 UOP131108 UYL131108 VIH131108 VSD131108 WBZ131108 WLV131108 WVR131108 J196644 JF196644 TB196644 ACX196644 AMT196644 AWP196644 BGL196644 BQH196644 CAD196644 CJZ196644 CTV196644 DDR196644 DNN196644 DXJ196644 EHF196644 ERB196644 FAX196644 FKT196644 FUP196644 GEL196644 GOH196644 GYD196644 HHZ196644 HRV196644 IBR196644 ILN196644 IVJ196644 JFF196644 JPB196644 JYX196644 KIT196644 KSP196644 LCL196644 LMH196644 LWD196644 MFZ196644 MPV196644 MZR196644 NJN196644 NTJ196644 ODF196644 ONB196644 OWX196644 PGT196644 PQP196644 QAL196644 QKH196644 QUD196644 RDZ196644 RNV196644 RXR196644 SHN196644 SRJ196644 TBF196644 TLB196644 TUX196644 UET196644 UOP196644 UYL196644 VIH196644 VSD196644 WBZ196644 WLV196644 WVR196644 J262180 JF262180 TB262180 ACX262180 AMT262180 AWP262180 BGL262180 BQH262180 CAD262180 CJZ262180 CTV262180 DDR262180 DNN262180 DXJ262180 EHF262180 ERB262180 FAX262180 FKT262180 FUP262180 GEL262180 GOH262180 GYD262180 HHZ262180 HRV262180 IBR262180 ILN262180 IVJ262180 JFF262180 JPB262180 JYX262180 KIT262180 KSP262180 LCL262180 LMH262180 LWD262180 MFZ262180 MPV262180 MZR262180 NJN262180 NTJ262180 ODF262180 ONB262180 OWX262180 PGT262180 PQP262180 QAL262180 QKH262180 QUD262180 RDZ262180 RNV262180 RXR262180 SHN262180 SRJ262180 TBF262180 TLB262180 TUX262180 UET262180 UOP262180 UYL262180 VIH262180 VSD262180 WBZ262180 WLV262180 WVR262180 J327716 JF327716 TB327716 ACX327716 AMT327716 AWP327716 BGL327716 BQH327716 CAD327716 CJZ327716 CTV327716 DDR327716 DNN327716 DXJ327716 EHF327716 ERB327716 FAX327716 FKT327716 FUP327716 GEL327716 GOH327716 GYD327716 HHZ327716 HRV327716 IBR327716 ILN327716 IVJ327716 JFF327716 JPB327716 JYX327716 KIT327716 KSP327716 LCL327716 LMH327716 LWD327716 MFZ327716 MPV327716 MZR327716 NJN327716 NTJ327716 ODF327716 ONB327716 OWX327716 PGT327716 PQP327716 QAL327716 QKH327716 QUD327716 RDZ327716 RNV327716 RXR327716 SHN327716 SRJ327716 TBF327716 TLB327716 TUX327716 UET327716 UOP327716 UYL327716 VIH327716 VSD327716 WBZ327716 WLV327716 WVR327716 J393252 JF393252 TB393252 ACX393252 AMT393252 AWP393252 BGL393252 BQH393252 CAD393252 CJZ393252 CTV393252 DDR393252 DNN393252 DXJ393252 EHF393252 ERB393252 FAX393252 FKT393252 FUP393252 GEL393252 GOH393252 GYD393252 HHZ393252 HRV393252 IBR393252 ILN393252 IVJ393252 JFF393252 JPB393252 JYX393252 KIT393252 KSP393252 LCL393252 LMH393252 LWD393252 MFZ393252 MPV393252 MZR393252 NJN393252 NTJ393252 ODF393252 ONB393252 OWX393252 PGT393252 PQP393252 QAL393252 QKH393252 QUD393252 RDZ393252 RNV393252 RXR393252 SHN393252 SRJ393252 TBF393252 TLB393252 TUX393252 UET393252 UOP393252 UYL393252 VIH393252 VSD393252 WBZ393252 WLV393252 WVR393252 J458788 JF458788 TB458788 ACX458788 AMT458788 AWP458788 BGL458788 BQH458788 CAD458788 CJZ458788 CTV458788 DDR458788 DNN458788 DXJ458788 EHF458788 ERB458788 FAX458788 FKT458788 FUP458788 GEL458788 GOH458788 GYD458788 HHZ458788 HRV458788 IBR458788 ILN458788 IVJ458788 JFF458788 JPB458788 JYX458788 KIT458788 KSP458788 LCL458788 LMH458788 LWD458788 MFZ458788 MPV458788 MZR458788 NJN458788 NTJ458788 ODF458788 ONB458788 OWX458788 PGT458788 PQP458788 QAL458788 QKH458788 QUD458788 RDZ458788 RNV458788 RXR458788 SHN458788 SRJ458788 TBF458788 TLB458788 TUX458788 UET458788 UOP458788 UYL458788 VIH458788 VSD458788 WBZ458788 WLV458788 WVR458788 J524324 JF524324 TB524324 ACX524324 AMT524324 AWP524324 BGL524324 BQH524324 CAD524324 CJZ524324 CTV524324 DDR524324 DNN524324 DXJ524324 EHF524324 ERB524324 FAX524324 FKT524324 FUP524324 GEL524324 GOH524324 GYD524324 HHZ524324 HRV524324 IBR524324 ILN524324 IVJ524324 JFF524324 JPB524324 JYX524324 KIT524324 KSP524324 LCL524324 LMH524324 LWD524324 MFZ524324 MPV524324 MZR524324 NJN524324 NTJ524324 ODF524324 ONB524324 OWX524324 PGT524324 PQP524324 QAL524324 QKH524324 QUD524324 RDZ524324 RNV524324 RXR524324 SHN524324 SRJ524324 TBF524324 TLB524324 TUX524324 UET524324 UOP524324 UYL524324 VIH524324 VSD524324 WBZ524324 WLV524324 WVR524324 J589860 JF589860 TB589860 ACX589860 AMT589860 AWP589860 BGL589860 BQH589860 CAD589860 CJZ589860 CTV589860 DDR589860 DNN589860 DXJ589860 EHF589860 ERB589860 FAX589860 FKT589860 FUP589860 GEL589860 GOH589860 GYD589860 HHZ589860 HRV589860 IBR589860 ILN589860 IVJ589860 JFF589860 JPB589860 JYX589860 KIT589860 KSP589860 LCL589860 LMH589860 LWD589860 MFZ589860 MPV589860 MZR589860 NJN589860 NTJ589860 ODF589860 ONB589860 OWX589860 PGT589860 PQP589860 QAL589860 QKH589860 QUD589860 RDZ589860 RNV589860 RXR589860 SHN589860 SRJ589860 TBF589860 TLB589860 TUX589860 UET589860 UOP589860 UYL589860 VIH589860 VSD589860 WBZ589860 WLV589860 WVR589860 J655396 JF655396 TB655396 ACX655396 AMT655396 AWP655396 BGL655396 BQH655396 CAD655396 CJZ655396 CTV655396 DDR655396 DNN655396 DXJ655396 EHF655396 ERB655396 FAX655396 FKT655396 FUP655396 GEL655396 GOH655396 GYD655396 HHZ655396 HRV655396 IBR655396 ILN655396 IVJ655396 JFF655396 JPB655396 JYX655396 KIT655396 KSP655396 LCL655396 LMH655396 LWD655396 MFZ655396 MPV655396 MZR655396 NJN655396 NTJ655396 ODF655396 ONB655396 OWX655396 PGT655396 PQP655396 QAL655396 QKH655396 QUD655396 RDZ655396 RNV655396 RXR655396 SHN655396 SRJ655396 TBF655396 TLB655396 TUX655396 UET655396 UOP655396 UYL655396 VIH655396 VSD655396 WBZ655396 WLV655396 WVR655396 J720932 JF720932 TB720932 ACX720932 AMT720932 AWP720932 BGL720932 BQH720932 CAD720932 CJZ720932 CTV720932 DDR720932 DNN720932 DXJ720932 EHF720932 ERB720932 FAX720932 FKT720932 FUP720932 GEL720932 GOH720932 GYD720932 HHZ720932 HRV720932 IBR720932 ILN720932 IVJ720932 JFF720932 JPB720932 JYX720932 KIT720932 KSP720932 LCL720932 LMH720932 LWD720932 MFZ720932 MPV720932 MZR720932 NJN720932 NTJ720932 ODF720932 ONB720932 OWX720932 PGT720932 PQP720932 QAL720932 QKH720932 QUD720932 RDZ720932 RNV720932 RXR720932 SHN720932 SRJ720932 TBF720932 TLB720932 TUX720932 UET720932 UOP720932 UYL720932 VIH720932 VSD720932 WBZ720932 WLV720932 WVR720932 J786468 JF786468 TB786468 ACX786468 AMT786468 AWP786468 BGL786468 BQH786468 CAD786468 CJZ786468 CTV786468 DDR786468 DNN786468 DXJ786468 EHF786468 ERB786468 FAX786468 FKT786468 FUP786468 GEL786468 GOH786468 GYD786468 HHZ786468 HRV786468 IBR786468 ILN786468 IVJ786468 JFF786468 JPB786468 JYX786468 KIT786468 KSP786468 LCL786468 LMH786468 LWD786468 MFZ786468 MPV786468 MZR786468 NJN786468 NTJ786468 ODF786468 ONB786468 OWX786468 PGT786468 PQP786468 QAL786468 QKH786468 QUD786468 RDZ786468 RNV786468 RXR786468 SHN786468 SRJ786468 TBF786468 TLB786468 TUX786468 UET786468 UOP786468 UYL786468 VIH786468 VSD786468 WBZ786468 WLV786468 WVR786468 J852004 JF852004 TB852004 ACX852004 AMT852004 AWP852004 BGL852004 BQH852004 CAD852004 CJZ852004 CTV852004 DDR852004 DNN852004 DXJ852004 EHF852004 ERB852004 FAX852004 FKT852004 FUP852004 GEL852004 GOH852004 GYD852004 HHZ852004 HRV852004 IBR852004 ILN852004 IVJ852004 JFF852004 JPB852004 JYX852004 KIT852004 KSP852004 LCL852004 LMH852004 LWD852004 MFZ852004 MPV852004 MZR852004 NJN852004 NTJ852004 ODF852004 ONB852004 OWX852004 PGT852004 PQP852004 QAL852004 QKH852004 QUD852004 RDZ852004 RNV852004 RXR852004 SHN852004 SRJ852004 TBF852004 TLB852004 TUX852004 UET852004 UOP852004 UYL852004 VIH852004 VSD852004 WBZ852004 WLV852004 WVR852004 J917540 JF917540 TB917540 ACX917540 AMT917540 AWP917540 BGL917540 BQH917540 CAD917540 CJZ917540 CTV917540 DDR917540 DNN917540 DXJ917540 EHF917540 ERB917540 FAX917540 FKT917540 FUP917540 GEL917540 GOH917540 GYD917540 HHZ917540 HRV917540 IBR917540 ILN917540 IVJ917540 JFF917540 JPB917540 JYX917540 KIT917540 KSP917540 LCL917540 LMH917540 LWD917540 MFZ917540 MPV917540 MZR917540 NJN917540 NTJ917540 ODF917540 ONB917540 OWX917540 PGT917540 PQP917540 QAL917540 QKH917540 QUD917540 RDZ917540 RNV917540 RXR917540 SHN917540 SRJ917540 TBF917540 TLB917540 TUX917540 UET917540 UOP917540 UYL917540 VIH917540 VSD917540 WBZ917540 WLV917540 WVR917540 J983076 JF983076 TB983076 ACX983076 AMT983076 AWP983076 BGL983076 BQH983076 CAD983076 CJZ983076 CTV983076 DDR983076 DNN983076 DXJ983076 EHF983076 ERB983076 FAX983076 FKT983076 FUP983076 GEL983076 GOH983076 GYD983076 HHZ983076 HRV983076 IBR983076 ILN983076 IVJ983076 JFF983076 JPB983076 JYX983076 KIT983076 KSP983076 LCL983076 LMH983076 LWD983076 MFZ983076 MPV983076 MZR983076 NJN983076 NTJ983076 ODF983076 ONB983076 OWX983076 PGT983076 PQP983076 QAL983076 QKH983076 QUD983076 RDZ983076 RNV983076 RXR983076 SHN983076 SRJ983076 TBF983076 TLB983076 TUX983076 UET983076 UOP983076 UYL983076 VIH983076 VSD983076 WBZ983076 WLV983076 WVR983076">
      <formula1>$N$32:$N$36</formula1>
    </dataValidation>
    <dataValidation type="list" allowBlank="1" showInputMessage="1" showErrorMessage="1" sqref="E29:L29 JA29:JH29 SW29:TD29 ACS29:ACZ29 AMO29:AMV29 AWK29:AWR29 BGG29:BGN29 BQC29:BQJ29 BZY29:CAF29 CJU29:CKB29 CTQ29:CTX29 DDM29:DDT29 DNI29:DNP29 DXE29:DXL29 EHA29:EHH29 EQW29:ERD29 FAS29:FAZ29 FKO29:FKV29 FUK29:FUR29 GEG29:GEN29 GOC29:GOJ29 GXY29:GYF29 HHU29:HIB29 HRQ29:HRX29 IBM29:IBT29 ILI29:ILP29 IVE29:IVL29 JFA29:JFH29 JOW29:JPD29 JYS29:JYZ29 KIO29:KIV29 KSK29:KSR29 LCG29:LCN29 LMC29:LMJ29 LVY29:LWF29 MFU29:MGB29 MPQ29:MPX29 MZM29:MZT29 NJI29:NJP29 NTE29:NTL29 ODA29:ODH29 OMW29:OND29 OWS29:OWZ29 PGO29:PGV29 PQK29:PQR29 QAG29:QAN29 QKC29:QKJ29 QTY29:QUF29 RDU29:REB29 RNQ29:RNX29 RXM29:RXT29 SHI29:SHP29 SRE29:SRL29 TBA29:TBH29 TKW29:TLD29 TUS29:TUZ29 UEO29:UEV29 UOK29:UOR29 UYG29:UYN29 VIC29:VIJ29 VRY29:VSF29 WBU29:WCB29 WLQ29:WLX29 WVM29:WVT29 E65567:L65567 JA65567:JH65567 SW65567:TD65567 ACS65567:ACZ65567 AMO65567:AMV65567 AWK65567:AWR65567 BGG65567:BGN65567 BQC65567:BQJ65567 BZY65567:CAF65567 CJU65567:CKB65567 CTQ65567:CTX65567 DDM65567:DDT65567 DNI65567:DNP65567 DXE65567:DXL65567 EHA65567:EHH65567 EQW65567:ERD65567 FAS65567:FAZ65567 FKO65567:FKV65567 FUK65567:FUR65567 GEG65567:GEN65567 GOC65567:GOJ65567 GXY65567:GYF65567 HHU65567:HIB65567 HRQ65567:HRX65567 IBM65567:IBT65567 ILI65567:ILP65567 IVE65567:IVL65567 JFA65567:JFH65567 JOW65567:JPD65567 JYS65567:JYZ65567 KIO65567:KIV65567 KSK65567:KSR65567 LCG65567:LCN65567 LMC65567:LMJ65567 LVY65567:LWF65567 MFU65567:MGB65567 MPQ65567:MPX65567 MZM65567:MZT65567 NJI65567:NJP65567 NTE65567:NTL65567 ODA65567:ODH65567 OMW65567:OND65567 OWS65567:OWZ65567 PGO65567:PGV65567 PQK65567:PQR65567 QAG65567:QAN65567 QKC65567:QKJ65567 QTY65567:QUF65567 RDU65567:REB65567 RNQ65567:RNX65567 RXM65567:RXT65567 SHI65567:SHP65567 SRE65567:SRL65567 TBA65567:TBH65567 TKW65567:TLD65567 TUS65567:TUZ65567 UEO65567:UEV65567 UOK65567:UOR65567 UYG65567:UYN65567 VIC65567:VIJ65567 VRY65567:VSF65567 WBU65567:WCB65567 WLQ65567:WLX65567 WVM65567:WVT65567 E131103:L131103 JA131103:JH131103 SW131103:TD131103 ACS131103:ACZ131103 AMO131103:AMV131103 AWK131103:AWR131103 BGG131103:BGN131103 BQC131103:BQJ131103 BZY131103:CAF131103 CJU131103:CKB131103 CTQ131103:CTX131103 DDM131103:DDT131103 DNI131103:DNP131103 DXE131103:DXL131103 EHA131103:EHH131103 EQW131103:ERD131103 FAS131103:FAZ131103 FKO131103:FKV131103 FUK131103:FUR131103 GEG131103:GEN131103 GOC131103:GOJ131103 GXY131103:GYF131103 HHU131103:HIB131103 HRQ131103:HRX131103 IBM131103:IBT131103 ILI131103:ILP131103 IVE131103:IVL131103 JFA131103:JFH131103 JOW131103:JPD131103 JYS131103:JYZ131103 KIO131103:KIV131103 KSK131103:KSR131103 LCG131103:LCN131103 LMC131103:LMJ131103 LVY131103:LWF131103 MFU131103:MGB131103 MPQ131103:MPX131103 MZM131103:MZT131103 NJI131103:NJP131103 NTE131103:NTL131103 ODA131103:ODH131103 OMW131103:OND131103 OWS131103:OWZ131103 PGO131103:PGV131103 PQK131103:PQR131103 QAG131103:QAN131103 QKC131103:QKJ131103 QTY131103:QUF131103 RDU131103:REB131103 RNQ131103:RNX131103 RXM131103:RXT131103 SHI131103:SHP131103 SRE131103:SRL131103 TBA131103:TBH131103 TKW131103:TLD131103 TUS131103:TUZ131103 UEO131103:UEV131103 UOK131103:UOR131103 UYG131103:UYN131103 VIC131103:VIJ131103 VRY131103:VSF131103 WBU131103:WCB131103 WLQ131103:WLX131103 WVM131103:WVT131103 E196639:L196639 JA196639:JH196639 SW196639:TD196639 ACS196639:ACZ196639 AMO196639:AMV196639 AWK196639:AWR196639 BGG196639:BGN196639 BQC196639:BQJ196639 BZY196639:CAF196639 CJU196639:CKB196639 CTQ196639:CTX196639 DDM196639:DDT196639 DNI196639:DNP196639 DXE196639:DXL196639 EHA196639:EHH196639 EQW196639:ERD196639 FAS196639:FAZ196639 FKO196639:FKV196639 FUK196639:FUR196639 GEG196639:GEN196639 GOC196639:GOJ196639 GXY196639:GYF196639 HHU196639:HIB196639 HRQ196639:HRX196639 IBM196639:IBT196639 ILI196639:ILP196639 IVE196639:IVL196639 JFA196639:JFH196639 JOW196639:JPD196639 JYS196639:JYZ196639 KIO196639:KIV196639 KSK196639:KSR196639 LCG196639:LCN196639 LMC196639:LMJ196639 LVY196639:LWF196639 MFU196639:MGB196639 MPQ196639:MPX196639 MZM196639:MZT196639 NJI196639:NJP196639 NTE196639:NTL196639 ODA196639:ODH196639 OMW196639:OND196639 OWS196639:OWZ196639 PGO196639:PGV196639 PQK196639:PQR196639 QAG196639:QAN196639 QKC196639:QKJ196639 QTY196639:QUF196639 RDU196639:REB196639 RNQ196639:RNX196639 RXM196639:RXT196639 SHI196639:SHP196639 SRE196639:SRL196639 TBA196639:TBH196639 TKW196639:TLD196639 TUS196639:TUZ196639 UEO196639:UEV196639 UOK196639:UOR196639 UYG196639:UYN196639 VIC196639:VIJ196639 VRY196639:VSF196639 WBU196639:WCB196639 WLQ196639:WLX196639 WVM196639:WVT196639 E262175:L262175 JA262175:JH262175 SW262175:TD262175 ACS262175:ACZ262175 AMO262175:AMV262175 AWK262175:AWR262175 BGG262175:BGN262175 BQC262175:BQJ262175 BZY262175:CAF262175 CJU262175:CKB262175 CTQ262175:CTX262175 DDM262175:DDT262175 DNI262175:DNP262175 DXE262175:DXL262175 EHA262175:EHH262175 EQW262175:ERD262175 FAS262175:FAZ262175 FKO262175:FKV262175 FUK262175:FUR262175 GEG262175:GEN262175 GOC262175:GOJ262175 GXY262175:GYF262175 HHU262175:HIB262175 HRQ262175:HRX262175 IBM262175:IBT262175 ILI262175:ILP262175 IVE262175:IVL262175 JFA262175:JFH262175 JOW262175:JPD262175 JYS262175:JYZ262175 KIO262175:KIV262175 KSK262175:KSR262175 LCG262175:LCN262175 LMC262175:LMJ262175 LVY262175:LWF262175 MFU262175:MGB262175 MPQ262175:MPX262175 MZM262175:MZT262175 NJI262175:NJP262175 NTE262175:NTL262175 ODA262175:ODH262175 OMW262175:OND262175 OWS262175:OWZ262175 PGO262175:PGV262175 PQK262175:PQR262175 QAG262175:QAN262175 QKC262175:QKJ262175 QTY262175:QUF262175 RDU262175:REB262175 RNQ262175:RNX262175 RXM262175:RXT262175 SHI262175:SHP262175 SRE262175:SRL262175 TBA262175:TBH262175 TKW262175:TLD262175 TUS262175:TUZ262175 UEO262175:UEV262175 UOK262175:UOR262175 UYG262175:UYN262175 VIC262175:VIJ262175 VRY262175:VSF262175 WBU262175:WCB262175 WLQ262175:WLX262175 WVM262175:WVT262175 E327711:L327711 JA327711:JH327711 SW327711:TD327711 ACS327711:ACZ327711 AMO327711:AMV327711 AWK327711:AWR327711 BGG327711:BGN327711 BQC327711:BQJ327711 BZY327711:CAF327711 CJU327711:CKB327711 CTQ327711:CTX327711 DDM327711:DDT327711 DNI327711:DNP327711 DXE327711:DXL327711 EHA327711:EHH327711 EQW327711:ERD327711 FAS327711:FAZ327711 FKO327711:FKV327711 FUK327711:FUR327711 GEG327711:GEN327711 GOC327711:GOJ327711 GXY327711:GYF327711 HHU327711:HIB327711 HRQ327711:HRX327711 IBM327711:IBT327711 ILI327711:ILP327711 IVE327711:IVL327711 JFA327711:JFH327711 JOW327711:JPD327711 JYS327711:JYZ327711 KIO327711:KIV327711 KSK327711:KSR327711 LCG327711:LCN327711 LMC327711:LMJ327711 LVY327711:LWF327711 MFU327711:MGB327711 MPQ327711:MPX327711 MZM327711:MZT327711 NJI327711:NJP327711 NTE327711:NTL327711 ODA327711:ODH327711 OMW327711:OND327711 OWS327711:OWZ327711 PGO327711:PGV327711 PQK327711:PQR327711 QAG327711:QAN327711 QKC327711:QKJ327711 QTY327711:QUF327711 RDU327711:REB327711 RNQ327711:RNX327711 RXM327711:RXT327711 SHI327711:SHP327711 SRE327711:SRL327711 TBA327711:TBH327711 TKW327711:TLD327711 TUS327711:TUZ327711 UEO327711:UEV327711 UOK327711:UOR327711 UYG327711:UYN327711 VIC327711:VIJ327711 VRY327711:VSF327711 WBU327711:WCB327711 WLQ327711:WLX327711 WVM327711:WVT327711 E393247:L393247 JA393247:JH393247 SW393247:TD393247 ACS393247:ACZ393247 AMO393247:AMV393247 AWK393247:AWR393247 BGG393247:BGN393247 BQC393247:BQJ393247 BZY393247:CAF393247 CJU393247:CKB393247 CTQ393247:CTX393247 DDM393247:DDT393247 DNI393247:DNP393247 DXE393247:DXL393247 EHA393247:EHH393247 EQW393247:ERD393247 FAS393247:FAZ393247 FKO393247:FKV393247 FUK393247:FUR393247 GEG393247:GEN393247 GOC393247:GOJ393247 GXY393247:GYF393247 HHU393247:HIB393247 HRQ393247:HRX393247 IBM393247:IBT393247 ILI393247:ILP393247 IVE393247:IVL393247 JFA393247:JFH393247 JOW393247:JPD393247 JYS393247:JYZ393247 KIO393247:KIV393247 KSK393247:KSR393247 LCG393247:LCN393247 LMC393247:LMJ393247 LVY393247:LWF393247 MFU393247:MGB393247 MPQ393247:MPX393247 MZM393247:MZT393247 NJI393247:NJP393247 NTE393247:NTL393247 ODA393247:ODH393247 OMW393247:OND393247 OWS393247:OWZ393247 PGO393247:PGV393247 PQK393247:PQR393247 QAG393247:QAN393247 QKC393247:QKJ393247 QTY393247:QUF393247 RDU393247:REB393247 RNQ393247:RNX393247 RXM393247:RXT393247 SHI393247:SHP393247 SRE393247:SRL393247 TBA393247:TBH393247 TKW393247:TLD393247 TUS393247:TUZ393247 UEO393247:UEV393247 UOK393247:UOR393247 UYG393247:UYN393247 VIC393247:VIJ393247 VRY393247:VSF393247 WBU393247:WCB393247 WLQ393247:WLX393247 WVM393247:WVT393247 E458783:L458783 JA458783:JH458783 SW458783:TD458783 ACS458783:ACZ458783 AMO458783:AMV458783 AWK458783:AWR458783 BGG458783:BGN458783 BQC458783:BQJ458783 BZY458783:CAF458783 CJU458783:CKB458783 CTQ458783:CTX458783 DDM458783:DDT458783 DNI458783:DNP458783 DXE458783:DXL458783 EHA458783:EHH458783 EQW458783:ERD458783 FAS458783:FAZ458783 FKO458783:FKV458783 FUK458783:FUR458783 GEG458783:GEN458783 GOC458783:GOJ458783 GXY458783:GYF458783 HHU458783:HIB458783 HRQ458783:HRX458783 IBM458783:IBT458783 ILI458783:ILP458783 IVE458783:IVL458783 JFA458783:JFH458783 JOW458783:JPD458783 JYS458783:JYZ458783 KIO458783:KIV458783 KSK458783:KSR458783 LCG458783:LCN458783 LMC458783:LMJ458783 LVY458783:LWF458783 MFU458783:MGB458783 MPQ458783:MPX458783 MZM458783:MZT458783 NJI458783:NJP458783 NTE458783:NTL458783 ODA458783:ODH458783 OMW458783:OND458783 OWS458783:OWZ458783 PGO458783:PGV458783 PQK458783:PQR458783 QAG458783:QAN458783 QKC458783:QKJ458783 QTY458783:QUF458783 RDU458783:REB458783 RNQ458783:RNX458783 RXM458783:RXT458783 SHI458783:SHP458783 SRE458783:SRL458783 TBA458783:TBH458783 TKW458783:TLD458783 TUS458783:TUZ458783 UEO458783:UEV458783 UOK458783:UOR458783 UYG458783:UYN458783 VIC458783:VIJ458783 VRY458783:VSF458783 WBU458783:WCB458783 WLQ458783:WLX458783 WVM458783:WVT458783 E524319:L524319 JA524319:JH524319 SW524319:TD524319 ACS524319:ACZ524319 AMO524319:AMV524319 AWK524319:AWR524319 BGG524319:BGN524319 BQC524319:BQJ524319 BZY524319:CAF524319 CJU524319:CKB524319 CTQ524319:CTX524319 DDM524319:DDT524319 DNI524319:DNP524319 DXE524319:DXL524319 EHA524319:EHH524319 EQW524319:ERD524319 FAS524319:FAZ524319 FKO524319:FKV524319 FUK524319:FUR524319 GEG524319:GEN524319 GOC524319:GOJ524319 GXY524319:GYF524319 HHU524319:HIB524319 HRQ524319:HRX524319 IBM524319:IBT524319 ILI524319:ILP524319 IVE524319:IVL524319 JFA524319:JFH524319 JOW524319:JPD524319 JYS524319:JYZ524319 KIO524319:KIV524319 KSK524319:KSR524319 LCG524319:LCN524319 LMC524319:LMJ524319 LVY524319:LWF524319 MFU524319:MGB524319 MPQ524319:MPX524319 MZM524319:MZT524319 NJI524319:NJP524319 NTE524319:NTL524319 ODA524319:ODH524319 OMW524319:OND524319 OWS524319:OWZ524319 PGO524319:PGV524319 PQK524319:PQR524319 QAG524319:QAN524319 QKC524319:QKJ524319 QTY524319:QUF524319 RDU524319:REB524319 RNQ524319:RNX524319 RXM524319:RXT524319 SHI524319:SHP524319 SRE524319:SRL524319 TBA524319:TBH524319 TKW524319:TLD524319 TUS524319:TUZ524319 UEO524319:UEV524319 UOK524319:UOR524319 UYG524319:UYN524319 VIC524319:VIJ524319 VRY524319:VSF524319 WBU524319:WCB524319 WLQ524319:WLX524319 WVM524319:WVT524319 E589855:L589855 JA589855:JH589855 SW589855:TD589855 ACS589855:ACZ589855 AMO589855:AMV589855 AWK589855:AWR589855 BGG589855:BGN589855 BQC589855:BQJ589855 BZY589855:CAF589855 CJU589855:CKB589855 CTQ589855:CTX589855 DDM589855:DDT589855 DNI589855:DNP589855 DXE589855:DXL589855 EHA589855:EHH589855 EQW589855:ERD589855 FAS589855:FAZ589855 FKO589855:FKV589855 FUK589855:FUR589855 GEG589855:GEN589855 GOC589855:GOJ589855 GXY589855:GYF589855 HHU589855:HIB589855 HRQ589855:HRX589855 IBM589855:IBT589855 ILI589855:ILP589855 IVE589855:IVL589855 JFA589855:JFH589855 JOW589855:JPD589855 JYS589855:JYZ589855 KIO589855:KIV589855 KSK589855:KSR589855 LCG589855:LCN589855 LMC589855:LMJ589855 LVY589855:LWF589855 MFU589855:MGB589855 MPQ589855:MPX589855 MZM589855:MZT589855 NJI589855:NJP589855 NTE589855:NTL589855 ODA589855:ODH589855 OMW589855:OND589855 OWS589855:OWZ589855 PGO589855:PGV589855 PQK589855:PQR589855 QAG589855:QAN589855 QKC589855:QKJ589855 QTY589855:QUF589855 RDU589855:REB589855 RNQ589855:RNX589855 RXM589855:RXT589855 SHI589855:SHP589855 SRE589855:SRL589855 TBA589855:TBH589855 TKW589855:TLD589855 TUS589855:TUZ589855 UEO589855:UEV589855 UOK589855:UOR589855 UYG589855:UYN589855 VIC589855:VIJ589855 VRY589855:VSF589855 WBU589855:WCB589855 WLQ589855:WLX589855 WVM589855:WVT589855 E655391:L655391 JA655391:JH655391 SW655391:TD655391 ACS655391:ACZ655391 AMO655391:AMV655391 AWK655391:AWR655391 BGG655391:BGN655391 BQC655391:BQJ655391 BZY655391:CAF655391 CJU655391:CKB655391 CTQ655391:CTX655391 DDM655391:DDT655391 DNI655391:DNP655391 DXE655391:DXL655391 EHA655391:EHH655391 EQW655391:ERD655391 FAS655391:FAZ655391 FKO655391:FKV655391 FUK655391:FUR655391 GEG655391:GEN655391 GOC655391:GOJ655391 GXY655391:GYF655391 HHU655391:HIB655391 HRQ655391:HRX655391 IBM655391:IBT655391 ILI655391:ILP655391 IVE655391:IVL655391 JFA655391:JFH655391 JOW655391:JPD655391 JYS655391:JYZ655391 KIO655391:KIV655391 KSK655391:KSR655391 LCG655391:LCN655391 LMC655391:LMJ655391 LVY655391:LWF655391 MFU655391:MGB655391 MPQ655391:MPX655391 MZM655391:MZT655391 NJI655391:NJP655391 NTE655391:NTL655391 ODA655391:ODH655391 OMW655391:OND655391 OWS655391:OWZ655391 PGO655391:PGV655391 PQK655391:PQR655391 QAG655391:QAN655391 QKC655391:QKJ655391 QTY655391:QUF655391 RDU655391:REB655391 RNQ655391:RNX655391 RXM655391:RXT655391 SHI655391:SHP655391 SRE655391:SRL655391 TBA655391:TBH655391 TKW655391:TLD655391 TUS655391:TUZ655391 UEO655391:UEV655391 UOK655391:UOR655391 UYG655391:UYN655391 VIC655391:VIJ655391 VRY655391:VSF655391 WBU655391:WCB655391 WLQ655391:WLX655391 WVM655391:WVT655391 E720927:L720927 JA720927:JH720927 SW720927:TD720927 ACS720927:ACZ720927 AMO720927:AMV720927 AWK720927:AWR720927 BGG720927:BGN720927 BQC720927:BQJ720927 BZY720927:CAF720927 CJU720927:CKB720927 CTQ720927:CTX720927 DDM720927:DDT720927 DNI720927:DNP720927 DXE720927:DXL720927 EHA720927:EHH720927 EQW720927:ERD720927 FAS720927:FAZ720927 FKO720927:FKV720927 FUK720927:FUR720927 GEG720927:GEN720927 GOC720927:GOJ720927 GXY720927:GYF720927 HHU720927:HIB720927 HRQ720927:HRX720927 IBM720927:IBT720927 ILI720927:ILP720927 IVE720927:IVL720927 JFA720927:JFH720927 JOW720927:JPD720927 JYS720927:JYZ720927 KIO720927:KIV720927 KSK720927:KSR720927 LCG720927:LCN720927 LMC720927:LMJ720927 LVY720927:LWF720927 MFU720927:MGB720927 MPQ720927:MPX720927 MZM720927:MZT720927 NJI720927:NJP720927 NTE720927:NTL720927 ODA720927:ODH720927 OMW720927:OND720927 OWS720927:OWZ720927 PGO720927:PGV720927 PQK720927:PQR720927 QAG720927:QAN720927 QKC720927:QKJ720927 QTY720927:QUF720927 RDU720927:REB720927 RNQ720927:RNX720927 RXM720927:RXT720927 SHI720927:SHP720927 SRE720927:SRL720927 TBA720927:TBH720927 TKW720927:TLD720927 TUS720927:TUZ720927 UEO720927:UEV720927 UOK720927:UOR720927 UYG720927:UYN720927 VIC720927:VIJ720927 VRY720927:VSF720927 WBU720927:WCB720927 WLQ720927:WLX720927 WVM720927:WVT720927 E786463:L786463 JA786463:JH786463 SW786463:TD786463 ACS786463:ACZ786463 AMO786463:AMV786463 AWK786463:AWR786463 BGG786463:BGN786463 BQC786463:BQJ786463 BZY786463:CAF786463 CJU786463:CKB786463 CTQ786463:CTX786463 DDM786463:DDT786463 DNI786463:DNP786463 DXE786463:DXL786463 EHA786463:EHH786463 EQW786463:ERD786463 FAS786463:FAZ786463 FKO786463:FKV786463 FUK786463:FUR786463 GEG786463:GEN786463 GOC786463:GOJ786463 GXY786463:GYF786463 HHU786463:HIB786463 HRQ786463:HRX786463 IBM786463:IBT786463 ILI786463:ILP786463 IVE786463:IVL786463 JFA786463:JFH786463 JOW786463:JPD786463 JYS786463:JYZ786463 KIO786463:KIV786463 KSK786463:KSR786463 LCG786463:LCN786463 LMC786463:LMJ786463 LVY786463:LWF786463 MFU786463:MGB786463 MPQ786463:MPX786463 MZM786463:MZT786463 NJI786463:NJP786463 NTE786463:NTL786463 ODA786463:ODH786463 OMW786463:OND786463 OWS786463:OWZ786463 PGO786463:PGV786463 PQK786463:PQR786463 QAG786463:QAN786463 QKC786463:QKJ786463 QTY786463:QUF786463 RDU786463:REB786463 RNQ786463:RNX786463 RXM786463:RXT786463 SHI786463:SHP786463 SRE786463:SRL786463 TBA786463:TBH786463 TKW786463:TLD786463 TUS786463:TUZ786463 UEO786463:UEV786463 UOK786463:UOR786463 UYG786463:UYN786463 VIC786463:VIJ786463 VRY786463:VSF786463 WBU786463:WCB786463 WLQ786463:WLX786463 WVM786463:WVT786463 E851999:L851999 JA851999:JH851999 SW851999:TD851999 ACS851999:ACZ851999 AMO851999:AMV851999 AWK851999:AWR851999 BGG851999:BGN851999 BQC851999:BQJ851999 BZY851999:CAF851999 CJU851999:CKB851999 CTQ851999:CTX851999 DDM851999:DDT851999 DNI851999:DNP851999 DXE851999:DXL851999 EHA851999:EHH851999 EQW851999:ERD851999 FAS851999:FAZ851999 FKO851999:FKV851999 FUK851999:FUR851999 GEG851999:GEN851999 GOC851999:GOJ851999 GXY851999:GYF851999 HHU851999:HIB851999 HRQ851999:HRX851999 IBM851999:IBT851999 ILI851999:ILP851999 IVE851999:IVL851999 JFA851999:JFH851999 JOW851999:JPD851999 JYS851999:JYZ851999 KIO851999:KIV851999 KSK851999:KSR851999 LCG851999:LCN851999 LMC851999:LMJ851999 LVY851999:LWF851999 MFU851999:MGB851999 MPQ851999:MPX851999 MZM851999:MZT851999 NJI851999:NJP851999 NTE851999:NTL851999 ODA851999:ODH851999 OMW851999:OND851999 OWS851999:OWZ851999 PGO851999:PGV851999 PQK851999:PQR851999 QAG851999:QAN851999 QKC851999:QKJ851999 QTY851999:QUF851999 RDU851999:REB851999 RNQ851999:RNX851999 RXM851999:RXT851999 SHI851999:SHP851999 SRE851999:SRL851999 TBA851999:TBH851999 TKW851999:TLD851999 TUS851999:TUZ851999 UEO851999:UEV851999 UOK851999:UOR851999 UYG851999:UYN851999 VIC851999:VIJ851999 VRY851999:VSF851999 WBU851999:WCB851999 WLQ851999:WLX851999 WVM851999:WVT851999 E917535:L917535 JA917535:JH917535 SW917535:TD917535 ACS917535:ACZ917535 AMO917535:AMV917535 AWK917535:AWR917535 BGG917535:BGN917535 BQC917535:BQJ917535 BZY917535:CAF917535 CJU917535:CKB917535 CTQ917535:CTX917535 DDM917535:DDT917535 DNI917535:DNP917535 DXE917535:DXL917535 EHA917535:EHH917535 EQW917535:ERD917535 FAS917535:FAZ917535 FKO917535:FKV917535 FUK917535:FUR917535 GEG917535:GEN917535 GOC917535:GOJ917535 GXY917535:GYF917535 HHU917535:HIB917535 HRQ917535:HRX917535 IBM917535:IBT917535 ILI917535:ILP917535 IVE917535:IVL917535 JFA917535:JFH917535 JOW917535:JPD917535 JYS917535:JYZ917535 KIO917535:KIV917535 KSK917535:KSR917535 LCG917535:LCN917535 LMC917535:LMJ917535 LVY917535:LWF917535 MFU917535:MGB917535 MPQ917535:MPX917535 MZM917535:MZT917535 NJI917535:NJP917535 NTE917535:NTL917535 ODA917535:ODH917535 OMW917535:OND917535 OWS917535:OWZ917535 PGO917535:PGV917535 PQK917535:PQR917535 QAG917535:QAN917535 QKC917535:QKJ917535 QTY917535:QUF917535 RDU917535:REB917535 RNQ917535:RNX917535 RXM917535:RXT917535 SHI917535:SHP917535 SRE917535:SRL917535 TBA917535:TBH917535 TKW917535:TLD917535 TUS917535:TUZ917535 UEO917535:UEV917535 UOK917535:UOR917535 UYG917535:UYN917535 VIC917535:VIJ917535 VRY917535:VSF917535 WBU917535:WCB917535 WLQ917535:WLX917535 WVM917535:WVT917535 E983071:L983071 JA983071:JH983071 SW983071:TD983071 ACS983071:ACZ983071 AMO983071:AMV983071 AWK983071:AWR983071 BGG983071:BGN983071 BQC983071:BQJ983071 BZY983071:CAF983071 CJU983071:CKB983071 CTQ983071:CTX983071 DDM983071:DDT983071 DNI983071:DNP983071 DXE983071:DXL983071 EHA983071:EHH983071 EQW983071:ERD983071 FAS983071:FAZ983071 FKO983071:FKV983071 FUK983071:FUR983071 GEG983071:GEN983071 GOC983071:GOJ983071 GXY983071:GYF983071 HHU983071:HIB983071 HRQ983071:HRX983071 IBM983071:IBT983071 ILI983071:ILP983071 IVE983071:IVL983071 JFA983071:JFH983071 JOW983071:JPD983071 JYS983071:JYZ983071 KIO983071:KIV983071 KSK983071:KSR983071 LCG983071:LCN983071 LMC983071:LMJ983071 LVY983071:LWF983071 MFU983071:MGB983071 MPQ983071:MPX983071 MZM983071:MZT983071 NJI983071:NJP983071 NTE983071:NTL983071 ODA983071:ODH983071 OMW983071:OND983071 OWS983071:OWZ983071 PGO983071:PGV983071 PQK983071:PQR983071 QAG983071:QAN983071 QKC983071:QKJ983071 QTY983071:QUF983071 RDU983071:REB983071 RNQ983071:RNX983071 RXM983071:RXT983071 SHI983071:SHP983071 SRE983071:SRL983071 TBA983071:TBH983071 TKW983071:TLD983071 TUS983071:TUZ983071 UEO983071:UEV983071 UOK983071:UOR983071 UYG983071:UYN983071 VIC983071:VIJ983071 VRY983071:VSF983071 WBU983071:WCB983071 WLQ983071:WLX983071 WVM983071:WVT983071">
      <formula1>$N$28:$N$29</formula1>
    </dataValidation>
    <dataValidation type="list" allowBlank="1" showInputMessage="1" showErrorMessage="1" sqref="E26 JA26 SW26 ACS26 AMO26 AWK26 BGG26 BQC26 BZY26 CJU26 CTQ26 DDM26 DNI26 DXE26 EHA26 EQW26 FAS26 FKO26 FUK26 GEG26 GOC26 GXY26 HHU26 HRQ26 IBM26 ILI26 IVE26 JFA26 JOW26 JYS26 KIO26 KSK26 LCG26 LMC26 LVY26 MFU26 MPQ26 MZM26 NJI26 NTE26 ODA26 OMW26 OWS26 PGO26 PQK26 QAG26 QKC26 QTY26 RDU26 RNQ26 RXM26 SHI26 SRE26 TBA26 TKW26 TUS26 UEO26 UOK26 UYG26 VIC26 VRY26 WBU26 WLQ26 WVM26 E65564 JA65564 SW65564 ACS65564 AMO65564 AWK65564 BGG65564 BQC65564 BZY65564 CJU65564 CTQ65564 DDM65564 DNI65564 DXE65564 EHA65564 EQW65564 FAS65564 FKO65564 FUK65564 GEG65564 GOC65564 GXY65564 HHU65564 HRQ65564 IBM65564 ILI65564 IVE65564 JFA65564 JOW65564 JYS65564 KIO65564 KSK65564 LCG65564 LMC65564 LVY65564 MFU65564 MPQ65564 MZM65564 NJI65564 NTE65564 ODA65564 OMW65564 OWS65564 PGO65564 PQK65564 QAG65564 QKC65564 QTY65564 RDU65564 RNQ65564 RXM65564 SHI65564 SRE65564 TBA65564 TKW65564 TUS65564 UEO65564 UOK65564 UYG65564 VIC65564 VRY65564 WBU65564 WLQ65564 WVM65564 E131100 JA131100 SW131100 ACS131100 AMO131100 AWK131100 BGG131100 BQC131100 BZY131100 CJU131100 CTQ131100 DDM131100 DNI131100 DXE131100 EHA131100 EQW131100 FAS131100 FKO131100 FUK131100 GEG131100 GOC131100 GXY131100 HHU131100 HRQ131100 IBM131100 ILI131100 IVE131100 JFA131100 JOW131100 JYS131100 KIO131100 KSK131100 LCG131100 LMC131100 LVY131100 MFU131100 MPQ131100 MZM131100 NJI131100 NTE131100 ODA131100 OMW131100 OWS131100 PGO131100 PQK131100 QAG131100 QKC131100 QTY131100 RDU131100 RNQ131100 RXM131100 SHI131100 SRE131100 TBA131100 TKW131100 TUS131100 UEO131100 UOK131100 UYG131100 VIC131100 VRY131100 WBU131100 WLQ131100 WVM131100 E196636 JA196636 SW196636 ACS196636 AMO196636 AWK196636 BGG196636 BQC196636 BZY196636 CJU196636 CTQ196636 DDM196636 DNI196636 DXE196636 EHA196636 EQW196636 FAS196636 FKO196636 FUK196636 GEG196636 GOC196636 GXY196636 HHU196636 HRQ196636 IBM196636 ILI196636 IVE196636 JFA196636 JOW196636 JYS196636 KIO196636 KSK196636 LCG196636 LMC196636 LVY196636 MFU196636 MPQ196636 MZM196636 NJI196636 NTE196636 ODA196636 OMW196636 OWS196636 PGO196636 PQK196636 QAG196636 QKC196636 QTY196636 RDU196636 RNQ196636 RXM196636 SHI196636 SRE196636 TBA196636 TKW196636 TUS196636 UEO196636 UOK196636 UYG196636 VIC196636 VRY196636 WBU196636 WLQ196636 WVM196636 E262172 JA262172 SW262172 ACS262172 AMO262172 AWK262172 BGG262172 BQC262172 BZY262172 CJU262172 CTQ262172 DDM262172 DNI262172 DXE262172 EHA262172 EQW262172 FAS262172 FKO262172 FUK262172 GEG262172 GOC262172 GXY262172 HHU262172 HRQ262172 IBM262172 ILI262172 IVE262172 JFA262172 JOW262172 JYS262172 KIO262172 KSK262172 LCG262172 LMC262172 LVY262172 MFU262172 MPQ262172 MZM262172 NJI262172 NTE262172 ODA262172 OMW262172 OWS262172 PGO262172 PQK262172 QAG262172 QKC262172 QTY262172 RDU262172 RNQ262172 RXM262172 SHI262172 SRE262172 TBA262172 TKW262172 TUS262172 UEO262172 UOK262172 UYG262172 VIC262172 VRY262172 WBU262172 WLQ262172 WVM262172 E327708 JA327708 SW327708 ACS327708 AMO327708 AWK327708 BGG327708 BQC327708 BZY327708 CJU327708 CTQ327708 DDM327708 DNI327708 DXE327708 EHA327708 EQW327708 FAS327708 FKO327708 FUK327708 GEG327708 GOC327708 GXY327708 HHU327708 HRQ327708 IBM327708 ILI327708 IVE327708 JFA327708 JOW327708 JYS327708 KIO327708 KSK327708 LCG327708 LMC327708 LVY327708 MFU327708 MPQ327708 MZM327708 NJI327708 NTE327708 ODA327708 OMW327708 OWS327708 PGO327708 PQK327708 QAG327708 QKC327708 QTY327708 RDU327708 RNQ327708 RXM327708 SHI327708 SRE327708 TBA327708 TKW327708 TUS327708 UEO327708 UOK327708 UYG327708 VIC327708 VRY327708 WBU327708 WLQ327708 WVM327708 E393244 JA393244 SW393244 ACS393244 AMO393244 AWK393244 BGG393244 BQC393244 BZY393244 CJU393244 CTQ393244 DDM393244 DNI393244 DXE393244 EHA393244 EQW393244 FAS393244 FKO393244 FUK393244 GEG393244 GOC393244 GXY393244 HHU393244 HRQ393244 IBM393244 ILI393244 IVE393244 JFA393244 JOW393244 JYS393244 KIO393244 KSK393244 LCG393244 LMC393244 LVY393244 MFU393244 MPQ393244 MZM393244 NJI393244 NTE393244 ODA393244 OMW393244 OWS393244 PGO393244 PQK393244 QAG393244 QKC393244 QTY393244 RDU393244 RNQ393244 RXM393244 SHI393244 SRE393244 TBA393244 TKW393244 TUS393244 UEO393244 UOK393244 UYG393244 VIC393244 VRY393244 WBU393244 WLQ393244 WVM393244 E458780 JA458780 SW458780 ACS458780 AMO458780 AWK458780 BGG458780 BQC458780 BZY458780 CJU458780 CTQ458780 DDM458780 DNI458780 DXE458780 EHA458780 EQW458780 FAS458780 FKO458780 FUK458780 GEG458780 GOC458780 GXY458780 HHU458780 HRQ458780 IBM458780 ILI458780 IVE458780 JFA458780 JOW458780 JYS458780 KIO458780 KSK458780 LCG458780 LMC458780 LVY458780 MFU458780 MPQ458780 MZM458780 NJI458780 NTE458780 ODA458780 OMW458780 OWS458780 PGO458780 PQK458780 QAG458780 QKC458780 QTY458780 RDU458780 RNQ458780 RXM458780 SHI458780 SRE458780 TBA458780 TKW458780 TUS458780 UEO458780 UOK458780 UYG458780 VIC458780 VRY458780 WBU458780 WLQ458780 WVM458780 E524316 JA524316 SW524316 ACS524316 AMO524316 AWK524316 BGG524316 BQC524316 BZY524316 CJU524316 CTQ524316 DDM524316 DNI524316 DXE524316 EHA524316 EQW524316 FAS524316 FKO524316 FUK524316 GEG524316 GOC524316 GXY524316 HHU524316 HRQ524316 IBM524316 ILI524316 IVE524316 JFA524316 JOW524316 JYS524316 KIO524316 KSK524316 LCG524316 LMC524316 LVY524316 MFU524316 MPQ524316 MZM524316 NJI524316 NTE524316 ODA524316 OMW524316 OWS524316 PGO524316 PQK524316 QAG524316 QKC524316 QTY524316 RDU524316 RNQ524316 RXM524316 SHI524316 SRE524316 TBA524316 TKW524316 TUS524316 UEO524316 UOK524316 UYG524316 VIC524316 VRY524316 WBU524316 WLQ524316 WVM524316 E589852 JA589852 SW589852 ACS589852 AMO589852 AWK589852 BGG589852 BQC589852 BZY589852 CJU589852 CTQ589852 DDM589852 DNI589852 DXE589852 EHA589852 EQW589852 FAS589852 FKO589852 FUK589852 GEG589852 GOC589852 GXY589852 HHU589852 HRQ589852 IBM589852 ILI589852 IVE589852 JFA589852 JOW589852 JYS589852 KIO589852 KSK589852 LCG589852 LMC589852 LVY589852 MFU589852 MPQ589852 MZM589852 NJI589852 NTE589852 ODA589852 OMW589852 OWS589852 PGO589852 PQK589852 QAG589852 QKC589852 QTY589852 RDU589852 RNQ589852 RXM589852 SHI589852 SRE589852 TBA589852 TKW589852 TUS589852 UEO589852 UOK589852 UYG589852 VIC589852 VRY589852 WBU589852 WLQ589852 WVM589852 E655388 JA655388 SW655388 ACS655388 AMO655388 AWK655388 BGG655388 BQC655388 BZY655388 CJU655388 CTQ655388 DDM655388 DNI655388 DXE655388 EHA655388 EQW655388 FAS655388 FKO655388 FUK655388 GEG655388 GOC655388 GXY655388 HHU655388 HRQ655388 IBM655388 ILI655388 IVE655388 JFA655388 JOW655388 JYS655388 KIO655388 KSK655388 LCG655388 LMC655388 LVY655388 MFU655388 MPQ655388 MZM655388 NJI655388 NTE655388 ODA655388 OMW655388 OWS655388 PGO655388 PQK655388 QAG655388 QKC655388 QTY655388 RDU655388 RNQ655388 RXM655388 SHI655388 SRE655388 TBA655388 TKW655388 TUS655388 UEO655388 UOK655388 UYG655388 VIC655388 VRY655388 WBU655388 WLQ655388 WVM655388 E720924 JA720924 SW720924 ACS720924 AMO720924 AWK720924 BGG720924 BQC720924 BZY720924 CJU720924 CTQ720924 DDM720924 DNI720924 DXE720924 EHA720924 EQW720924 FAS720924 FKO720924 FUK720924 GEG720924 GOC720924 GXY720924 HHU720924 HRQ720924 IBM720924 ILI720924 IVE720924 JFA720924 JOW720924 JYS720924 KIO720924 KSK720924 LCG720924 LMC720924 LVY720924 MFU720924 MPQ720924 MZM720924 NJI720924 NTE720924 ODA720924 OMW720924 OWS720924 PGO720924 PQK720924 QAG720924 QKC720924 QTY720924 RDU720924 RNQ720924 RXM720924 SHI720924 SRE720924 TBA720924 TKW720924 TUS720924 UEO720924 UOK720924 UYG720924 VIC720924 VRY720924 WBU720924 WLQ720924 WVM720924 E786460 JA786460 SW786460 ACS786460 AMO786460 AWK786460 BGG786460 BQC786460 BZY786460 CJU786460 CTQ786460 DDM786460 DNI786460 DXE786460 EHA786460 EQW786460 FAS786460 FKO786460 FUK786460 GEG786460 GOC786460 GXY786460 HHU786460 HRQ786460 IBM786460 ILI786460 IVE786460 JFA786460 JOW786460 JYS786460 KIO786460 KSK786460 LCG786460 LMC786460 LVY786460 MFU786460 MPQ786460 MZM786460 NJI786460 NTE786460 ODA786460 OMW786460 OWS786460 PGO786460 PQK786460 QAG786460 QKC786460 QTY786460 RDU786460 RNQ786460 RXM786460 SHI786460 SRE786460 TBA786460 TKW786460 TUS786460 UEO786460 UOK786460 UYG786460 VIC786460 VRY786460 WBU786460 WLQ786460 WVM786460 E851996 JA851996 SW851996 ACS851996 AMO851996 AWK851996 BGG851996 BQC851996 BZY851996 CJU851996 CTQ851996 DDM851996 DNI851996 DXE851996 EHA851996 EQW851996 FAS851996 FKO851996 FUK851996 GEG851996 GOC851996 GXY851996 HHU851996 HRQ851996 IBM851996 ILI851996 IVE851996 JFA851996 JOW851996 JYS851996 KIO851996 KSK851996 LCG851996 LMC851996 LVY851996 MFU851996 MPQ851996 MZM851996 NJI851996 NTE851996 ODA851996 OMW851996 OWS851996 PGO851996 PQK851996 QAG851996 QKC851996 QTY851996 RDU851996 RNQ851996 RXM851996 SHI851996 SRE851996 TBA851996 TKW851996 TUS851996 UEO851996 UOK851996 UYG851996 VIC851996 VRY851996 WBU851996 WLQ851996 WVM851996 E917532 JA917532 SW917532 ACS917532 AMO917532 AWK917532 BGG917532 BQC917532 BZY917532 CJU917532 CTQ917532 DDM917532 DNI917532 DXE917532 EHA917532 EQW917532 FAS917532 FKO917532 FUK917532 GEG917532 GOC917532 GXY917532 HHU917532 HRQ917532 IBM917532 ILI917532 IVE917532 JFA917532 JOW917532 JYS917532 KIO917532 KSK917532 LCG917532 LMC917532 LVY917532 MFU917532 MPQ917532 MZM917532 NJI917532 NTE917532 ODA917532 OMW917532 OWS917532 PGO917532 PQK917532 QAG917532 QKC917532 QTY917532 RDU917532 RNQ917532 RXM917532 SHI917532 SRE917532 TBA917532 TKW917532 TUS917532 UEO917532 UOK917532 UYG917532 VIC917532 VRY917532 WBU917532 WLQ917532 WVM917532 E983068 JA983068 SW983068 ACS983068 AMO983068 AWK983068 BGG983068 BQC983068 BZY983068 CJU983068 CTQ983068 DDM983068 DNI983068 DXE983068 EHA983068 EQW983068 FAS983068 FKO983068 FUK983068 GEG983068 GOC983068 GXY983068 HHU983068 HRQ983068 IBM983068 ILI983068 IVE983068 JFA983068 JOW983068 JYS983068 KIO983068 KSK983068 LCG983068 LMC983068 LVY983068 MFU983068 MPQ983068 MZM983068 NJI983068 NTE983068 ODA983068 OMW983068 OWS983068 PGO983068 PQK983068 QAG983068 QKC983068 QTY983068 RDU983068 RNQ983068 RXM983068 SHI983068 SRE983068 TBA983068 TKW983068 TUS983068 UEO983068 UOK983068 UYG983068 VIC983068 VRY983068 WBU983068 WLQ983068 WVM983068">
      <formula1>$O$26:$O$28</formula1>
    </dataValidation>
    <dataValidation type="list" allowBlank="1" showInputMessage="1" showErrorMessage="1" sqref="E65498:L65498 JA65498:JH65498 SW65498:TD65498 ACS65498:ACZ65498 AMO65498:AMV65498 AWK65498:AWR65498 BGG65498:BGN65498 BQC65498:BQJ65498 BZY65498:CAF65498 CJU65498:CKB65498 CTQ65498:CTX65498 DDM65498:DDT65498 DNI65498:DNP65498 DXE65498:DXL65498 EHA65498:EHH65498 EQW65498:ERD65498 FAS65498:FAZ65498 FKO65498:FKV65498 FUK65498:FUR65498 GEG65498:GEN65498 GOC65498:GOJ65498 GXY65498:GYF65498 HHU65498:HIB65498 HRQ65498:HRX65498 IBM65498:IBT65498 ILI65498:ILP65498 IVE65498:IVL65498 JFA65498:JFH65498 JOW65498:JPD65498 JYS65498:JYZ65498 KIO65498:KIV65498 KSK65498:KSR65498 LCG65498:LCN65498 LMC65498:LMJ65498 LVY65498:LWF65498 MFU65498:MGB65498 MPQ65498:MPX65498 MZM65498:MZT65498 NJI65498:NJP65498 NTE65498:NTL65498 ODA65498:ODH65498 OMW65498:OND65498 OWS65498:OWZ65498 PGO65498:PGV65498 PQK65498:PQR65498 QAG65498:QAN65498 QKC65498:QKJ65498 QTY65498:QUF65498 RDU65498:REB65498 RNQ65498:RNX65498 RXM65498:RXT65498 SHI65498:SHP65498 SRE65498:SRL65498 TBA65498:TBH65498 TKW65498:TLD65498 TUS65498:TUZ65498 UEO65498:UEV65498 UOK65498:UOR65498 UYG65498:UYN65498 VIC65498:VIJ65498 VRY65498:VSF65498 WBU65498:WCB65498 WLQ65498:WLX65498 WVM65498:WVT65498 E131034:L131034 JA131034:JH131034 SW131034:TD131034 ACS131034:ACZ131034 AMO131034:AMV131034 AWK131034:AWR131034 BGG131034:BGN131034 BQC131034:BQJ131034 BZY131034:CAF131034 CJU131034:CKB131034 CTQ131034:CTX131034 DDM131034:DDT131034 DNI131034:DNP131034 DXE131034:DXL131034 EHA131034:EHH131034 EQW131034:ERD131034 FAS131034:FAZ131034 FKO131034:FKV131034 FUK131034:FUR131034 GEG131034:GEN131034 GOC131034:GOJ131034 GXY131034:GYF131034 HHU131034:HIB131034 HRQ131034:HRX131034 IBM131034:IBT131034 ILI131034:ILP131034 IVE131034:IVL131034 JFA131034:JFH131034 JOW131034:JPD131034 JYS131034:JYZ131034 KIO131034:KIV131034 KSK131034:KSR131034 LCG131034:LCN131034 LMC131034:LMJ131034 LVY131034:LWF131034 MFU131034:MGB131034 MPQ131034:MPX131034 MZM131034:MZT131034 NJI131034:NJP131034 NTE131034:NTL131034 ODA131034:ODH131034 OMW131034:OND131034 OWS131034:OWZ131034 PGO131034:PGV131034 PQK131034:PQR131034 QAG131034:QAN131034 QKC131034:QKJ131034 QTY131034:QUF131034 RDU131034:REB131034 RNQ131034:RNX131034 RXM131034:RXT131034 SHI131034:SHP131034 SRE131034:SRL131034 TBA131034:TBH131034 TKW131034:TLD131034 TUS131034:TUZ131034 UEO131034:UEV131034 UOK131034:UOR131034 UYG131034:UYN131034 VIC131034:VIJ131034 VRY131034:VSF131034 WBU131034:WCB131034 WLQ131034:WLX131034 WVM131034:WVT131034 E196570:L196570 JA196570:JH196570 SW196570:TD196570 ACS196570:ACZ196570 AMO196570:AMV196570 AWK196570:AWR196570 BGG196570:BGN196570 BQC196570:BQJ196570 BZY196570:CAF196570 CJU196570:CKB196570 CTQ196570:CTX196570 DDM196570:DDT196570 DNI196570:DNP196570 DXE196570:DXL196570 EHA196570:EHH196570 EQW196570:ERD196570 FAS196570:FAZ196570 FKO196570:FKV196570 FUK196570:FUR196570 GEG196570:GEN196570 GOC196570:GOJ196570 GXY196570:GYF196570 HHU196570:HIB196570 HRQ196570:HRX196570 IBM196570:IBT196570 ILI196570:ILP196570 IVE196570:IVL196570 JFA196570:JFH196570 JOW196570:JPD196570 JYS196570:JYZ196570 KIO196570:KIV196570 KSK196570:KSR196570 LCG196570:LCN196570 LMC196570:LMJ196570 LVY196570:LWF196570 MFU196570:MGB196570 MPQ196570:MPX196570 MZM196570:MZT196570 NJI196570:NJP196570 NTE196570:NTL196570 ODA196570:ODH196570 OMW196570:OND196570 OWS196570:OWZ196570 PGO196570:PGV196570 PQK196570:PQR196570 QAG196570:QAN196570 QKC196570:QKJ196570 QTY196570:QUF196570 RDU196570:REB196570 RNQ196570:RNX196570 RXM196570:RXT196570 SHI196570:SHP196570 SRE196570:SRL196570 TBA196570:TBH196570 TKW196570:TLD196570 TUS196570:TUZ196570 UEO196570:UEV196570 UOK196570:UOR196570 UYG196570:UYN196570 VIC196570:VIJ196570 VRY196570:VSF196570 WBU196570:WCB196570 WLQ196570:WLX196570 WVM196570:WVT196570 E262106:L262106 JA262106:JH262106 SW262106:TD262106 ACS262106:ACZ262106 AMO262106:AMV262106 AWK262106:AWR262106 BGG262106:BGN262106 BQC262106:BQJ262106 BZY262106:CAF262106 CJU262106:CKB262106 CTQ262106:CTX262106 DDM262106:DDT262106 DNI262106:DNP262106 DXE262106:DXL262106 EHA262106:EHH262106 EQW262106:ERD262106 FAS262106:FAZ262106 FKO262106:FKV262106 FUK262106:FUR262106 GEG262106:GEN262106 GOC262106:GOJ262106 GXY262106:GYF262106 HHU262106:HIB262106 HRQ262106:HRX262106 IBM262106:IBT262106 ILI262106:ILP262106 IVE262106:IVL262106 JFA262106:JFH262106 JOW262106:JPD262106 JYS262106:JYZ262106 KIO262106:KIV262106 KSK262106:KSR262106 LCG262106:LCN262106 LMC262106:LMJ262106 LVY262106:LWF262106 MFU262106:MGB262106 MPQ262106:MPX262106 MZM262106:MZT262106 NJI262106:NJP262106 NTE262106:NTL262106 ODA262106:ODH262106 OMW262106:OND262106 OWS262106:OWZ262106 PGO262106:PGV262106 PQK262106:PQR262106 QAG262106:QAN262106 QKC262106:QKJ262106 QTY262106:QUF262106 RDU262106:REB262106 RNQ262106:RNX262106 RXM262106:RXT262106 SHI262106:SHP262106 SRE262106:SRL262106 TBA262106:TBH262106 TKW262106:TLD262106 TUS262106:TUZ262106 UEO262106:UEV262106 UOK262106:UOR262106 UYG262106:UYN262106 VIC262106:VIJ262106 VRY262106:VSF262106 WBU262106:WCB262106 WLQ262106:WLX262106 WVM262106:WVT262106 E327642:L327642 JA327642:JH327642 SW327642:TD327642 ACS327642:ACZ327642 AMO327642:AMV327642 AWK327642:AWR327642 BGG327642:BGN327642 BQC327642:BQJ327642 BZY327642:CAF327642 CJU327642:CKB327642 CTQ327642:CTX327642 DDM327642:DDT327642 DNI327642:DNP327642 DXE327642:DXL327642 EHA327642:EHH327642 EQW327642:ERD327642 FAS327642:FAZ327642 FKO327642:FKV327642 FUK327642:FUR327642 GEG327642:GEN327642 GOC327642:GOJ327642 GXY327642:GYF327642 HHU327642:HIB327642 HRQ327642:HRX327642 IBM327642:IBT327642 ILI327642:ILP327642 IVE327642:IVL327642 JFA327642:JFH327642 JOW327642:JPD327642 JYS327642:JYZ327642 KIO327642:KIV327642 KSK327642:KSR327642 LCG327642:LCN327642 LMC327642:LMJ327642 LVY327642:LWF327642 MFU327642:MGB327642 MPQ327642:MPX327642 MZM327642:MZT327642 NJI327642:NJP327642 NTE327642:NTL327642 ODA327642:ODH327642 OMW327642:OND327642 OWS327642:OWZ327642 PGO327642:PGV327642 PQK327642:PQR327642 QAG327642:QAN327642 QKC327642:QKJ327642 QTY327642:QUF327642 RDU327642:REB327642 RNQ327642:RNX327642 RXM327642:RXT327642 SHI327642:SHP327642 SRE327642:SRL327642 TBA327642:TBH327642 TKW327642:TLD327642 TUS327642:TUZ327642 UEO327642:UEV327642 UOK327642:UOR327642 UYG327642:UYN327642 VIC327642:VIJ327642 VRY327642:VSF327642 WBU327642:WCB327642 WLQ327642:WLX327642 WVM327642:WVT327642 E393178:L393178 JA393178:JH393178 SW393178:TD393178 ACS393178:ACZ393178 AMO393178:AMV393178 AWK393178:AWR393178 BGG393178:BGN393178 BQC393178:BQJ393178 BZY393178:CAF393178 CJU393178:CKB393178 CTQ393178:CTX393178 DDM393178:DDT393178 DNI393178:DNP393178 DXE393178:DXL393178 EHA393178:EHH393178 EQW393178:ERD393178 FAS393178:FAZ393178 FKO393178:FKV393178 FUK393178:FUR393178 GEG393178:GEN393178 GOC393178:GOJ393178 GXY393178:GYF393178 HHU393178:HIB393178 HRQ393178:HRX393178 IBM393178:IBT393178 ILI393178:ILP393178 IVE393178:IVL393178 JFA393178:JFH393178 JOW393178:JPD393178 JYS393178:JYZ393178 KIO393178:KIV393178 KSK393178:KSR393178 LCG393178:LCN393178 LMC393178:LMJ393178 LVY393178:LWF393178 MFU393178:MGB393178 MPQ393178:MPX393178 MZM393178:MZT393178 NJI393178:NJP393178 NTE393178:NTL393178 ODA393178:ODH393178 OMW393178:OND393178 OWS393178:OWZ393178 PGO393178:PGV393178 PQK393178:PQR393178 QAG393178:QAN393178 QKC393178:QKJ393178 QTY393178:QUF393178 RDU393178:REB393178 RNQ393178:RNX393178 RXM393178:RXT393178 SHI393178:SHP393178 SRE393178:SRL393178 TBA393178:TBH393178 TKW393178:TLD393178 TUS393178:TUZ393178 UEO393178:UEV393178 UOK393178:UOR393178 UYG393178:UYN393178 VIC393178:VIJ393178 VRY393178:VSF393178 WBU393178:WCB393178 WLQ393178:WLX393178 WVM393178:WVT393178 E458714:L458714 JA458714:JH458714 SW458714:TD458714 ACS458714:ACZ458714 AMO458714:AMV458714 AWK458714:AWR458714 BGG458714:BGN458714 BQC458714:BQJ458714 BZY458714:CAF458714 CJU458714:CKB458714 CTQ458714:CTX458714 DDM458714:DDT458714 DNI458714:DNP458714 DXE458714:DXL458714 EHA458714:EHH458714 EQW458714:ERD458714 FAS458714:FAZ458714 FKO458714:FKV458714 FUK458714:FUR458714 GEG458714:GEN458714 GOC458714:GOJ458714 GXY458714:GYF458714 HHU458714:HIB458714 HRQ458714:HRX458714 IBM458714:IBT458714 ILI458714:ILP458714 IVE458714:IVL458714 JFA458714:JFH458714 JOW458714:JPD458714 JYS458714:JYZ458714 KIO458714:KIV458714 KSK458714:KSR458714 LCG458714:LCN458714 LMC458714:LMJ458714 LVY458714:LWF458714 MFU458714:MGB458714 MPQ458714:MPX458714 MZM458714:MZT458714 NJI458714:NJP458714 NTE458714:NTL458714 ODA458714:ODH458714 OMW458714:OND458714 OWS458714:OWZ458714 PGO458714:PGV458714 PQK458714:PQR458714 QAG458714:QAN458714 QKC458714:QKJ458714 QTY458714:QUF458714 RDU458714:REB458714 RNQ458714:RNX458714 RXM458714:RXT458714 SHI458714:SHP458714 SRE458714:SRL458714 TBA458714:TBH458714 TKW458714:TLD458714 TUS458714:TUZ458714 UEO458714:UEV458714 UOK458714:UOR458714 UYG458714:UYN458714 VIC458714:VIJ458714 VRY458714:VSF458714 WBU458714:WCB458714 WLQ458714:WLX458714 WVM458714:WVT458714 E524250:L524250 JA524250:JH524250 SW524250:TD524250 ACS524250:ACZ524250 AMO524250:AMV524250 AWK524250:AWR524250 BGG524250:BGN524250 BQC524250:BQJ524250 BZY524250:CAF524250 CJU524250:CKB524250 CTQ524250:CTX524250 DDM524250:DDT524250 DNI524250:DNP524250 DXE524250:DXL524250 EHA524250:EHH524250 EQW524250:ERD524250 FAS524250:FAZ524250 FKO524250:FKV524250 FUK524250:FUR524250 GEG524250:GEN524250 GOC524250:GOJ524250 GXY524250:GYF524250 HHU524250:HIB524250 HRQ524250:HRX524250 IBM524250:IBT524250 ILI524250:ILP524250 IVE524250:IVL524250 JFA524250:JFH524250 JOW524250:JPD524250 JYS524250:JYZ524250 KIO524250:KIV524250 KSK524250:KSR524250 LCG524250:LCN524250 LMC524250:LMJ524250 LVY524250:LWF524250 MFU524250:MGB524250 MPQ524250:MPX524250 MZM524250:MZT524250 NJI524250:NJP524250 NTE524250:NTL524250 ODA524250:ODH524250 OMW524250:OND524250 OWS524250:OWZ524250 PGO524250:PGV524250 PQK524250:PQR524250 QAG524250:QAN524250 QKC524250:QKJ524250 QTY524250:QUF524250 RDU524250:REB524250 RNQ524250:RNX524250 RXM524250:RXT524250 SHI524250:SHP524250 SRE524250:SRL524250 TBA524250:TBH524250 TKW524250:TLD524250 TUS524250:TUZ524250 UEO524250:UEV524250 UOK524250:UOR524250 UYG524250:UYN524250 VIC524250:VIJ524250 VRY524250:VSF524250 WBU524250:WCB524250 WLQ524250:WLX524250 WVM524250:WVT524250 E589786:L589786 JA589786:JH589786 SW589786:TD589786 ACS589786:ACZ589786 AMO589786:AMV589786 AWK589786:AWR589786 BGG589786:BGN589786 BQC589786:BQJ589786 BZY589786:CAF589786 CJU589786:CKB589786 CTQ589786:CTX589786 DDM589786:DDT589786 DNI589786:DNP589786 DXE589786:DXL589786 EHA589786:EHH589786 EQW589786:ERD589786 FAS589786:FAZ589786 FKO589786:FKV589786 FUK589786:FUR589786 GEG589786:GEN589786 GOC589786:GOJ589786 GXY589786:GYF589786 HHU589786:HIB589786 HRQ589786:HRX589786 IBM589786:IBT589786 ILI589786:ILP589786 IVE589786:IVL589786 JFA589786:JFH589786 JOW589786:JPD589786 JYS589786:JYZ589786 KIO589786:KIV589786 KSK589786:KSR589786 LCG589786:LCN589786 LMC589786:LMJ589786 LVY589786:LWF589786 MFU589786:MGB589786 MPQ589786:MPX589786 MZM589786:MZT589786 NJI589786:NJP589786 NTE589786:NTL589786 ODA589786:ODH589786 OMW589786:OND589786 OWS589786:OWZ589786 PGO589786:PGV589786 PQK589786:PQR589786 QAG589786:QAN589786 QKC589786:QKJ589786 QTY589786:QUF589786 RDU589786:REB589786 RNQ589786:RNX589786 RXM589786:RXT589786 SHI589786:SHP589786 SRE589786:SRL589786 TBA589786:TBH589786 TKW589786:TLD589786 TUS589786:TUZ589786 UEO589786:UEV589786 UOK589786:UOR589786 UYG589786:UYN589786 VIC589786:VIJ589786 VRY589786:VSF589786 WBU589786:WCB589786 WLQ589786:WLX589786 WVM589786:WVT589786 E655322:L655322 JA655322:JH655322 SW655322:TD655322 ACS655322:ACZ655322 AMO655322:AMV655322 AWK655322:AWR655322 BGG655322:BGN655322 BQC655322:BQJ655322 BZY655322:CAF655322 CJU655322:CKB655322 CTQ655322:CTX655322 DDM655322:DDT655322 DNI655322:DNP655322 DXE655322:DXL655322 EHA655322:EHH655322 EQW655322:ERD655322 FAS655322:FAZ655322 FKO655322:FKV655322 FUK655322:FUR655322 GEG655322:GEN655322 GOC655322:GOJ655322 GXY655322:GYF655322 HHU655322:HIB655322 HRQ655322:HRX655322 IBM655322:IBT655322 ILI655322:ILP655322 IVE655322:IVL655322 JFA655322:JFH655322 JOW655322:JPD655322 JYS655322:JYZ655322 KIO655322:KIV655322 KSK655322:KSR655322 LCG655322:LCN655322 LMC655322:LMJ655322 LVY655322:LWF655322 MFU655322:MGB655322 MPQ655322:MPX655322 MZM655322:MZT655322 NJI655322:NJP655322 NTE655322:NTL655322 ODA655322:ODH655322 OMW655322:OND655322 OWS655322:OWZ655322 PGO655322:PGV655322 PQK655322:PQR655322 QAG655322:QAN655322 QKC655322:QKJ655322 QTY655322:QUF655322 RDU655322:REB655322 RNQ655322:RNX655322 RXM655322:RXT655322 SHI655322:SHP655322 SRE655322:SRL655322 TBA655322:TBH655322 TKW655322:TLD655322 TUS655322:TUZ655322 UEO655322:UEV655322 UOK655322:UOR655322 UYG655322:UYN655322 VIC655322:VIJ655322 VRY655322:VSF655322 WBU655322:WCB655322 WLQ655322:WLX655322 WVM655322:WVT655322 E720858:L720858 JA720858:JH720858 SW720858:TD720858 ACS720858:ACZ720858 AMO720858:AMV720858 AWK720858:AWR720858 BGG720858:BGN720858 BQC720858:BQJ720858 BZY720858:CAF720858 CJU720858:CKB720858 CTQ720858:CTX720858 DDM720858:DDT720858 DNI720858:DNP720858 DXE720858:DXL720858 EHA720858:EHH720858 EQW720858:ERD720858 FAS720858:FAZ720858 FKO720858:FKV720858 FUK720858:FUR720858 GEG720858:GEN720858 GOC720858:GOJ720858 GXY720858:GYF720858 HHU720858:HIB720858 HRQ720858:HRX720858 IBM720858:IBT720858 ILI720858:ILP720858 IVE720858:IVL720858 JFA720858:JFH720858 JOW720858:JPD720858 JYS720858:JYZ720858 KIO720858:KIV720858 KSK720858:KSR720858 LCG720858:LCN720858 LMC720858:LMJ720858 LVY720858:LWF720858 MFU720858:MGB720858 MPQ720858:MPX720858 MZM720858:MZT720858 NJI720858:NJP720858 NTE720858:NTL720858 ODA720858:ODH720858 OMW720858:OND720858 OWS720858:OWZ720858 PGO720858:PGV720858 PQK720858:PQR720858 QAG720858:QAN720858 QKC720858:QKJ720858 QTY720858:QUF720858 RDU720858:REB720858 RNQ720858:RNX720858 RXM720858:RXT720858 SHI720858:SHP720858 SRE720858:SRL720858 TBA720858:TBH720858 TKW720858:TLD720858 TUS720858:TUZ720858 UEO720858:UEV720858 UOK720858:UOR720858 UYG720858:UYN720858 VIC720858:VIJ720858 VRY720858:VSF720858 WBU720858:WCB720858 WLQ720858:WLX720858 WVM720858:WVT720858 E786394:L786394 JA786394:JH786394 SW786394:TD786394 ACS786394:ACZ786394 AMO786394:AMV786394 AWK786394:AWR786394 BGG786394:BGN786394 BQC786394:BQJ786394 BZY786394:CAF786394 CJU786394:CKB786394 CTQ786394:CTX786394 DDM786394:DDT786394 DNI786394:DNP786394 DXE786394:DXL786394 EHA786394:EHH786394 EQW786394:ERD786394 FAS786394:FAZ786394 FKO786394:FKV786394 FUK786394:FUR786394 GEG786394:GEN786394 GOC786394:GOJ786394 GXY786394:GYF786394 HHU786394:HIB786394 HRQ786394:HRX786394 IBM786394:IBT786394 ILI786394:ILP786394 IVE786394:IVL786394 JFA786394:JFH786394 JOW786394:JPD786394 JYS786394:JYZ786394 KIO786394:KIV786394 KSK786394:KSR786394 LCG786394:LCN786394 LMC786394:LMJ786394 LVY786394:LWF786394 MFU786394:MGB786394 MPQ786394:MPX786394 MZM786394:MZT786394 NJI786394:NJP786394 NTE786394:NTL786394 ODA786394:ODH786394 OMW786394:OND786394 OWS786394:OWZ786394 PGO786394:PGV786394 PQK786394:PQR786394 QAG786394:QAN786394 QKC786394:QKJ786394 QTY786394:QUF786394 RDU786394:REB786394 RNQ786394:RNX786394 RXM786394:RXT786394 SHI786394:SHP786394 SRE786394:SRL786394 TBA786394:TBH786394 TKW786394:TLD786394 TUS786394:TUZ786394 UEO786394:UEV786394 UOK786394:UOR786394 UYG786394:UYN786394 VIC786394:VIJ786394 VRY786394:VSF786394 WBU786394:WCB786394 WLQ786394:WLX786394 WVM786394:WVT786394 E851930:L851930 JA851930:JH851930 SW851930:TD851930 ACS851930:ACZ851930 AMO851930:AMV851930 AWK851930:AWR851930 BGG851930:BGN851930 BQC851930:BQJ851930 BZY851930:CAF851930 CJU851930:CKB851930 CTQ851930:CTX851930 DDM851930:DDT851930 DNI851930:DNP851930 DXE851930:DXL851930 EHA851930:EHH851930 EQW851930:ERD851930 FAS851930:FAZ851930 FKO851930:FKV851930 FUK851930:FUR851930 GEG851930:GEN851930 GOC851930:GOJ851930 GXY851930:GYF851930 HHU851930:HIB851930 HRQ851930:HRX851930 IBM851930:IBT851930 ILI851930:ILP851930 IVE851930:IVL851930 JFA851930:JFH851930 JOW851930:JPD851930 JYS851930:JYZ851930 KIO851930:KIV851930 KSK851930:KSR851930 LCG851930:LCN851930 LMC851930:LMJ851930 LVY851930:LWF851930 MFU851930:MGB851930 MPQ851930:MPX851930 MZM851930:MZT851930 NJI851930:NJP851930 NTE851930:NTL851930 ODA851930:ODH851930 OMW851930:OND851930 OWS851930:OWZ851930 PGO851930:PGV851930 PQK851930:PQR851930 QAG851930:QAN851930 QKC851930:QKJ851930 QTY851930:QUF851930 RDU851930:REB851930 RNQ851930:RNX851930 RXM851930:RXT851930 SHI851930:SHP851930 SRE851930:SRL851930 TBA851930:TBH851930 TKW851930:TLD851930 TUS851930:TUZ851930 UEO851930:UEV851930 UOK851930:UOR851930 UYG851930:UYN851930 VIC851930:VIJ851930 VRY851930:VSF851930 WBU851930:WCB851930 WLQ851930:WLX851930 WVM851930:WVT851930 E917466:L917466 JA917466:JH917466 SW917466:TD917466 ACS917466:ACZ917466 AMO917466:AMV917466 AWK917466:AWR917466 BGG917466:BGN917466 BQC917466:BQJ917466 BZY917466:CAF917466 CJU917466:CKB917466 CTQ917466:CTX917466 DDM917466:DDT917466 DNI917466:DNP917466 DXE917466:DXL917466 EHA917466:EHH917466 EQW917466:ERD917466 FAS917466:FAZ917466 FKO917466:FKV917466 FUK917466:FUR917466 GEG917466:GEN917466 GOC917466:GOJ917466 GXY917466:GYF917466 HHU917466:HIB917466 HRQ917466:HRX917466 IBM917466:IBT917466 ILI917466:ILP917466 IVE917466:IVL917466 JFA917466:JFH917466 JOW917466:JPD917466 JYS917466:JYZ917466 KIO917466:KIV917466 KSK917466:KSR917466 LCG917466:LCN917466 LMC917466:LMJ917466 LVY917466:LWF917466 MFU917466:MGB917466 MPQ917466:MPX917466 MZM917466:MZT917466 NJI917466:NJP917466 NTE917466:NTL917466 ODA917466:ODH917466 OMW917466:OND917466 OWS917466:OWZ917466 PGO917466:PGV917466 PQK917466:PQR917466 QAG917466:QAN917466 QKC917466:QKJ917466 QTY917466:QUF917466 RDU917466:REB917466 RNQ917466:RNX917466 RXM917466:RXT917466 SHI917466:SHP917466 SRE917466:SRL917466 TBA917466:TBH917466 TKW917466:TLD917466 TUS917466:TUZ917466 UEO917466:UEV917466 UOK917466:UOR917466 UYG917466:UYN917466 VIC917466:VIJ917466 VRY917466:VSF917466 WBU917466:WCB917466 WLQ917466:WLX917466 WVM917466:WVT917466 E983002:L983002 JA983002:JH983002 SW983002:TD983002 ACS983002:ACZ983002 AMO983002:AMV983002 AWK983002:AWR983002 BGG983002:BGN983002 BQC983002:BQJ983002 BZY983002:CAF983002 CJU983002:CKB983002 CTQ983002:CTX983002 DDM983002:DDT983002 DNI983002:DNP983002 DXE983002:DXL983002 EHA983002:EHH983002 EQW983002:ERD983002 FAS983002:FAZ983002 FKO983002:FKV983002 FUK983002:FUR983002 GEG983002:GEN983002 GOC983002:GOJ983002 GXY983002:GYF983002 HHU983002:HIB983002 HRQ983002:HRX983002 IBM983002:IBT983002 ILI983002:ILP983002 IVE983002:IVL983002 JFA983002:JFH983002 JOW983002:JPD983002 JYS983002:JYZ983002 KIO983002:KIV983002 KSK983002:KSR983002 LCG983002:LCN983002 LMC983002:LMJ983002 LVY983002:LWF983002 MFU983002:MGB983002 MPQ983002:MPX983002 MZM983002:MZT983002 NJI983002:NJP983002 NTE983002:NTL983002 ODA983002:ODH983002 OMW983002:OND983002 OWS983002:OWZ983002 PGO983002:PGV983002 PQK983002:PQR983002 QAG983002:QAN983002 QKC983002:QKJ983002 QTY983002:QUF983002 RDU983002:REB983002 RNQ983002:RNX983002 RXM983002:RXT983002 SHI983002:SHP983002 SRE983002:SRL983002 TBA983002:TBH983002 TKW983002:TLD983002 TUS983002:TUZ983002 UEO983002:UEV983002 UOK983002:UOR983002 UYG983002:UYN983002 VIC983002:VIJ983002 VRY983002:VSF983002 WBU983002:WCB983002 WLQ983002:WLX983002 WVM983002:WVT983002 E1048538:L1048538 JA1048538:JH1048538 SW1048538:TD1048538 ACS1048538:ACZ1048538 AMO1048538:AMV1048538 AWK1048538:AWR1048538 BGG1048538:BGN1048538 BQC1048538:BQJ1048538 BZY1048538:CAF1048538 CJU1048538:CKB1048538 CTQ1048538:CTX1048538 DDM1048538:DDT1048538 DNI1048538:DNP1048538 DXE1048538:DXL1048538 EHA1048538:EHH1048538 EQW1048538:ERD1048538 FAS1048538:FAZ1048538 FKO1048538:FKV1048538 FUK1048538:FUR1048538 GEG1048538:GEN1048538 GOC1048538:GOJ1048538 GXY1048538:GYF1048538 HHU1048538:HIB1048538 HRQ1048538:HRX1048538 IBM1048538:IBT1048538 ILI1048538:ILP1048538 IVE1048538:IVL1048538 JFA1048538:JFH1048538 JOW1048538:JPD1048538 JYS1048538:JYZ1048538 KIO1048538:KIV1048538 KSK1048538:KSR1048538 LCG1048538:LCN1048538 LMC1048538:LMJ1048538 LVY1048538:LWF1048538 MFU1048538:MGB1048538 MPQ1048538:MPX1048538 MZM1048538:MZT1048538 NJI1048538:NJP1048538 NTE1048538:NTL1048538 ODA1048538:ODH1048538 OMW1048538:OND1048538 OWS1048538:OWZ1048538 PGO1048538:PGV1048538 PQK1048538:PQR1048538 QAG1048538:QAN1048538 QKC1048538:QKJ1048538 QTY1048538:QUF1048538 RDU1048538:REB1048538 RNQ1048538:RNX1048538 RXM1048538:RXT1048538 SHI1048538:SHP1048538 SRE1048538:SRL1048538 TBA1048538:TBH1048538 TKW1048538:TLD1048538 TUS1048538:TUZ1048538 UEO1048538:UEV1048538 UOK1048538:UOR1048538 UYG1048538:UYN1048538 VIC1048538:VIJ1048538 VRY1048538:VSF1048538 WBU1048538:WCB1048538 WLQ1048538:WLX1048538 WVM1048538:WVT1048538">
      <formula1>$P$1:$P$8</formula1>
    </dataValidation>
  </dataValidations>
  <pageMargins left="0.7" right="0.7" top="0.75" bottom="0.75" header="0.3" footer="0.3"/>
  <drawing r:id="rId1"/>
  <legacy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79998168889431442"/>
  </sheetPr>
  <dimension ref="A1:L17"/>
  <sheetViews>
    <sheetView workbookViewId="0">
      <selection activeCell="A8" sqref="A8"/>
    </sheetView>
  </sheetViews>
  <sheetFormatPr baseColWidth="10" defaultRowHeight="15" x14ac:dyDescent="0.25"/>
  <cols>
    <col min="1" max="1" width="39.42578125" bestFit="1" customWidth="1"/>
    <col min="3" max="3" width="21.85546875" bestFit="1" customWidth="1"/>
    <col min="4" max="4" width="14.42578125" customWidth="1"/>
    <col min="7" max="7" width="23.140625" customWidth="1"/>
    <col min="8" max="8" width="3.28515625" customWidth="1"/>
  </cols>
  <sheetData>
    <row r="1" spans="1:12" ht="19.5" thickBot="1" x14ac:dyDescent="0.3">
      <c r="A1" s="153" t="s">
        <v>283</v>
      </c>
      <c r="B1" s="154" t="s">
        <v>284</v>
      </c>
      <c r="C1" s="154" t="s">
        <v>285</v>
      </c>
      <c r="D1" s="155" t="s">
        <v>286</v>
      </c>
    </row>
    <row r="2" spans="1:12" ht="16.5" thickBot="1" x14ac:dyDescent="0.3">
      <c r="A2" s="156" t="s">
        <v>330</v>
      </c>
      <c r="B2" s="157">
        <v>1150</v>
      </c>
      <c r="C2" s="158">
        <v>13497405113.860001</v>
      </c>
      <c r="D2" s="159">
        <f>(C2*D6)/C6</f>
        <v>0.52008043760296596</v>
      </c>
      <c r="F2" s="335"/>
      <c r="G2" s="330" t="s">
        <v>309</v>
      </c>
      <c r="H2" s="331" t="s">
        <v>310</v>
      </c>
      <c r="I2" s="332" t="s">
        <v>311</v>
      </c>
      <c r="J2" s="332"/>
      <c r="K2" s="332"/>
      <c r="L2" s="333" t="s">
        <v>312</v>
      </c>
    </row>
    <row r="3" spans="1:12" ht="16.5" customHeight="1" thickBot="1" x14ac:dyDescent="0.3">
      <c r="A3" s="160" t="s">
        <v>331</v>
      </c>
      <c r="B3" s="157">
        <v>6</v>
      </c>
      <c r="C3" s="158">
        <v>10640430108.799999</v>
      </c>
      <c r="D3" s="159">
        <f>(C3*D6)/C6</f>
        <v>0.4099958103492008</v>
      </c>
      <c r="E3" s="334"/>
      <c r="F3" s="335"/>
      <c r="G3" s="330"/>
      <c r="H3" s="331"/>
      <c r="I3" s="329" t="s">
        <v>313</v>
      </c>
      <c r="J3" s="329"/>
      <c r="K3" s="329"/>
      <c r="L3" s="333"/>
    </row>
    <row r="4" spans="1:12" ht="16.5" customHeight="1" thickBot="1" x14ac:dyDescent="0.3">
      <c r="A4" s="160" t="s">
        <v>332</v>
      </c>
      <c r="B4" s="157">
        <v>4</v>
      </c>
      <c r="C4" s="158">
        <v>954699521.51999998</v>
      </c>
      <c r="D4" s="159">
        <f>(C4*D6)/C6</f>
        <v>3.6786370472173549E-2</v>
      </c>
      <c r="E4" s="334"/>
      <c r="F4" s="335"/>
      <c r="G4" s="161"/>
      <c r="H4" s="161"/>
    </row>
    <row r="5" spans="1:12" ht="16.5" customHeight="1" thickBot="1" x14ac:dyDescent="0.3">
      <c r="A5" s="160" t="s">
        <v>333</v>
      </c>
      <c r="B5" s="157">
        <v>2</v>
      </c>
      <c r="C5" s="158">
        <v>859999014</v>
      </c>
      <c r="D5" s="159">
        <f>(C5*D6)/C6</f>
        <v>3.3137381575659687E-2</v>
      </c>
      <c r="E5" s="334"/>
      <c r="F5" s="335"/>
      <c r="G5" s="161"/>
      <c r="H5" s="161"/>
    </row>
    <row r="6" spans="1:12" ht="16.5" customHeight="1" thickBot="1" x14ac:dyDescent="0.3">
      <c r="A6" s="162" t="s">
        <v>287</v>
      </c>
      <c r="B6" s="163"/>
      <c r="C6" s="164">
        <f>SUM(C2:C5)</f>
        <v>25952533758.18</v>
      </c>
      <c r="D6" s="159">
        <v>1</v>
      </c>
      <c r="G6" s="165"/>
      <c r="H6" s="166"/>
      <c r="I6" s="329" t="s">
        <v>313</v>
      </c>
      <c r="J6" s="329"/>
      <c r="K6" s="329"/>
      <c r="L6" s="167"/>
    </row>
    <row r="7" spans="1:12" ht="15.75" thickBot="1" x14ac:dyDescent="0.3"/>
    <row r="8" spans="1:12" ht="38.25" thickBot="1" x14ac:dyDescent="0.3">
      <c r="A8" s="153" t="s">
        <v>288</v>
      </c>
      <c r="B8" s="154" t="s">
        <v>284</v>
      </c>
      <c r="C8" s="154" t="s">
        <v>289</v>
      </c>
      <c r="D8" s="168" t="s">
        <v>290</v>
      </c>
      <c r="E8" s="169"/>
      <c r="F8" s="169"/>
      <c r="G8" s="169"/>
      <c r="H8" s="169"/>
    </row>
    <row r="9" spans="1:12" ht="16.5" thickBot="1" x14ac:dyDescent="0.3">
      <c r="A9" s="160" t="s">
        <v>291</v>
      </c>
      <c r="B9" s="157">
        <v>1150</v>
      </c>
      <c r="C9" s="159">
        <f>(C13*B9)/B13</f>
        <v>0.9896729776247849</v>
      </c>
      <c r="D9" s="159">
        <f>(D13*C9)/C13</f>
        <v>0.9896729776247849</v>
      </c>
      <c r="E9" s="169"/>
      <c r="F9" s="169"/>
      <c r="G9" s="330" t="s">
        <v>314</v>
      </c>
      <c r="H9" s="331" t="s">
        <v>310</v>
      </c>
      <c r="I9" s="332" t="s">
        <v>315</v>
      </c>
      <c r="J9" s="332"/>
      <c r="K9" s="332"/>
      <c r="L9" s="333" t="s">
        <v>312</v>
      </c>
    </row>
    <row r="10" spans="1:12" ht="16.5" thickBot="1" x14ac:dyDescent="0.3">
      <c r="A10" s="160" t="s">
        <v>292</v>
      </c>
      <c r="B10" s="157">
        <v>6</v>
      </c>
      <c r="C10" s="159">
        <f>(C13*B10)/B13</f>
        <v>5.1635111876075735E-3</v>
      </c>
      <c r="D10" s="159">
        <f>(D13*C10)/C13</f>
        <v>5.1635111876075735E-3</v>
      </c>
      <c r="G10" s="330"/>
      <c r="H10" s="331"/>
      <c r="I10" s="329" t="s">
        <v>313</v>
      </c>
      <c r="J10" s="329"/>
      <c r="K10" s="329"/>
      <c r="L10" s="333"/>
    </row>
    <row r="11" spans="1:12" ht="16.5" thickBot="1" x14ac:dyDescent="0.3">
      <c r="A11" s="160" t="s">
        <v>293</v>
      </c>
      <c r="B11" s="157">
        <v>4</v>
      </c>
      <c r="C11" s="159">
        <f>(C13*B11)/B13</f>
        <v>3.4423407917383822E-3</v>
      </c>
      <c r="D11" s="159">
        <f>(D13*C11)/C13</f>
        <v>3.4423407917383822E-3</v>
      </c>
    </row>
    <row r="12" spans="1:12" ht="16.5" thickBot="1" x14ac:dyDescent="0.3">
      <c r="A12" s="160" t="s">
        <v>294</v>
      </c>
      <c r="B12" s="157">
        <v>2</v>
      </c>
      <c r="C12" s="159">
        <f>(C13*B12)/B13</f>
        <v>1.7211703958691911E-3</v>
      </c>
      <c r="D12" s="159">
        <f>(D13*C12)/C13</f>
        <v>1.7211703958691911E-3</v>
      </c>
    </row>
    <row r="13" spans="1:12" ht="16.5" thickBot="1" x14ac:dyDescent="0.3">
      <c r="A13" s="170" t="s">
        <v>295</v>
      </c>
      <c r="B13" s="171">
        <f>SUM(B9:B12)</f>
        <v>1162</v>
      </c>
      <c r="C13" s="159">
        <v>1</v>
      </c>
      <c r="D13" s="159">
        <v>1</v>
      </c>
      <c r="G13" s="165"/>
      <c r="H13" s="166"/>
      <c r="I13" s="329" t="s">
        <v>313</v>
      </c>
      <c r="J13" s="329"/>
      <c r="K13" s="329"/>
      <c r="L13" s="167"/>
    </row>
    <row r="14" spans="1:12" ht="16.5" thickBot="1" x14ac:dyDescent="0.3">
      <c r="A14" s="153" t="s">
        <v>296</v>
      </c>
      <c r="B14" s="154">
        <f>B13</f>
        <v>1162</v>
      </c>
      <c r="C14" s="159">
        <v>1</v>
      </c>
      <c r="D14" s="159">
        <v>1</v>
      </c>
    </row>
    <row r="16" spans="1:12" x14ac:dyDescent="0.25">
      <c r="G16" s="330" t="s">
        <v>316</v>
      </c>
      <c r="H16" s="331" t="s">
        <v>310</v>
      </c>
      <c r="I16" s="332" t="s">
        <v>317</v>
      </c>
      <c r="J16" s="332"/>
      <c r="K16" s="332"/>
      <c r="L16" s="333" t="s">
        <v>312</v>
      </c>
    </row>
    <row r="17" spans="7:12" x14ac:dyDescent="0.25">
      <c r="G17" s="330"/>
      <c r="H17" s="331"/>
      <c r="I17" s="329" t="s">
        <v>313</v>
      </c>
      <c r="J17" s="329"/>
      <c r="K17" s="329"/>
      <c r="L17" s="333"/>
    </row>
  </sheetData>
  <mergeCells count="19">
    <mergeCell ref="L2:L3"/>
    <mergeCell ref="E3:E5"/>
    <mergeCell ref="I3:K3"/>
    <mergeCell ref="I6:K6"/>
    <mergeCell ref="G9:G10"/>
    <mergeCell ref="H9:H10"/>
    <mergeCell ref="I9:K9"/>
    <mergeCell ref="L9:L10"/>
    <mergeCell ref="I10:K10"/>
    <mergeCell ref="F2:F5"/>
    <mergeCell ref="G2:G3"/>
    <mergeCell ref="H2:H3"/>
    <mergeCell ref="I2:K2"/>
    <mergeCell ref="I13:K13"/>
    <mergeCell ref="G16:G17"/>
    <mergeCell ref="H16:H17"/>
    <mergeCell ref="I16:K16"/>
    <mergeCell ref="L16:L17"/>
    <mergeCell ref="I17:K17"/>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4" tint="0.39997558519241921"/>
  </sheetPr>
  <dimension ref="A1:WWF91"/>
  <sheetViews>
    <sheetView topLeftCell="A36" zoomScale="90" zoomScaleNormal="90" workbookViewId="0">
      <selection activeCell="IZ57" sqref="IZ57"/>
    </sheetView>
  </sheetViews>
  <sheetFormatPr baseColWidth="10" defaultColWidth="0" defaultRowHeight="15" customHeight="1" zeroHeight="1" x14ac:dyDescent="0.25"/>
  <cols>
    <col min="1" max="1" width="4.140625" style="1" customWidth="1"/>
    <col min="2" max="2" width="13.85546875" customWidth="1"/>
    <col min="3" max="3" width="11.5703125" customWidth="1"/>
    <col min="4" max="4" width="16" customWidth="1"/>
    <col min="5" max="5" width="21.42578125" customWidth="1"/>
    <col min="6" max="6" width="20.85546875" customWidth="1"/>
    <col min="7" max="7" width="16" customWidth="1"/>
    <col min="8" max="8" width="18.7109375" customWidth="1"/>
    <col min="9" max="9" width="16.7109375" customWidth="1"/>
    <col min="10" max="10" width="16.28515625" customWidth="1"/>
    <col min="11" max="11" width="9.5703125" customWidth="1"/>
    <col min="12" max="12" width="11.28515625" customWidth="1"/>
    <col min="13" max="13" width="7.42578125" style="2" customWidth="1"/>
    <col min="14" max="14" width="13.85546875" hidden="1" customWidth="1"/>
    <col min="15" max="15" width="17.28515625" hidden="1" customWidth="1"/>
    <col min="16" max="16" width="17.140625" hidden="1" customWidth="1"/>
    <col min="17" max="17" width="20.140625" hidden="1" customWidth="1"/>
    <col min="18" max="18" width="3.140625" style="1" hidden="1" customWidth="1"/>
    <col min="19" max="23" width="11.42578125" hidden="1" customWidth="1"/>
    <col min="24" max="24" width="3.7109375" style="1" customWidth="1"/>
    <col min="25" max="256" width="11.42578125" hidden="1"/>
    <col min="257" max="257" width="4.140625" customWidth="1"/>
    <col min="258" max="258" width="13.85546875" customWidth="1"/>
    <col min="259" max="259" width="11.5703125" customWidth="1"/>
    <col min="260" max="260" width="16" customWidth="1"/>
    <col min="261" max="261" width="15.28515625" customWidth="1"/>
    <col min="262" max="262" width="13.28515625" customWidth="1"/>
    <col min="263" max="263" width="16" customWidth="1"/>
    <col min="264" max="264" width="18.7109375" customWidth="1"/>
    <col min="265" max="265" width="16.7109375" customWidth="1"/>
    <col min="266" max="266" width="10.5703125" customWidth="1"/>
    <col min="267" max="267" width="9.5703125" customWidth="1"/>
    <col min="268" max="268" width="11.28515625" customWidth="1"/>
    <col min="269" max="269" width="7.42578125" customWidth="1"/>
    <col min="270" max="279" width="11.42578125" hidden="1" customWidth="1"/>
    <col min="280" max="280" width="3.7109375" customWidth="1"/>
    <col min="281" max="512" width="11.42578125" hidden="1"/>
    <col min="513" max="513" width="4.140625" customWidth="1"/>
    <col min="514" max="514" width="13.85546875" customWidth="1"/>
    <col min="515" max="515" width="11.5703125" customWidth="1"/>
    <col min="516" max="516" width="16" customWidth="1"/>
    <col min="517" max="517" width="15.28515625" customWidth="1"/>
    <col min="518" max="518" width="13.28515625" customWidth="1"/>
    <col min="519" max="519" width="16" customWidth="1"/>
    <col min="520" max="520" width="18.7109375" customWidth="1"/>
    <col min="521" max="521" width="16.7109375" customWidth="1"/>
    <col min="522" max="522" width="10.5703125" customWidth="1"/>
    <col min="523" max="523" width="9.5703125" customWidth="1"/>
    <col min="524" max="524" width="11.28515625" customWidth="1"/>
    <col min="525" max="525" width="7.42578125" customWidth="1"/>
    <col min="526" max="535" width="11.42578125" hidden="1" customWidth="1"/>
    <col min="536" max="536" width="3.7109375" customWidth="1"/>
    <col min="537" max="768" width="11.42578125" hidden="1"/>
    <col min="769" max="769" width="4.140625" customWidth="1"/>
    <col min="770" max="770" width="13.85546875" customWidth="1"/>
    <col min="771" max="771" width="11.5703125" customWidth="1"/>
    <col min="772" max="772" width="16" customWidth="1"/>
    <col min="773" max="773" width="15.28515625" customWidth="1"/>
    <col min="774" max="774" width="13.28515625" customWidth="1"/>
    <col min="775" max="775" width="16" customWidth="1"/>
    <col min="776" max="776" width="18.7109375" customWidth="1"/>
    <col min="777" max="777" width="16.7109375" customWidth="1"/>
    <col min="778" max="778" width="10.5703125" customWidth="1"/>
    <col min="779" max="779" width="9.5703125" customWidth="1"/>
    <col min="780" max="780" width="11.28515625" customWidth="1"/>
    <col min="781" max="781" width="7.42578125" customWidth="1"/>
    <col min="782" max="791" width="11.42578125" hidden="1" customWidth="1"/>
    <col min="792" max="792" width="3.7109375" customWidth="1"/>
    <col min="793" max="1024" width="11.42578125" hidden="1"/>
    <col min="1025" max="1025" width="4.140625" customWidth="1"/>
    <col min="1026" max="1026" width="13.85546875" customWidth="1"/>
    <col min="1027" max="1027" width="11.5703125" customWidth="1"/>
    <col min="1028" max="1028" width="16" customWidth="1"/>
    <col min="1029" max="1029" width="15.28515625" customWidth="1"/>
    <col min="1030" max="1030" width="13.28515625" customWidth="1"/>
    <col min="1031" max="1031" width="16" customWidth="1"/>
    <col min="1032" max="1032" width="18.7109375" customWidth="1"/>
    <col min="1033" max="1033" width="16.7109375" customWidth="1"/>
    <col min="1034" max="1034" width="10.5703125" customWidth="1"/>
    <col min="1035" max="1035" width="9.5703125" customWidth="1"/>
    <col min="1036" max="1036" width="11.28515625" customWidth="1"/>
    <col min="1037" max="1037" width="7.42578125" customWidth="1"/>
    <col min="1038" max="1047" width="11.42578125" hidden="1" customWidth="1"/>
    <col min="1048" max="1048" width="3.7109375" customWidth="1"/>
    <col min="1049" max="1280" width="11.42578125" hidden="1"/>
    <col min="1281" max="1281" width="4.140625" customWidth="1"/>
    <col min="1282" max="1282" width="13.85546875" customWidth="1"/>
    <col min="1283" max="1283" width="11.5703125" customWidth="1"/>
    <col min="1284" max="1284" width="16" customWidth="1"/>
    <col min="1285" max="1285" width="15.28515625" customWidth="1"/>
    <col min="1286" max="1286" width="13.28515625" customWidth="1"/>
    <col min="1287" max="1287" width="16" customWidth="1"/>
    <col min="1288" max="1288" width="18.7109375" customWidth="1"/>
    <col min="1289" max="1289" width="16.7109375" customWidth="1"/>
    <col min="1290" max="1290" width="10.5703125" customWidth="1"/>
    <col min="1291" max="1291" width="9.5703125" customWidth="1"/>
    <col min="1292" max="1292" width="11.28515625" customWidth="1"/>
    <col min="1293" max="1293" width="7.42578125" customWidth="1"/>
    <col min="1294" max="1303" width="11.42578125" hidden="1" customWidth="1"/>
    <col min="1304" max="1304" width="3.7109375" customWidth="1"/>
    <col min="1305" max="1536" width="11.42578125" hidden="1"/>
    <col min="1537" max="1537" width="4.140625" customWidth="1"/>
    <col min="1538" max="1538" width="13.85546875" customWidth="1"/>
    <col min="1539" max="1539" width="11.5703125" customWidth="1"/>
    <col min="1540" max="1540" width="16" customWidth="1"/>
    <col min="1541" max="1541" width="15.28515625" customWidth="1"/>
    <col min="1542" max="1542" width="13.28515625" customWidth="1"/>
    <col min="1543" max="1543" width="16" customWidth="1"/>
    <col min="1544" max="1544" width="18.7109375" customWidth="1"/>
    <col min="1545" max="1545" width="16.7109375" customWidth="1"/>
    <col min="1546" max="1546" width="10.5703125" customWidth="1"/>
    <col min="1547" max="1547" width="9.5703125" customWidth="1"/>
    <col min="1548" max="1548" width="11.28515625" customWidth="1"/>
    <col min="1549" max="1549" width="7.42578125" customWidth="1"/>
    <col min="1550" max="1559" width="11.42578125" hidden="1" customWidth="1"/>
    <col min="1560" max="1560" width="3.7109375" customWidth="1"/>
    <col min="1561" max="1792" width="11.42578125" hidden="1"/>
    <col min="1793" max="1793" width="4.140625" customWidth="1"/>
    <col min="1794" max="1794" width="13.85546875" customWidth="1"/>
    <col min="1795" max="1795" width="11.5703125" customWidth="1"/>
    <col min="1796" max="1796" width="16" customWidth="1"/>
    <col min="1797" max="1797" width="15.28515625" customWidth="1"/>
    <col min="1798" max="1798" width="13.28515625" customWidth="1"/>
    <col min="1799" max="1799" width="16" customWidth="1"/>
    <col min="1800" max="1800" width="18.7109375" customWidth="1"/>
    <col min="1801" max="1801" width="16.7109375" customWidth="1"/>
    <col min="1802" max="1802" width="10.5703125" customWidth="1"/>
    <col min="1803" max="1803" width="9.5703125" customWidth="1"/>
    <col min="1804" max="1804" width="11.28515625" customWidth="1"/>
    <col min="1805" max="1805" width="7.42578125" customWidth="1"/>
    <col min="1806" max="1815" width="11.42578125" hidden="1" customWidth="1"/>
    <col min="1816" max="1816" width="3.7109375" customWidth="1"/>
    <col min="1817" max="2048" width="11.42578125" hidden="1"/>
    <col min="2049" max="2049" width="4.140625" customWidth="1"/>
    <col min="2050" max="2050" width="13.85546875" customWidth="1"/>
    <col min="2051" max="2051" width="11.5703125" customWidth="1"/>
    <col min="2052" max="2052" width="16" customWidth="1"/>
    <col min="2053" max="2053" width="15.28515625" customWidth="1"/>
    <col min="2054" max="2054" width="13.28515625" customWidth="1"/>
    <col min="2055" max="2055" width="16" customWidth="1"/>
    <col min="2056" max="2056" width="18.7109375" customWidth="1"/>
    <col min="2057" max="2057" width="16.7109375" customWidth="1"/>
    <col min="2058" max="2058" width="10.5703125" customWidth="1"/>
    <col min="2059" max="2059" width="9.5703125" customWidth="1"/>
    <col min="2060" max="2060" width="11.28515625" customWidth="1"/>
    <col min="2061" max="2061" width="7.42578125" customWidth="1"/>
    <col min="2062" max="2071" width="11.42578125" hidden="1" customWidth="1"/>
    <col min="2072" max="2072" width="3.7109375" customWidth="1"/>
    <col min="2073" max="2304" width="11.42578125" hidden="1"/>
    <col min="2305" max="2305" width="4.140625" customWidth="1"/>
    <col min="2306" max="2306" width="13.85546875" customWidth="1"/>
    <col min="2307" max="2307" width="11.5703125" customWidth="1"/>
    <col min="2308" max="2308" width="16" customWidth="1"/>
    <col min="2309" max="2309" width="15.28515625" customWidth="1"/>
    <col min="2310" max="2310" width="13.28515625" customWidth="1"/>
    <col min="2311" max="2311" width="16" customWidth="1"/>
    <col min="2312" max="2312" width="18.7109375" customWidth="1"/>
    <col min="2313" max="2313" width="16.7109375" customWidth="1"/>
    <col min="2314" max="2314" width="10.5703125" customWidth="1"/>
    <col min="2315" max="2315" width="9.5703125" customWidth="1"/>
    <col min="2316" max="2316" width="11.28515625" customWidth="1"/>
    <col min="2317" max="2317" width="7.42578125" customWidth="1"/>
    <col min="2318" max="2327" width="11.42578125" hidden="1" customWidth="1"/>
    <col min="2328" max="2328" width="3.7109375" customWidth="1"/>
    <col min="2329" max="2560" width="11.42578125" hidden="1"/>
    <col min="2561" max="2561" width="4.140625" customWidth="1"/>
    <col min="2562" max="2562" width="13.85546875" customWidth="1"/>
    <col min="2563" max="2563" width="11.5703125" customWidth="1"/>
    <col min="2564" max="2564" width="16" customWidth="1"/>
    <col min="2565" max="2565" width="15.28515625" customWidth="1"/>
    <col min="2566" max="2566" width="13.28515625" customWidth="1"/>
    <col min="2567" max="2567" width="16" customWidth="1"/>
    <col min="2568" max="2568" width="18.7109375" customWidth="1"/>
    <col min="2569" max="2569" width="16.7109375" customWidth="1"/>
    <col min="2570" max="2570" width="10.5703125" customWidth="1"/>
    <col min="2571" max="2571" width="9.5703125" customWidth="1"/>
    <col min="2572" max="2572" width="11.28515625" customWidth="1"/>
    <col min="2573" max="2573" width="7.42578125" customWidth="1"/>
    <col min="2574" max="2583" width="11.42578125" hidden="1" customWidth="1"/>
    <col min="2584" max="2584" width="3.7109375" customWidth="1"/>
    <col min="2585" max="2816" width="11.42578125" hidden="1"/>
    <col min="2817" max="2817" width="4.140625" customWidth="1"/>
    <col min="2818" max="2818" width="13.85546875" customWidth="1"/>
    <col min="2819" max="2819" width="11.5703125" customWidth="1"/>
    <col min="2820" max="2820" width="16" customWidth="1"/>
    <col min="2821" max="2821" width="15.28515625" customWidth="1"/>
    <col min="2822" max="2822" width="13.28515625" customWidth="1"/>
    <col min="2823" max="2823" width="16" customWidth="1"/>
    <col min="2824" max="2824" width="18.7109375" customWidth="1"/>
    <col min="2825" max="2825" width="16.7109375" customWidth="1"/>
    <col min="2826" max="2826" width="10.5703125" customWidth="1"/>
    <col min="2827" max="2827" width="9.5703125" customWidth="1"/>
    <col min="2828" max="2828" width="11.28515625" customWidth="1"/>
    <col min="2829" max="2829" width="7.42578125" customWidth="1"/>
    <col min="2830" max="2839" width="11.42578125" hidden="1" customWidth="1"/>
    <col min="2840" max="2840" width="3.7109375" customWidth="1"/>
    <col min="2841" max="3072" width="11.42578125" hidden="1"/>
    <col min="3073" max="3073" width="4.140625" customWidth="1"/>
    <col min="3074" max="3074" width="13.85546875" customWidth="1"/>
    <col min="3075" max="3075" width="11.5703125" customWidth="1"/>
    <col min="3076" max="3076" width="16" customWidth="1"/>
    <col min="3077" max="3077" width="15.28515625" customWidth="1"/>
    <col min="3078" max="3078" width="13.28515625" customWidth="1"/>
    <col min="3079" max="3079" width="16" customWidth="1"/>
    <col min="3080" max="3080" width="18.7109375" customWidth="1"/>
    <col min="3081" max="3081" width="16.7109375" customWidth="1"/>
    <col min="3082" max="3082" width="10.5703125" customWidth="1"/>
    <col min="3083" max="3083" width="9.5703125" customWidth="1"/>
    <col min="3084" max="3084" width="11.28515625" customWidth="1"/>
    <col min="3085" max="3085" width="7.42578125" customWidth="1"/>
    <col min="3086" max="3095" width="11.42578125" hidden="1" customWidth="1"/>
    <col min="3096" max="3096" width="3.7109375" customWidth="1"/>
    <col min="3097" max="3328" width="11.42578125" hidden="1"/>
    <col min="3329" max="3329" width="4.140625" customWidth="1"/>
    <col min="3330" max="3330" width="13.85546875" customWidth="1"/>
    <col min="3331" max="3331" width="11.5703125" customWidth="1"/>
    <col min="3332" max="3332" width="16" customWidth="1"/>
    <col min="3333" max="3333" width="15.28515625" customWidth="1"/>
    <col min="3334" max="3334" width="13.28515625" customWidth="1"/>
    <col min="3335" max="3335" width="16" customWidth="1"/>
    <col min="3336" max="3336" width="18.7109375" customWidth="1"/>
    <col min="3337" max="3337" width="16.7109375" customWidth="1"/>
    <col min="3338" max="3338" width="10.5703125" customWidth="1"/>
    <col min="3339" max="3339" width="9.5703125" customWidth="1"/>
    <col min="3340" max="3340" width="11.28515625" customWidth="1"/>
    <col min="3341" max="3341" width="7.42578125" customWidth="1"/>
    <col min="3342" max="3351" width="11.42578125" hidden="1" customWidth="1"/>
    <col min="3352" max="3352" width="3.7109375" customWidth="1"/>
    <col min="3353" max="3584" width="11.42578125" hidden="1"/>
    <col min="3585" max="3585" width="4.140625" customWidth="1"/>
    <col min="3586" max="3586" width="13.85546875" customWidth="1"/>
    <col min="3587" max="3587" width="11.5703125" customWidth="1"/>
    <col min="3588" max="3588" width="16" customWidth="1"/>
    <col min="3589" max="3589" width="15.28515625" customWidth="1"/>
    <col min="3590" max="3590" width="13.28515625" customWidth="1"/>
    <col min="3591" max="3591" width="16" customWidth="1"/>
    <col min="3592" max="3592" width="18.7109375" customWidth="1"/>
    <col min="3593" max="3593" width="16.7109375" customWidth="1"/>
    <col min="3594" max="3594" width="10.5703125" customWidth="1"/>
    <col min="3595" max="3595" width="9.5703125" customWidth="1"/>
    <col min="3596" max="3596" width="11.28515625" customWidth="1"/>
    <col min="3597" max="3597" width="7.42578125" customWidth="1"/>
    <col min="3598" max="3607" width="11.42578125" hidden="1" customWidth="1"/>
    <col min="3608" max="3608" width="3.7109375" customWidth="1"/>
    <col min="3609" max="3840" width="11.42578125" hidden="1"/>
    <col min="3841" max="3841" width="4.140625" customWidth="1"/>
    <col min="3842" max="3842" width="13.85546875" customWidth="1"/>
    <col min="3843" max="3843" width="11.5703125" customWidth="1"/>
    <col min="3844" max="3844" width="16" customWidth="1"/>
    <col min="3845" max="3845" width="15.28515625" customWidth="1"/>
    <col min="3846" max="3846" width="13.28515625" customWidth="1"/>
    <col min="3847" max="3847" width="16" customWidth="1"/>
    <col min="3848" max="3848" width="18.7109375" customWidth="1"/>
    <col min="3849" max="3849" width="16.7109375" customWidth="1"/>
    <col min="3850" max="3850" width="10.5703125" customWidth="1"/>
    <col min="3851" max="3851" width="9.5703125" customWidth="1"/>
    <col min="3852" max="3852" width="11.28515625" customWidth="1"/>
    <col min="3853" max="3853" width="7.42578125" customWidth="1"/>
    <col min="3854" max="3863" width="11.42578125" hidden="1" customWidth="1"/>
    <col min="3864" max="3864" width="3.7109375" customWidth="1"/>
    <col min="3865" max="4096" width="11.42578125" hidden="1"/>
    <col min="4097" max="4097" width="4.140625" customWidth="1"/>
    <col min="4098" max="4098" width="13.85546875" customWidth="1"/>
    <col min="4099" max="4099" width="11.5703125" customWidth="1"/>
    <col min="4100" max="4100" width="16" customWidth="1"/>
    <col min="4101" max="4101" width="15.28515625" customWidth="1"/>
    <col min="4102" max="4102" width="13.28515625" customWidth="1"/>
    <col min="4103" max="4103" width="16" customWidth="1"/>
    <col min="4104" max="4104" width="18.7109375" customWidth="1"/>
    <col min="4105" max="4105" width="16.7109375" customWidth="1"/>
    <col min="4106" max="4106" width="10.5703125" customWidth="1"/>
    <col min="4107" max="4107" width="9.5703125" customWidth="1"/>
    <col min="4108" max="4108" width="11.28515625" customWidth="1"/>
    <col min="4109" max="4109" width="7.42578125" customWidth="1"/>
    <col min="4110" max="4119" width="11.42578125" hidden="1" customWidth="1"/>
    <col min="4120" max="4120" width="3.7109375" customWidth="1"/>
    <col min="4121" max="4352" width="11.42578125" hidden="1"/>
    <col min="4353" max="4353" width="4.140625" customWidth="1"/>
    <col min="4354" max="4354" width="13.85546875" customWidth="1"/>
    <col min="4355" max="4355" width="11.5703125" customWidth="1"/>
    <col min="4356" max="4356" width="16" customWidth="1"/>
    <col min="4357" max="4357" width="15.28515625" customWidth="1"/>
    <col min="4358" max="4358" width="13.28515625" customWidth="1"/>
    <col min="4359" max="4359" width="16" customWidth="1"/>
    <col min="4360" max="4360" width="18.7109375" customWidth="1"/>
    <col min="4361" max="4361" width="16.7109375" customWidth="1"/>
    <col min="4362" max="4362" width="10.5703125" customWidth="1"/>
    <col min="4363" max="4363" width="9.5703125" customWidth="1"/>
    <col min="4364" max="4364" width="11.28515625" customWidth="1"/>
    <col min="4365" max="4365" width="7.42578125" customWidth="1"/>
    <col min="4366" max="4375" width="11.42578125" hidden="1" customWidth="1"/>
    <col min="4376" max="4376" width="3.7109375" customWidth="1"/>
    <col min="4377" max="4608" width="11.42578125" hidden="1"/>
    <col min="4609" max="4609" width="4.140625" customWidth="1"/>
    <col min="4610" max="4610" width="13.85546875" customWidth="1"/>
    <col min="4611" max="4611" width="11.5703125" customWidth="1"/>
    <col min="4612" max="4612" width="16" customWidth="1"/>
    <col min="4613" max="4613" width="15.28515625" customWidth="1"/>
    <col min="4614" max="4614" width="13.28515625" customWidth="1"/>
    <col min="4615" max="4615" width="16" customWidth="1"/>
    <col min="4616" max="4616" width="18.7109375" customWidth="1"/>
    <col min="4617" max="4617" width="16.7109375" customWidth="1"/>
    <col min="4618" max="4618" width="10.5703125" customWidth="1"/>
    <col min="4619" max="4619" width="9.5703125" customWidth="1"/>
    <col min="4620" max="4620" width="11.28515625" customWidth="1"/>
    <col min="4621" max="4621" width="7.42578125" customWidth="1"/>
    <col min="4622" max="4631" width="11.42578125" hidden="1" customWidth="1"/>
    <col min="4632" max="4632" width="3.7109375" customWidth="1"/>
    <col min="4633" max="4864" width="11.42578125" hidden="1"/>
    <col min="4865" max="4865" width="4.140625" customWidth="1"/>
    <col min="4866" max="4866" width="13.85546875" customWidth="1"/>
    <col min="4867" max="4867" width="11.5703125" customWidth="1"/>
    <col min="4868" max="4868" width="16" customWidth="1"/>
    <col min="4869" max="4869" width="15.28515625" customWidth="1"/>
    <col min="4870" max="4870" width="13.28515625" customWidth="1"/>
    <col min="4871" max="4871" width="16" customWidth="1"/>
    <col min="4872" max="4872" width="18.7109375" customWidth="1"/>
    <col min="4873" max="4873" width="16.7109375" customWidth="1"/>
    <col min="4874" max="4874" width="10.5703125" customWidth="1"/>
    <col min="4875" max="4875" width="9.5703125" customWidth="1"/>
    <col min="4876" max="4876" width="11.28515625" customWidth="1"/>
    <col min="4877" max="4877" width="7.42578125" customWidth="1"/>
    <col min="4878" max="4887" width="11.42578125" hidden="1" customWidth="1"/>
    <col min="4888" max="4888" width="3.7109375" customWidth="1"/>
    <col min="4889" max="5120" width="11.42578125" hidden="1"/>
    <col min="5121" max="5121" width="4.140625" customWidth="1"/>
    <col min="5122" max="5122" width="13.85546875" customWidth="1"/>
    <col min="5123" max="5123" width="11.5703125" customWidth="1"/>
    <col min="5124" max="5124" width="16" customWidth="1"/>
    <col min="5125" max="5125" width="15.28515625" customWidth="1"/>
    <col min="5126" max="5126" width="13.28515625" customWidth="1"/>
    <col min="5127" max="5127" width="16" customWidth="1"/>
    <col min="5128" max="5128" width="18.7109375" customWidth="1"/>
    <col min="5129" max="5129" width="16.7109375" customWidth="1"/>
    <col min="5130" max="5130" width="10.5703125" customWidth="1"/>
    <col min="5131" max="5131" width="9.5703125" customWidth="1"/>
    <col min="5132" max="5132" width="11.28515625" customWidth="1"/>
    <col min="5133" max="5133" width="7.42578125" customWidth="1"/>
    <col min="5134" max="5143" width="11.42578125" hidden="1" customWidth="1"/>
    <col min="5144" max="5144" width="3.7109375" customWidth="1"/>
    <col min="5145" max="5376" width="11.42578125" hidden="1"/>
    <col min="5377" max="5377" width="4.140625" customWidth="1"/>
    <col min="5378" max="5378" width="13.85546875" customWidth="1"/>
    <col min="5379" max="5379" width="11.5703125" customWidth="1"/>
    <col min="5380" max="5380" width="16" customWidth="1"/>
    <col min="5381" max="5381" width="15.28515625" customWidth="1"/>
    <col min="5382" max="5382" width="13.28515625" customWidth="1"/>
    <col min="5383" max="5383" width="16" customWidth="1"/>
    <col min="5384" max="5384" width="18.7109375" customWidth="1"/>
    <col min="5385" max="5385" width="16.7109375" customWidth="1"/>
    <col min="5386" max="5386" width="10.5703125" customWidth="1"/>
    <col min="5387" max="5387" width="9.5703125" customWidth="1"/>
    <col min="5388" max="5388" width="11.28515625" customWidth="1"/>
    <col min="5389" max="5389" width="7.42578125" customWidth="1"/>
    <col min="5390" max="5399" width="11.42578125" hidden="1" customWidth="1"/>
    <col min="5400" max="5400" width="3.7109375" customWidth="1"/>
    <col min="5401" max="5632" width="11.42578125" hidden="1"/>
    <col min="5633" max="5633" width="4.140625" customWidth="1"/>
    <col min="5634" max="5634" width="13.85546875" customWidth="1"/>
    <col min="5635" max="5635" width="11.5703125" customWidth="1"/>
    <col min="5636" max="5636" width="16" customWidth="1"/>
    <col min="5637" max="5637" width="15.28515625" customWidth="1"/>
    <col min="5638" max="5638" width="13.28515625" customWidth="1"/>
    <col min="5639" max="5639" width="16" customWidth="1"/>
    <col min="5640" max="5640" width="18.7109375" customWidth="1"/>
    <col min="5641" max="5641" width="16.7109375" customWidth="1"/>
    <col min="5642" max="5642" width="10.5703125" customWidth="1"/>
    <col min="5643" max="5643" width="9.5703125" customWidth="1"/>
    <col min="5644" max="5644" width="11.28515625" customWidth="1"/>
    <col min="5645" max="5645" width="7.42578125" customWidth="1"/>
    <col min="5646" max="5655" width="11.42578125" hidden="1" customWidth="1"/>
    <col min="5656" max="5656" width="3.7109375" customWidth="1"/>
    <col min="5657" max="5888" width="11.42578125" hidden="1"/>
    <col min="5889" max="5889" width="4.140625" customWidth="1"/>
    <col min="5890" max="5890" width="13.85546875" customWidth="1"/>
    <col min="5891" max="5891" width="11.5703125" customWidth="1"/>
    <col min="5892" max="5892" width="16" customWidth="1"/>
    <col min="5893" max="5893" width="15.28515625" customWidth="1"/>
    <col min="5894" max="5894" width="13.28515625" customWidth="1"/>
    <col min="5895" max="5895" width="16" customWidth="1"/>
    <col min="5896" max="5896" width="18.7109375" customWidth="1"/>
    <col min="5897" max="5897" width="16.7109375" customWidth="1"/>
    <col min="5898" max="5898" width="10.5703125" customWidth="1"/>
    <col min="5899" max="5899" width="9.5703125" customWidth="1"/>
    <col min="5900" max="5900" width="11.28515625" customWidth="1"/>
    <col min="5901" max="5901" width="7.42578125" customWidth="1"/>
    <col min="5902" max="5911" width="11.42578125" hidden="1" customWidth="1"/>
    <col min="5912" max="5912" width="3.7109375" customWidth="1"/>
    <col min="5913" max="6144" width="11.42578125" hidden="1"/>
    <col min="6145" max="6145" width="4.140625" customWidth="1"/>
    <col min="6146" max="6146" width="13.85546875" customWidth="1"/>
    <col min="6147" max="6147" width="11.5703125" customWidth="1"/>
    <col min="6148" max="6148" width="16" customWidth="1"/>
    <col min="6149" max="6149" width="15.28515625" customWidth="1"/>
    <col min="6150" max="6150" width="13.28515625" customWidth="1"/>
    <col min="6151" max="6151" width="16" customWidth="1"/>
    <col min="6152" max="6152" width="18.7109375" customWidth="1"/>
    <col min="6153" max="6153" width="16.7109375" customWidth="1"/>
    <col min="6154" max="6154" width="10.5703125" customWidth="1"/>
    <col min="6155" max="6155" width="9.5703125" customWidth="1"/>
    <col min="6156" max="6156" width="11.28515625" customWidth="1"/>
    <col min="6157" max="6157" width="7.42578125" customWidth="1"/>
    <col min="6158" max="6167" width="11.42578125" hidden="1" customWidth="1"/>
    <col min="6168" max="6168" width="3.7109375" customWidth="1"/>
    <col min="6169" max="6400" width="11.42578125" hidden="1"/>
    <col min="6401" max="6401" width="4.140625" customWidth="1"/>
    <col min="6402" max="6402" width="13.85546875" customWidth="1"/>
    <col min="6403" max="6403" width="11.5703125" customWidth="1"/>
    <col min="6404" max="6404" width="16" customWidth="1"/>
    <col min="6405" max="6405" width="15.28515625" customWidth="1"/>
    <col min="6406" max="6406" width="13.28515625" customWidth="1"/>
    <col min="6407" max="6407" width="16" customWidth="1"/>
    <col min="6408" max="6408" width="18.7109375" customWidth="1"/>
    <col min="6409" max="6409" width="16.7109375" customWidth="1"/>
    <col min="6410" max="6410" width="10.5703125" customWidth="1"/>
    <col min="6411" max="6411" width="9.5703125" customWidth="1"/>
    <col min="6412" max="6412" width="11.28515625" customWidth="1"/>
    <col min="6413" max="6413" width="7.42578125" customWidth="1"/>
    <col min="6414" max="6423" width="11.42578125" hidden="1" customWidth="1"/>
    <col min="6424" max="6424" width="3.7109375" customWidth="1"/>
    <col min="6425" max="6656" width="11.42578125" hidden="1"/>
    <col min="6657" max="6657" width="4.140625" customWidth="1"/>
    <col min="6658" max="6658" width="13.85546875" customWidth="1"/>
    <col min="6659" max="6659" width="11.5703125" customWidth="1"/>
    <col min="6660" max="6660" width="16" customWidth="1"/>
    <col min="6661" max="6661" width="15.28515625" customWidth="1"/>
    <col min="6662" max="6662" width="13.28515625" customWidth="1"/>
    <col min="6663" max="6663" width="16" customWidth="1"/>
    <col min="6664" max="6664" width="18.7109375" customWidth="1"/>
    <col min="6665" max="6665" width="16.7109375" customWidth="1"/>
    <col min="6666" max="6666" width="10.5703125" customWidth="1"/>
    <col min="6667" max="6667" width="9.5703125" customWidth="1"/>
    <col min="6668" max="6668" width="11.28515625" customWidth="1"/>
    <col min="6669" max="6669" width="7.42578125" customWidth="1"/>
    <col min="6670" max="6679" width="11.42578125" hidden="1" customWidth="1"/>
    <col min="6680" max="6680" width="3.7109375" customWidth="1"/>
    <col min="6681" max="6912" width="11.42578125" hidden="1"/>
    <col min="6913" max="6913" width="4.140625" customWidth="1"/>
    <col min="6914" max="6914" width="13.85546875" customWidth="1"/>
    <col min="6915" max="6915" width="11.5703125" customWidth="1"/>
    <col min="6916" max="6916" width="16" customWidth="1"/>
    <col min="6917" max="6917" width="15.28515625" customWidth="1"/>
    <col min="6918" max="6918" width="13.28515625" customWidth="1"/>
    <col min="6919" max="6919" width="16" customWidth="1"/>
    <col min="6920" max="6920" width="18.7109375" customWidth="1"/>
    <col min="6921" max="6921" width="16.7109375" customWidth="1"/>
    <col min="6922" max="6922" width="10.5703125" customWidth="1"/>
    <col min="6923" max="6923" width="9.5703125" customWidth="1"/>
    <col min="6924" max="6924" width="11.28515625" customWidth="1"/>
    <col min="6925" max="6925" width="7.42578125" customWidth="1"/>
    <col min="6926" max="6935" width="11.42578125" hidden="1" customWidth="1"/>
    <col min="6936" max="6936" width="3.7109375" customWidth="1"/>
    <col min="6937" max="7168" width="11.42578125" hidden="1"/>
    <col min="7169" max="7169" width="4.140625" customWidth="1"/>
    <col min="7170" max="7170" width="13.85546875" customWidth="1"/>
    <col min="7171" max="7171" width="11.5703125" customWidth="1"/>
    <col min="7172" max="7172" width="16" customWidth="1"/>
    <col min="7173" max="7173" width="15.28515625" customWidth="1"/>
    <col min="7174" max="7174" width="13.28515625" customWidth="1"/>
    <col min="7175" max="7175" width="16" customWidth="1"/>
    <col min="7176" max="7176" width="18.7109375" customWidth="1"/>
    <col min="7177" max="7177" width="16.7109375" customWidth="1"/>
    <col min="7178" max="7178" width="10.5703125" customWidth="1"/>
    <col min="7179" max="7179" width="9.5703125" customWidth="1"/>
    <col min="7180" max="7180" width="11.28515625" customWidth="1"/>
    <col min="7181" max="7181" width="7.42578125" customWidth="1"/>
    <col min="7182" max="7191" width="11.42578125" hidden="1" customWidth="1"/>
    <col min="7192" max="7192" width="3.7109375" customWidth="1"/>
    <col min="7193" max="7424" width="11.42578125" hidden="1"/>
    <col min="7425" max="7425" width="4.140625" customWidth="1"/>
    <col min="7426" max="7426" width="13.85546875" customWidth="1"/>
    <col min="7427" max="7427" width="11.5703125" customWidth="1"/>
    <col min="7428" max="7428" width="16" customWidth="1"/>
    <col min="7429" max="7429" width="15.28515625" customWidth="1"/>
    <col min="7430" max="7430" width="13.28515625" customWidth="1"/>
    <col min="7431" max="7431" width="16" customWidth="1"/>
    <col min="7432" max="7432" width="18.7109375" customWidth="1"/>
    <col min="7433" max="7433" width="16.7109375" customWidth="1"/>
    <col min="7434" max="7434" width="10.5703125" customWidth="1"/>
    <col min="7435" max="7435" width="9.5703125" customWidth="1"/>
    <col min="7436" max="7436" width="11.28515625" customWidth="1"/>
    <col min="7437" max="7437" width="7.42578125" customWidth="1"/>
    <col min="7438" max="7447" width="11.42578125" hidden="1" customWidth="1"/>
    <col min="7448" max="7448" width="3.7109375" customWidth="1"/>
    <col min="7449" max="7680" width="11.42578125" hidden="1"/>
    <col min="7681" max="7681" width="4.140625" customWidth="1"/>
    <col min="7682" max="7682" width="13.85546875" customWidth="1"/>
    <col min="7683" max="7683" width="11.5703125" customWidth="1"/>
    <col min="7684" max="7684" width="16" customWidth="1"/>
    <col min="7685" max="7685" width="15.28515625" customWidth="1"/>
    <col min="7686" max="7686" width="13.28515625" customWidth="1"/>
    <col min="7687" max="7687" width="16" customWidth="1"/>
    <col min="7688" max="7688" width="18.7109375" customWidth="1"/>
    <col min="7689" max="7689" width="16.7109375" customWidth="1"/>
    <col min="7690" max="7690" width="10.5703125" customWidth="1"/>
    <col min="7691" max="7691" width="9.5703125" customWidth="1"/>
    <col min="7692" max="7692" width="11.28515625" customWidth="1"/>
    <col min="7693" max="7693" width="7.42578125" customWidth="1"/>
    <col min="7694" max="7703" width="11.42578125" hidden="1" customWidth="1"/>
    <col min="7704" max="7704" width="3.7109375" customWidth="1"/>
    <col min="7705" max="7936" width="11.42578125" hidden="1"/>
    <col min="7937" max="7937" width="4.140625" customWidth="1"/>
    <col min="7938" max="7938" width="13.85546875" customWidth="1"/>
    <col min="7939" max="7939" width="11.5703125" customWidth="1"/>
    <col min="7940" max="7940" width="16" customWidth="1"/>
    <col min="7941" max="7941" width="15.28515625" customWidth="1"/>
    <col min="7942" max="7942" width="13.28515625" customWidth="1"/>
    <col min="7943" max="7943" width="16" customWidth="1"/>
    <col min="7944" max="7944" width="18.7109375" customWidth="1"/>
    <col min="7945" max="7945" width="16.7109375" customWidth="1"/>
    <col min="7946" max="7946" width="10.5703125" customWidth="1"/>
    <col min="7947" max="7947" width="9.5703125" customWidth="1"/>
    <col min="7948" max="7948" width="11.28515625" customWidth="1"/>
    <col min="7949" max="7949" width="7.42578125" customWidth="1"/>
    <col min="7950" max="7959" width="11.42578125" hidden="1" customWidth="1"/>
    <col min="7960" max="7960" width="3.7109375" customWidth="1"/>
    <col min="7961" max="8192" width="11.42578125" hidden="1"/>
    <col min="8193" max="8193" width="4.140625" customWidth="1"/>
    <col min="8194" max="8194" width="13.85546875" customWidth="1"/>
    <col min="8195" max="8195" width="11.5703125" customWidth="1"/>
    <col min="8196" max="8196" width="16" customWidth="1"/>
    <col min="8197" max="8197" width="15.28515625" customWidth="1"/>
    <col min="8198" max="8198" width="13.28515625" customWidth="1"/>
    <col min="8199" max="8199" width="16" customWidth="1"/>
    <col min="8200" max="8200" width="18.7109375" customWidth="1"/>
    <col min="8201" max="8201" width="16.7109375" customWidth="1"/>
    <col min="8202" max="8202" width="10.5703125" customWidth="1"/>
    <col min="8203" max="8203" width="9.5703125" customWidth="1"/>
    <col min="8204" max="8204" width="11.28515625" customWidth="1"/>
    <col min="8205" max="8205" width="7.42578125" customWidth="1"/>
    <col min="8206" max="8215" width="11.42578125" hidden="1" customWidth="1"/>
    <col min="8216" max="8216" width="3.7109375" customWidth="1"/>
    <col min="8217" max="8448" width="11.42578125" hidden="1"/>
    <col min="8449" max="8449" width="4.140625" customWidth="1"/>
    <col min="8450" max="8450" width="13.85546875" customWidth="1"/>
    <col min="8451" max="8451" width="11.5703125" customWidth="1"/>
    <col min="8452" max="8452" width="16" customWidth="1"/>
    <col min="8453" max="8453" width="15.28515625" customWidth="1"/>
    <col min="8454" max="8454" width="13.28515625" customWidth="1"/>
    <col min="8455" max="8455" width="16" customWidth="1"/>
    <col min="8456" max="8456" width="18.7109375" customWidth="1"/>
    <col min="8457" max="8457" width="16.7109375" customWidth="1"/>
    <col min="8458" max="8458" width="10.5703125" customWidth="1"/>
    <col min="8459" max="8459" width="9.5703125" customWidth="1"/>
    <col min="8460" max="8460" width="11.28515625" customWidth="1"/>
    <col min="8461" max="8461" width="7.42578125" customWidth="1"/>
    <col min="8462" max="8471" width="11.42578125" hidden="1" customWidth="1"/>
    <col min="8472" max="8472" width="3.7109375" customWidth="1"/>
    <col min="8473" max="8704" width="11.42578125" hidden="1"/>
    <col min="8705" max="8705" width="4.140625" customWidth="1"/>
    <col min="8706" max="8706" width="13.85546875" customWidth="1"/>
    <col min="8707" max="8707" width="11.5703125" customWidth="1"/>
    <col min="8708" max="8708" width="16" customWidth="1"/>
    <col min="8709" max="8709" width="15.28515625" customWidth="1"/>
    <col min="8710" max="8710" width="13.28515625" customWidth="1"/>
    <col min="8711" max="8711" width="16" customWidth="1"/>
    <col min="8712" max="8712" width="18.7109375" customWidth="1"/>
    <col min="8713" max="8713" width="16.7109375" customWidth="1"/>
    <col min="8714" max="8714" width="10.5703125" customWidth="1"/>
    <col min="8715" max="8715" width="9.5703125" customWidth="1"/>
    <col min="8716" max="8716" width="11.28515625" customWidth="1"/>
    <col min="8717" max="8717" width="7.42578125" customWidth="1"/>
    <col min="8718" max="8727" width="11.42578125" hidden="1" customWidth="1"/>
    <col min="8728" max="8728" width="3.7109375" customWidth="1"/>
    <col min="8729" max="8960" width="11.42578125" hidden="1"/>
    <col min="8961" max="8961" width="4.140625" customWidth="1"/>
    <col min="8962" max="8962" width="13.85546875" customWidth="1"/>
    <col min="8963" max="8963" width="11.5703125" customWidth="1"/>
    <col min="8964" max="8964" width="16" customWidth="1"/>
    <col min="8965" max="8965" width="15.28515625" customWidth="1"/>
    <col min="8966" max="8966" width="13.28515625" customWidth="1"/>
    <col min="8967" max="8967" width="16" customWidth="1"/>
    <col min="8968" max="8968" width="18.7109375" customWidth="1"/>
    <col min="8969" max="8969" width="16.7109375" customWidth="1"/>
    <col min="8970" max="8970" width="10.5703125" customWidth="1"/>
    <col min="8971" max="8971" width="9.5703125" customWidth="1"/>
    <col min="8972" max="8972" width="11.28515625" customWidth="1"/>
    <col min="8973" max="8973" width="7.42578125" customWidth="1"/>
    <col min="8974" max="8983" width="11.42578125" hidden="1" customWidth="1"/>
    <col min="8984" max="8984" width="3.7109375" customWidth="1"/>
    <col min="8985" max="9216" width="11.42578125" hidden="1"/>
    <col min="9217" max="9217" width="4.140625" customWidth="1"/>
    <col min="9218" max="9218" width="13.85546875" customWidth="1"/>
    <col min="9219" max="9219" width="11.5703125" customWidth="1"/>
    <col min="9220" max="9220" width="16" customWidth="1"/>
    <col min="9221" max="9221" width="15.28515625" customWidth="1"/>
    <col min="9222" max="9222" width="13.28515625" customWidth="1"/>
    <col min="9223" max="9223" width="16" customWidth="1"/>
    <col min="9224" max="9224" width="18.7109375" customWidth="1"/>
    <col min="9225" max="9225" width="16.7109375" customWidth="1"/>
    <col min="9226" max="9226" width="10.5703125" customWidth="1"/>
    <col min="9227" max="9227" width="9.5703125" customWidth="1"/>
    <col min="9228" max="9228" width="11.28515625" customWidth="1"/>
    <col min="9229" max="9229" width="7.42578125" customWidth="1"/>
    <col min="9230" max="9239" width="11.42578125" hidden="1" customWidth="1"/>
    <col min="9240" max="9240" width="3.7109375" customWidth="1"/>
    <col min="9241" max="9472" width="11.42578125" hidden="1"/>
    <col min="9473" max="9473" width="4.140625" customWidth="1"/>
    <col min="9474" max="9474" width="13.85546875" customWidth="1"/>
    <col min="9475" max="9475" width="11.5703125" customWidth="1"/>
    <col min="9476" max="9476" width="16" customWidth="1"/>
    <col min="9477" max="9477" width="15.28515625" customWidth="1"/>
    <col min="9478" max="9478" width="13.28515625" customWidth="1"/>
    <col min="9479" max="9479" width="16" customWidth="1"/>
    <col min="9480" max="9480" width="18.7109375" customWidth="1"/>
    <col min="9481" max="9481" width="16.7109375" customWidth="1"/>
    <col min="9482" max="9482" width="10.5703125" customWidth="1"/>
    <col min="9483" max="9483" width="9.5703125" customWidth="1"/>
    <col min="9484" max="9484" width="11.28515625" customWidth="1"/>
    <col min="9485" max="9485" width="7.42578125" customWidth="1"/>
    <col min="9486" max="9495" width="11.42578125" hidden="1" customWidth="1"/>
    <col min="9496" max="9496" width="3.7109375" customWidth="1"/>
    <col min="9497" max="9728" width="11.42578125" hidden="1"/>
    <col min="9729" max="9729" width="4.140625" customWidth="1"/>
    <col min="9730" max="9730" width="13.85546875" customWidth="1"/>
    <col min="9731" max="9731" width="11.5703125" customWidth="1"/>
    <col min="9732" max="9732" width="16" customWidth="1"/>
    <col min="9733" max="9733" width="15.28515625" customWidth="1"/>
    <col min="9734" max="9734" width="13.28515625" customWidth="1"/>
    <col min="9735" max="9735" width="16" customWidth="1"/>
    <col min="9736" max="9736" width="18.7109375" customWidth="1"/>
    <col min="9737" max="9737" width="16.7109375" customWidth="1"/>
    <col min="9738" max="9738" width="10.5703125" customWidth="1"/>
    <col min="9739" max="9739" width="9.5703125" customWidth="1"/>
    <col min="9740" max="9740" width="11.28515625" customWidth="1"/>
    <col min="9741" max="9741" width="7.42578125" customWidth="1"/>
    <col min="9742" max="9751" width="11.42578125" hidden="1" customWidth="1"/>
    <col min="9752" max="9752" width="3.7109375" customWidth="1"/>
    <col min="9753" max="9984" width="11.42578125" hidden="1"/>
    <col min="9985" max="9985" width="4.140625" customWidth="1"/>
    <col min="9986" max="9986" width="13.85546875" customWidth="1"/>
    <col min="9987" max="9987" width="11.5703125" customWidth="1"/>
    <col min="9988" max="9988" width="16" customWidth="1"/>
    <col min="9989" max="9989" width="15.28515625" customWidth="1"/>
    <col min="9990" max="9990" width="13.28515625" customWidth="1"/>
    <col min="9991" max="9991" width="16" customWidth="1"/>
    <col min="9992" max="9992" width="18.7109375" customWidth="1"/>
    <col min="9993" max="9993" width="16.7109375" customWidth="1"/>
    <col min="9994" max="9994" width="10.5703125" customWidth="1"/>
    <col min="9995" max="9995" width="9.5703125" customWidth="1"/>
    <col min="9996" max="9996" width="11.28515625" customWidth="1"/>
    <col min="9997" max="9997" width="7.42578125" customWidth="1"/>
    <col min="9998" max="10007" width="11.42578125" hidden="1" customWidth="1"/>
    <col min="10008" max="10008" width="3.7109375" customWidth="1"/>
    <col min="10009" max="10240" width="11.42578125" hidden="1"/>
    <col min="10241" max="10241" width="4.140625" customWidth="1"/>
    <col min="10242" max="10242" width="13.85546875" customWidth="1"/>
    <col min="10243" max="10243" width="11.5703125" customWidth="1"/>
    <col min="10244" max="10244" width="16" customWidth="1"/>
    <col min="10245" max="10245" width="15.28515625" customWidth="1"/>
    <col min="10246" max="10246" width="13.28515625" customWidth="1"/>
    <col min="10247" max="10247" width="16" customWidth="1"/>
    <col min="10248" max="10248" width="18.7109375" customWidth="1"/>
    <col min="10249" max="10249" width="16.7109375" customWidth="1"/>
    <col min="10250" max="10250" width="10.5703125" customWidth="1"/>
    <col min="10251" max="10251" width="9.5703125" customWidth="1"/>
    <col min="10252" max="10252" width="11.28515625" customWidth="1"/>
    <col min="10253" max="10253" width="7.42578125" customWidth="1"/>
    <col min="10254" max="10263" width="11.42578125" hidden="1" customWidth="1"/>
    <col min="10264" max="10264" width="3.7109375" customWidth="1"/>
    <col min="10265" max="10496" width="11.42578125" hidden="1"/>
    <col min="10497" max="10497" width="4.140625" customWidth="1"/>
    <col min="10498" max="10498" width="13.85546875" customWidth="1"/>
    <col min="10499" max="10499" width="11.5703125" customWidth="1"/>
    <col min="10500" max="10500" width="16" customWidth="1"/>
    <col min="10501" max="10501" width="15.28515625" customWidth="1"/>
    <col min="10502" max="10502" width="13.28515625" customWidth="1"/>
    <col min="10503" max="10503" width="16" customWidth="1"/>
    <col min="10504" max="10504" width="18.7109375" customWidth="1"/>
    <col min="10505" max="10505" width="16.7109375" customWidth="1"/>
    <col min="10506" max="10506" width="10.5703125" customWidth="1"/>
    <col min="10507" max="10507" width="9.5703125" customWidth="1"/>
    <col min="10508" max="10508" width="11.28515625" customWidth="1"/>
    <col min="10509" max="10509" width="7.42578125" customWidth="1"/>
    <col min="10510" max="10519" width="11.42578125" hidden="1" customWidth="1"/>
    <col min="10520" max="10520" width="3.7109375" customWidth="1"/>
    <col min="10521" max="10752" width="11.42578125" hidden="1"/>
    <col min="10753" max="10753" width="4.140625" customWidth="1"/>
    <col min="10754" max="10754" width="13.85546875" customWidth="1"/>
    <col min="10755" max="10755" width="11.5703125" customWidth="1"/>
    <col min="10756" max="10756" width="16" customWidth="1"/>
    <col min="10757" max="10757" width="15.28515625" customWidth="1"/>
    <col min="10758" max="10758" width="13.28515625" customWidth="1"/>
    <col min="10759" max="10759" width="16" customWidth="1"/>
    <col min="10760" max="10760" width="18.7109375" customWidth="1"/>
    <col min="10761" max="10761" width="16.7109375" customWidth="1"/>
    <col min="10762" max="10762" width="10.5703125" customWidth="1"/>
    <col min="10763" max="10763" width="9.5703125" customWidth="1"/>
    <col min="10764" max="10764" width="11.28515625" customWidth="1"/>
    <col min="10765" max="10765" width="7.42578125" customWidth="1"/>
    <col min="10766" max="10775" width="11.42578125" hidden="1" customWidth="1"/>
    <col min="10776" max="10776" width="3.7109375" customWidth="1"/>
    <col min="10777" max="11008" width="11.42578125" hidden="1"/>
    <col min="11009" max="11009" width="4.140625" customWidth="1"/>
    <col min="11010" max="11010" width="13.85546875" customWidth="1"/>
    <col min="11011" max="11011" width="11.5703125" customWidth="1"/>
    <col min="11012" max="11012" width="16" customWidth="1"/>
    <col min="11013" max="11013" width="15.28515625" customWidth="1"/>
    <col min="11014" max="11014" width="13.28515625" customWidth="1"/>
    <col min="11015" max="11015" width="16" customWidth="1"/>
    <col min="11016" max="11016" width="18.7109375" customWidth="1"/>
    <col min="11017" max="11017" width="16.7109375" customWidth="1"/>
    <col min="11018" max="11018" width="10.5703125" customWidth="1"/>
    <col min="11019" max="11019" width="9.5703125" customWidth="1"/>
    <col min="11020" max="11020" width="11.28515625" customWidth="1"/>
    <col min="11021" max="11021" width="7.42578125" customWidth="1"/>
    <col min="11022" max="11031" width="11.42578125" hidden="1" customWidth="1"/>
    <col min="11032" max="11032" width="3.7109375" customWidth="1"/>
    <col min="11033" max="11264" width="11.42578125" hidden="1"/>
    <col min="11265" max="11265" width="4.140625" customWidth="1"/>
    <col min="11266" max="11266" width="13.85546875" customWidth="1"/>
    <col min="11267" max="11267" width="11.5703125" customWidth="1"/>
    <col min="11268" max="11268" width="16" customWidth="1"/>
    <col min="11269" max="11269" width="15.28515625" customWidth="1"/>
    <col min="11270" max="11270" width="13.28515625" customWidth="1"/>
    <col min="11271" max="11271" width="16" customWidth="1"/>
    <col min="11272" max="11272" width="18.7109375" customWidth="1"/>
    <col min="11273" max="11273" width="16.7109375" customWidth="1"/>
    <col min="11274" max="11274" width="10.5703125" customWidth="1"/>
    <col min="11275" max="11275" width="9.5703125" customWidth="1"/>
    <col min="11276" max="11276" width="11.28515625" customWidth="1"/>
    <col min="11277" max="11277" width="7.42578125" customWidth="1"/>
    <col min="11278" max="11287" width="11.42578125" hidden="1" customWidth="1"/>
    <col min="11288" max="11288" width="3.7109375" customWidth="1"/>
    <col min="11289" max="11520" width="11.42578125" hidden="1"/>
    <col min="11521" max="11521" width="4.140625" customWidth="1"/>
    <col min="11522" max="11522" width="13.85546875" customWidth="1"/>
    <col min="11523" max="11523" width="11.5703125" customWidth="1"/>
    <col min="11524" max="11524" width="16" customWidth="1"/>
    <col min="11525" max="11525" width="15.28515625" customWidth="1"/>
    <col min="11526" max="11526" width="13.28515625" customWidth="1"/>
    <col min="11527" max="11527" width="16" customWidth="1"/>
    <col min="11528" max="11528" width="18.7109375" customWidth="1"/>
    <col min="11529" max="11529" width="16.7109375" customWidth="1"/>
    <col min="11530" max="11530" width="10.5703125" customWidth="1"/>
    <col min="11531" max="11531" width="9.5703125" customWidth="1"/>
    <col min="11532" max="11532" width="11.28515625" customWidth="1"/>
    <col min="11533" max="11533" width="7.42578125" customWidth="1"/>
    <col min="11534" max="11543" width="11.42578125" hidden="1" customWidth="1"/>
    <col min="11544" max="11544" width="3.7109375" customWidth="1"/>
    <col min="11545" max="11776" width="11.42578125" hidden="1"/>
    <col min="11777" max="11777" width="4.140625" customWidth="1"/>
    <col min="11778" max="11778" width="13.85546875" customWidth="1"/>
    <col min="11779" max="11779" width="11.5703125" customWidth="1"/>
    <col min="11780" max="11780" width="16" customWidth="1"/>
    <col min="11781" max="11781" width="15.28515625" customWidth="1"/>
    <col min="11782" max="11782" width="13.28515625" customWidth="1"/>
    <col min="11783" max="11783" width="16" customWidth="1"/>
    <col min="11784" max="11784" width="18.7109375" customWidth="1"/>
    <col min="11785" max="11785" width="16.7109375" customWidth="1"/>
    <col min="11786" max="11786" width="10.5703125" customWidth="1"/>
    <col min="11787" max="11787" width="9.5703125" customWidth="1"/>
    <col min="11788" max="11788" width="11.28515625" customWidth="1"/>
    <col min="11789" max="11789" width="7.42578125" customWidth="1"/>
    <col min="11790" max="11799" width="11.42578125" hidden="1" customWidth="1"/>
    <col min="11800" max="11800" width="3.7109375" customWidth="1"/>
    <col min="11801" max="12032" width="11.42578125" hidden="1"/>
    <col min="12033" max="12033" width="4.140625" customWidth="1"/>
    <col min="12034" max="12034" width="13.85546875" customWidth="1"/>
    <col min="12035" max="12035" width="11.5703125" customWidth="1"/>
    <col min="12036" max="12036" width="16" customWidth="1"/>
    <col min="12037" max="12037" width="15.28515625" customWidth="1"/>
    <col min="12038" max="12038" width="13.28515625" customWidth="1"/>
    <col min="12039" max="12039" width="16" customWidth="1"/>
    <col min="12040" max="12040" width="18.7109375" customWidth="1"/>
    <col min="12041" max="12041" width="16.7109375" customWidth="1"/>
    <col min="12042" max="12042" width="10.5703125" customWidth="1"/>
    <col min="12043" max="12043" width="9.5703125" customWidth="1"/>
    <col min="12044" max="12044" width="11.28515625" customWidth="1"/>
    <col min="12045" max="12045" width="7.42578125" customWidth="1"/>
    <col min="12046" max="12055" width="11.42578125" hidden="1" customWidth="1"/>
    <col min="12056" max="12056" width="3.7109375" customWidth="1"/>
    <col min="12057" max="12288" width="11.42578125" hidden="1"/>
    <col min="12289" max="12289" width="4.140625" customWidth="1"/>
    <col min="12290" max="12290" width="13.85546875" customWidth="1"/>
    <col min="12291" max="12291" width="11.5703125" customWidth="1"/>
    <col min="12292" max="12292" width="16" customWidth="1"/>
    <col min="12293" max="12293" width="15.28515625" customWidth="1"/>
    <col min="12294" max="12294" width="13.28515625" customWidth="1"/>
    <col min="12295" max="12295" width="16" customWidth="1"/>
    <col min="12296" max="12296" width="18.7109375" customWidth="1"/>
    <col min="12297" max="12297" width="16.7109375" customWidth="1"/>
    <col min="12298" max="12298" width="10.5703125" customWidth="1"/>
    <col min="12299" max="12299" width="9.5703125" customWidth="1"/>
    <col min="12300" max="12300" width="11.28515625" customWidth="1"/>
    <col min="12301" max="12301" width="7.42578125" customWidth="1"/>
    <col min="12302" max="12311" width="11.42578125" hidden="1" customWidth="1"/>
    <col min="12312" max="12312" width="3.7109375" customWidth="1"/>
    <col min="12313" max="12544" width="11.42578125" hidden="1"/>
    <col min="12545" max="12545" width="4.140625" customWidth="1"/>
    <col min="12546" max="12546" width="13.85546875" customWidth="1"/>
    <col min="12547" max="12547" width="11.5703125" customWidth="1"/>
    <col min="12548" max="12548" width="16" customWidth="1"/>
    <col min="12549" max="12549" width="15.28515625" customWidth="1"/>
    <col min="12550" max="12550" width="13.28515625" customWidth="1"/>
    <col min="12551" max="12551" width="16" customWidth="1"/>
    <col min="12552" max="12552" width="18.7109375" customWidth="1"/>
    <col min="12553" max="12553" width="16.7109375" customWidth="1"/>
    <col min="12554" max="12554" width="10.5703125" customWidth="1"/>
    <col min="12555" max="12555" width="9.5703125" customWidth="1"/>
    <col min="12556" max="12556" width="11.28515625" customWidth="1"/>
    <col min="12557" max="12557" width="7.42578125" customWidth="1"/>
    <col min="12558" max="12567" width="11.42578125" hidden="1" customWidth="1"/>
    <col min="12568" max="12568" width="3.7109375" customWidth="1"/>
    <col min="12569" max="12800" width="11.42578125" hidden="1"/>
    <col min="12801" max="12801" width="4.140625" customWidth="1"/>
    <col min="12802" max="12802" width="13.85546875" customWidth="1"/>
    <col min="12803" max="12803" width="11.5703125" customWidth="1"/>
    <col min="12804" max="12804" width="16" customWidth="1"/>
    <col min="12805" max="12805" width="15.28515625" customWidth="1"/>
    <col min="12806" max="12806" width="13.28515625" customWidth="1"/>
    <col min="12807" max="12807" width="16" customWidth="1"/>
    <col min="12808" max="12808" width="18.7109375" customWidth="1"/>
    <col min="12809" max="12809" width="16.7109375" customWidth="1"/>
    <col min="12810" max="12810" width="10.5703125" customWidth="1"/>
    <col min="12811" max="12811" width="9.5703125" customWidth="1"/>
    <col min="12812" max="12812" width="11.28515625" customWidth="1"/>
    <col min="12813" max="12813" width="7.42578125" customWidth="1"/>
    <col min="12814" max="12823" width="11.42578125" hidden="1" customWidth="1"/>
    <col min="12824" max="12824" width="3.7109375" customWidth="1"/>
    <col min="12825" max="13056" width="11.42578125" hidden="1"/>
    <col min="13057" max="13057" width="4.140625" customWidth="1"/>
    <col min="13058" max="13058" width="13.85546875" customWidth="1"/>
    <col min="13059" max="13059" width="11.5703125" customWidth="1"/>
    <col min="13060" max="13060" width="16" customWidth="1"/>
    <col min="13061" max="13061" width="15.28515625" customWidth="1"/>
    <col min="13062" max="13062" width="13.28515625" customWidth="1"/>
    <col min="13063" max="13063" width="16" customWidth="1"/>
    <col min="13064" max="13064" width="18.7109375" customWidth="1"/>
    <col min="13065" max="13065" width="16.7109375" customWidth="1"/>
    <col min="13066" max="13066" width="10.5703125" customWidth="1"/>
    <col min="13067" max="13067" width="9.5703125" customWidth="1"/>
    <col min="13068" max="13068" width="11.28515625" customWidth="1"/>
    <col min="13069" max="13069" width="7.42578125" customWidth="1"/>
    <col min="13070" max="13079" width="11.42578125" hidden="1" customWidth="1"/>
    <col min="13080" max="13080" width="3.7109375" customWidth="1"/>
    <col min="13081" max="13312" width="11.42578125" hidden="1"/>
    <col min="13313" max="13313" width="4.140625" customWidth="1"/>
    <col min="13314" max="13314" width="13.85546875" customWidth="1"/>
    <col min="13315" max="13315" width="11.5703125" customWidth="1"/>
    <col min="13316" max="13316" width="16" customWidth="1"/>
    <col min="13317" max="13317" width="15.28515625" customWidth="1"/>
    <col min="13318" max="13318" width="13.28515625" customWidth="1"/>
    <col min="13319" max="13319" width="16" customWidth="1"/>
    <col min="13320" max="13320" width="18.7109375" customWidth="1"/>
    <col min="13321" max="13321" width="16.7109375" customWidth="1"/>
    <col min="13322" max="13322" width="10.5703125" customWidth="1"/>
    <col min="13323" max="13323" width="9.5703125" customWidth="1"/>
    <col min="13324" max="13324" width="11.28515625" customWidth="1"/>
    <col min="13325" max="13325" width="7.42578125" customWidth="1"/>
    <col min="13326" max="13335" width="11.42578125" hidden="1" customWidth="1"/>
    <col min="13336" max="13336" width="3.7109375" customWidth="1"/>
    <col min="13337" max="13568" width="11.42578125" hidden="1"/>
    <col min="13569" max="13569" width="4.140625" customWidth="1"/>
    <col min="13570" max="13570" width="13.85546875" customWidth="1"/>
    <col min="13571" max="13571" width="11.5703125" customWidth="1"/>
    <col min="13572" max="13572" width="16" customWidth="1"/>
    <col min="13573" max="13573" width="15.28515625" customWidth="1"/>
    <col min="13574" max="13574" width="13.28515625" customWidth="1"/>
    <col min="13575" max="13575" width="16" customWidth="1"/>
    <col min="13576" max="13576" width="18.7109375" customWidth="1"/>
    <col min="13577" max="13577" width="16.7109375" customWidth="1"/>
    <col min="13578" max="13578" width="10.5703125" customWidth="1"/>
    <col min="13579" max="13579" width="9.5703125" customWidth="1"/>
    <col min="13580" max="13580" width="11.28515625" customWidth="1"/>
    <col min="13581" max="13581" width="7.42578125" customWidth="1"/>
    <col min="13582" max="13591" width="11.42578125" hidden="1" customWidth="1"/>
    <col min="13592" max="13592" width="3.7109375" customWidth="1"/>
    <col min="13593" max="13824" width="11.42578125" hidden="1"/>
    <col min="13825" max="13825" width="4.140625" customWidth="1"/>
    <col min="13826" max="13826" width="13.85546875" customWidth="1"/>
    <col min="13827" max="13827" width="11.5703125" customWidth="1"/>
    <col min="13828" max="13828" width="16" customWidth="1"/>
    <col min="13829" max="13829" width="15.28515625" customWidth="1"/>
    <col min="13830" max="13830" width="13.28515625" customWidth="1"/>
    <col min="13831" max="13831" width="16" customWidth="1"/>
    <col min="13832" max="13832" width="18.7109375" customWidth="1"/>
    <col min="13833" max="13833" width="16.7109375" customWidth="1"/>
    <col min="13834" max="13834" width="10.5703125" customWidth="1"/>
    <col min="13835" max="13835" width="9.5703125" customWidth="1"/>
    <col min="13836" max="13836" width="11.28515625" customWidth="1"/>
    <col min="13837" max="13837" width="7.42578125" customWidth="1"/>
    <col min="13838" max="13847" width="11.42578125" hidden="1" customWidth="1"/>
    <col min="13848" max="13848" width="3.7109375" customWidth="1"/>
    <col min="13849" max="14080" width="11.42578125" hidden="1"/>
    <col min="14081" max="14081" width="4.140625" customWidth="1"/>
    <col min="14082" max="14082" width="13.85546875" customWidth="1"/>
    <col min="14083" max="14083" width="11.5703125" customWidth="1"/>
    <col min="14084" max="14084" width="16" customWidth="1"/>
    <col min="14085" max="14085" width="15.28515625" customWidth="1"/>
    <col min="14086" max="14086" width="13.28515625" customWidth="1"/>
    <col min="14087" max="14087" width="16" customWidth="1"/>
    <col min="14088" max="14088" width="18.7109375" customWidth="1"/>
    <col min="14089" max="14089" width="16.7109375" customWidth="1"/>
    <col min="14090" max="14090" width="10.5703125" customWidth="1"/>
    <col min="14091" max="14091" width="9.5703125" customWidth="1"/>
    <col min="14092" max="14092" width="11.28515625" customWidth="1"/>
    <col min="14093" max="14093" width="7.42578125" customWidth="1"/>
    <col min="14094" max="14103" width="11.42578125" hidden="1" customWidth="1"/>
    <col min="14104" max="14104" width="3.7109375" customWidth="1"/>
    <col min="14105" max="14336" width="11.42578125" hidden="1"/>
    <col min="14337" max="14337" width="4.140625" customWidth="1"/>
    <col min="14338" max="14338" width="13.85546875" customWidth="1"/>
    <col min="14339" max="14339" width="11.5703125" customWidth="1"/>
    <col min="14340" max="14340" width="16" customWidth="1"/>
    <col min="14341" max="14341" width="15.28515625" customWidth="1"/>
    <col min="14342" max="14342" width="13.28515625" customWidth="1"/>
    <col min="14343" max="14343" width="16" customWidth="1"/>
    <col min="14344" max="14344" width="18.7109375" customWidth="1"/>
    <col min="14345" max="14345" width="16.7109375" customWidth="1"/>
    <col min="14346" max="14346" width="10.5703125" customWidth="1"/>
    <col min="14347" max="14347" width="9.5703125" customWidth="1"/>
    <col min="14348" max="14348" width="11.28515625" customWidth="1"/>
    <col min="14349" max="14349" width="7.42578125" customWidth="1"/>
    <col min="14350" max="14359" width="11.42578125" hidden="1" customWidth="1"/>
    <col min="14360" max="14360" width="3.7109375" customWidth="1"/>
    <col min="14361" max="14592" width="11.42578125" hidden="1"/>
    <col min="14593" max="14593" width="4.140625" customWidth="1"/>
    <col min="14594" max="14594" width="13.85546875" customWidth="1"/>
    <col min="14595" max="14595" width="11.5703125" customWidth="1"/>
    <col min="14596" max="14596" width="16" customWidth="1"/>
    <col min="14597" max="14597" width="15.28515625" customWidth="1"/>
    <col min="14598" max="14598" width="13.28515625" customWidth="1"/>
    <col min="14599" max="14599" width="16" customWidth="1"/>
    <col min="14600" max="14600" width="18.7109375" customWidth="1"/>
    <col min="14601" max="14601" width="16.7109375" customWidth="1"/>
    <col min="14602" max="14602" width="10.5703125" customWidth="1"/>
    <col min="14603" max="14603" width="9.5703125" customWidth="1"/>
    <col min="14604" max="14604" width="11.28515625" customWidth="1"/>
    <col min="14605" max="14605" width="7.42578125" customWidth="1"/>
    <col min="14606" max="14615" width="11.42578125" hidden="1" customWidth="1"/>
    <col min="14616" max="14616" width="3.7109375" customWidth="1"/>
    <col min="14617" max="14848" width="11.42578125" hidden="1"/>
    <col min="14849" max="14849" width="4.140625" customWidth="1"/>
    <col min="14850" max="14850" width="13.85546875" customWidth="1"/>
    <col min="14851" max="14851" width="11.5703125" customWidth="1"/>
    <col min="14852" max="14852" width="16" customWidth="1"/>
    <col min="14853" max="14853" width="15.28515625" customWidth="1"/>
    <col min="14854" max="14854" width="13.28515625" customWidth="1"/>
    <col min="14855" max="14855" width="16" customWidth="1"/>
    <col min="14856" max="14856" width="18.7109375" customWidth="1"/>
    <col min="14857" max="14857" width="16.7109375" customWidth="1"/>
    <col min="14858" max="14858" width="10.5703125" customWidth="1"/>
    <col min="14859" max="14859" width="9.5703125" customWidth="1"/>
    <col min="14860" max="14860" width="11.28515625" customWidth="1"/>
    <col min="14861" max="14861" width="7.42578125" customWidth="1"/>
    <col min="14862" max="14871" width="11.42578125" hidden="1" customWidth="1"/>
    <col min="14872" max="14872" width="3.7109375" customWidth="1"/>
    <col min="14873" max="15104" width="11.42578125" hidden="1"/>
    <col min="15105" max="15105" width="4.140625" customWidth="1"/>
    <col min="15106" max="15106" width="13.85546875" customWidth="1"/>
    <col min="15107" max="15107" width="11.5703125" customWidth="1"/>
    <col min="15108" max="15108" width="16" customWidth="1"/>
    <col min="15109" max="15109" width="15.28515625" customWidth="1"/>
    <col min="15110" max="15110" width="13.28515625" customWidth="1"/>
    <col min="15111" max="15111" width="16" customWidth="1"/>
    <col min="15112" max="15112" width="18.7109375" customWidth="1"/>
    <col min="15113" max="15113" width="16.7109375" customWidth="1"/>
    <col min="15114" max="15114" width="10.5703125" customWidth="1"/>
    <col min="15115" max="15115" width="9.5703125" customWidth="1"/>
    <col min="15116" max="15116" width="11.28515625" customWidth="1"/>
    <col min="15117" max="15117" width="7.42578125" customWidth="1"/>
    <col min="15118" max="15127" width="11.42578125" hidden="1" customWidth="1"/>
    <col min="15128" max="15128" width="3.7109375" customWidth="1"/>
    <col min="15129" max="15360" width="11.42578125" hidden="1"/>
    <col min="15361" max="15361" width="4.140625" customWidth="1"/>
    <col min="15362" max="15362" width="13.85546875" customWidth="1"/>
    <col min="15363" max="15363" width="11.5703125" customWidth="1"/>
    <col min="15364" max="15364" width="16" customWidth="1"/>
    <col min="15365" max="15365" width="15.28515625" customWidth="1"/>
    <col min="15366" max="15366" width="13.28515625" customWidth="1"/>
    <col min="15367" max="15367" width="16" customWidth="1"/>
    <col min="15368" max="15368" width="18.7109375" customWidth="1"/>
    <col min="15369" max="15369" width="16.7109375" customWidth="1"/>
    <col min="15370" max="15370" width="10.5703125" customWidth="1"/>
    <col min="15371" max="15371" width="9.5703125" customWidth="1"/>
    <col min="15372" max="15372" width="11.28515625" customWidth="1"/>
    <col min="15373" max="15373" width="7.42578125" customWidth="1"/>
    <col min="15374" max="15383" width="11.42578125" hidden="1" customWidth="1"/>
    <col min="15384" max="15384" width="3.7109375" customWidth="1"/>
    <col min="15385" max="15616" width="11.42578125" hidden="1"/>
    <col min="15617" max="15617" width="4.140625" customWidth="1"/>
    <col min="15618" max="15618" width="13.85546875" customWidth="1"/>
    <col min="15619" max="15619" width="11.5703125" customWidth="1"/>
    <col min="15620" max="15620" width="16" customWidth="1"/>
    <col min="15621" max="15621" width="15.28515625" customWidth="1"/>
    <col min="15622" max="15622" width="13.28515625" customWidth="1"/>
    <col min="15623" max="15623" width="16" customWidth="1"/>
    <col min="15624" max="15624" width="18.7109375" customWidth="1"/>
    <col min="15625" max="15625" width="16.7109375" customWidth="1"/>
    <col min="15626" max="15626" width="10.5703125" customWidth="1"/>
    <col min="15627" max="15627" width="9.5703125" customWidth="1"/>
    <col min="15628" max="15628" width="11.28515625" customWidth="1"/>
    <col min="15629" max="15629" width="7.42578125" customWidth="1"/>
    <col min="15630" max="15639" width="11.42578125" hidden="1" customWidth="1"/>
    <col min="15640" max="15640" width="3.7109375" customWidth="1"/>
    <col min="15641" max="15872" width="11.42578125" hidden="1"/>
    <col min="15873" max="15873" width="4.140625" customWidth="1"/>
    <col min="15874" max="15874" width="13.85546875" customWidth="1"/>
    <col min="15875" max="15875" width="11.5703125" customWidth="1"/>
    <col min="15876" max="15876" width="16" customWidth="1"/>
    <col min="15877" max="15877" width="15.28515625" customWidth="1"/>
    <col min="15878" max="15878" width="13.28515625" customWidth="1"/>
    <col min="15879" max="15879" width="16" customWidth="1"/>
    <col min="15880" max="15880" width="18.7109375" customWidth="1"/>
    <col min="15881" max="15881" width="16.7109375" customWidth="1"/>
    <col min="15882" max="15882" width="10.5703125" customWidth="1"/>
    <col min="15883" max="15883" width="9.5703125" customWidth="1"/>
    <col min="15884" max="15884" width="11.28515625" customWidth="1"/>
    <col min="15885" max="15885" width="7.42578125" customWidth="1"/>
    <col min="15886" max="15895" width="11.42578125" hidden="1" customWidth="1"/>
    <col min="15896" max="15896" width="3.7109375" customWidth="1"/>
    <col min="15897" max="16128" width="11.42578125" hidden="1"/>
    <col min="16129" max="16129" width="4.140625" customWidth="1"/>
    <col min="16130" max="16130" width="13.85546875" customWidth="1"/>
    <col min="16131" max="16131" width="11.5703125" customWidth="1"/>
    <col min="16132" max="16132" width="16" customWidth="1"/>
    <col min="16133" max="16133" width="15.28515625" customWidth="1"/>
    <col min="16134" max="16134" width="13.28515625" customWidth="1"/>
    <col min="16135" max="16135" width="16" customWidth="1"/>
    <col min="16136" max="16136" width="18.7109375" customWidth="1"/>
    <col min="16137" max="16137" width="16.7109375" customWidth="1"/>
    <col min="16138" max="16138" width="10.5703125" customWidth="1"/>
    <col min="16139" max="16139" width="9.5703125" customWidth="1"/>
    <col min="16140" max="16140" width="11.28515625" customWidth="1"/>
    <col min="16141" max="16141" width="7.42578125" customWidth="1"/>
    <col min="16142" max="16151" width="11.42578125" hidden="1" customWidth="1"/>
    <col min="16152" max="16152" width="3.7109375" customWidth="1"/>
    <col min="16153" max="16384" width="11.42578125" hidden="1"/>
  </cols>
  <sheetData>
    <row r="1" spans="2:32" ht="9.75" customHeight="1" x14ac:dyDescent="0.25">
      <c r="P1" s="3" t="s">
        <v>0</v>
      </c>
    </row>
    <row r="2" spans="2:32" ht="15.75" customHeight="1" x14ac:dyDescent="0.25">
      <c r="B2" s="4"/>
      <c r="C2" s="4"/>
      <c r="D2" s="270"/>
      <c r="E2" s="272"/>
      <c r="F2" s="272"/>
      <c r="G2" s="272"/>
      <c r="H2" s="272"/>
      <c r="I2" s="272"/>
      <c r="J2" s="272"/>
      <c r="K2" s="273"/>
      <c r="L2" s="5"/>
      <c r="N2" s="6" t="s">
        <v>1</v>
      </c>
      <c r="O2" s="6" t="s">
        <v>2</v>
      </c>
      <c r="P2" s="3" t="s">
        <v>3</v>
      </c>
      <c r="Q2" s="3" t="s">
        <v>4</v>
      </c>
      <c r="R2" s="7"/>
      <c r="S2" s="8"/>
      <c r="T2" s="8"/>
      <c r="U2" s="8"/>
      <c r="V2" s="8"/>
      <c r="W2" s="8"/>
      <c r="X2" s="9"/>
      <c r="Y2" s="10"/>
      <c r="Z2" s="10"/>
      <c r="AA2" s="10"/>
      <c r="AB2" s="10"/>
      <c r="AC2" s="10"/>
      <c r="AD2" s="10"/>
      <c r="AE2" s="10"/>
      <c r="AF2" s="10"/>
    </row>
    <row r="3" spans="2:32" ht="15.75" customHeight="1" x14ac:dyDescent="0.25">
      <c r="B3" s="11"/>
      <c r="C3" s="11"/>
      <c r="D3" s="271"/>
      <c r="E3" s="274"/>
      <c r="F3" s="274"/>
      <c r="G3" s="274"/>
      <c r="H3" s="274"/>
      <c r="I3" s="274"/>
      <c r="J3" s="274"/>
      <c r="K3" s="275"/>
      <c r="L3" s="12"/>
      <c r="N3" s="6" t="s">
        <v>5</v>
      </c>
      <c r="O3" s="6" t="s">
        <v>6</v>
      </c>
      <c r="P3" s="3" t="s">
        <v>7</v>
      </c>
      <c r="Q3" s="8" t="s">
        <v>8</v>
      </c>
      <c r="R3" s="7"/>
      <c r="S3" s="8"/>
      <c r="T3" s="8"/>
      <c r="U3" s="8"/>
      <c r="V3" s="8"/>
      <c r="W3" s="8"/>
      <c r="X3" s="9"/>
      <c r="Y3" s="10"/>
      <c r="Z3" s="10"/>
      <c r="AA3" s="10"/>
      <c r="AB3" s="10"/>
      <c r="AC3" s="10"/>
      <c r="AD3" s="10"/>
      <c r="AE3" s="10"/>
      <c r="AF3" s="10"/>
    </row>
    <row r="4" spans="2:32" ht="15.75" customHeight="1" x14ac:dyDescent="0.25">
      <c r="B4" s="11"/>
      <c r="C4" s="11"/>
      <c r="D4" s="271"/>
      <c r="E4" s="276"/>
      <c r="F4" s="276"/>
      <c r="G4" s="276"/>
      <c r="H4" s="276"/>
      <c r="I4" s="277"/>
      <c r="J4" s="277"/>
      <c r="K4" s="278"/>
      <c r="L4" s="12"/>
      <c r="M4" s="13"/>
      <c r="N4" s="6" t="s">
        <v>9</v>
      </c>
      <c r="O4" s="6" t="s">
        <v>10</v>
      </c>
      <c r="P4" s="3" t="s">
        <v>11</v>
      </c>
      <c r="Q4" s="14" t="s">
        <v>12</v>
      </c>
      <c r="R4" s="7"/>
      <c r="S4" s="8"/>
      <c r="T4" s="8"/>
      <c r="U4" s="8"/>
      <c r="V4" s="8"/>
      <c r="W4" s="8"/>
      <c r="X4" s="9"/>
      <c r="Y4" s="10"/>
      <c r="Z4" s="10"/>
      <c r="AA4" s="10"/>
      <c r="AB4" s="10"/>
      <c r="AC4" s="10"/>
      <c r="AD4" s="10"/>
      <c r="AE4" s="10"/>
      <c r="AF4" s="10"/>
    </row>
    <row r="5" spans="2:32" ht="15.75" customHeight="1" x14ac:dyDescent="0.25">
      <c r="B5" s="11"/>
      <c r="C5" s="11"/>
      <c r="D5" s="271"/>
      <c r="E5" s="276"/>
      <c r="F5" s="276"/>
      <c r="G5" s="276"/>
      <c r="H5" s="276"/>
      <c r="I5" s="276"/>
      <c r="J5" s="276"/>
      <c r="K5" s="279"/>
      <c r="L5" s="12"/>
      <c r="M5" s="13"/>
      <c r="N5" s="15" t="s">
        <v>13</v>
      </c>
      <c r="O5" s="15"/>
      <c r="P5" s="3" t="s">
        <v>14</v>
      </c>
      <c r="Q5" s="8" t="s">
        <v>15</v>
      </c>
      <c r="R5" s="7"/>
      <c r="S5" s="8"/>
      <c r="T5" s="8"/>
      <c r="U5" s="8"/>
      <c r="V5" s="8"/>
      <c r="W5" s="8"/>
      <c r="X5" s="9"/>
      <c r="Y5" s="10"/>
      <c r="Z5" s="10"/>
      <c r="AA5" s="10"/>
      <c r="AB5" s="10"/>
      <c r="AC5" s="10"/>
      <c r="AD5" s="10"/>
      <c r="AE5" s="10"/>
      <c r="AF5" s="10"/>
    </row>
    <row r="6" spans="2:32" ht="15" customHeight="1" thickBot="1" x14ac:dyDescent="0.3">
      <c r="B6" s="11"/>
      <c r="C6" s="16"/>
      <c r="D6" s="17"/>
      <c r="E6" s="17"/>
      <c r="F6" s="17"/>
      <c r="G6" s="17"/>
      <c r="H6" s="17"/>
      <c r="I6" s="17"/>
      <c r="J6" s="17"/>
      <c r="K6" s="18"/>
      <c r="L6" s="12"/>
      <c r="M6" s="13"/>
      <c r="N6" s="15" t="s">
        <v>16</v>
      </c>
      <c r="O6" s="15"/>
      <c r="P6" s="3" t="s">
        <v>17</v>
      </c>
      <c r="Q6" s="3" t="s">
        <v>18</v>
      </c>
      <c r="R6" s="7"/>
      <c r="S6" s="8"/>
      <c r="T6" s="8"/>
      <c r="U6" s="8"/>
      <c r="V6" s="8"/>
      <c r="W6" s="8"/>
      <c r="X6" s="9"/>
      <c r="Y6" s="10"/>
      <c r="Z6" s="10"/>
      <c r="AA6" s="10"/>
      <c r="AB6" s="10"/>
      <c r="AC6" s="10"/>
      <c r="AD6" s="10"/>
      <c r="AE6" s="10"/>
      <c r="AF6" s="10"/>
    </row>
    <row r="7" spans="2:32" ht="15" customHeight="1" thickBot="1" x14ac:dyDescent="0.3">
      <c r="B7" s="11"/>
      <c r="C7" s="256" t="s">
        <v>19</v>
      </c>
      <c r="D7" s="257"/>
      <c r="E7" s="258" t="s">
        <v>20</v>
      </c>
      <c r="F7" s="259"/>
      <c r="G7" s="19" t="s">
        <v>21</v>
      </c>
      <c r="H7" s="20">
        <v>3</v>
      </c>
      <c r="I7" s="19" t="s">
        <v>22</v>
      </c>
      <c r="J7" s="260">
        <v>41337</v>
      </c>
      <c r="K7" s="261"/>
      <c r="L7" s="12"/>
      <c r="M7" s="13"/>
      <c r="N7" s="15" t="s">
        <v>23</v>
      </c>
      <c r="O7" s="15"/>
      <c r="P7" s="3" t="s">
        <v>24</v>
      </c>
      <c r="Q7" s="8" t="s">
        <v>25</v>
      </c>
      <c r="R7" s="7"/>
      <c r="S7" s="8"/>
      <c r="T7" s="8"/>
      <c r="U7" s="8"/>
      <c r="V7" s="8"/>
      <c r="W7" s="8"/>
      <c r="X7" s="9"/>
      <c r="Y7" s="10"/>
      <c r="Z7" s="10"/>
      <c r="AA7" s="10"/>
      <c r="AB7" s="10"/>
      <c r="AC7" s="10"/>
      <c r="AD7" s="10"/>
      <c r="AE7" s="10"/>
      <c r="AF7" s="10"/>
    </row>
    <row r="8" spans="2:32" ht="9.75" customHeight="1" x14ac:dyDescent="0.25">
      <c r="B8" s="16"/>
      <c r="C8" s="17"/>
      <c r="D8" s="17"/>
      <c r="E8" s="17"/>
      <c r="F8" s="17"/>
      <c r="G8" s="17"/>
      <c r="H8" s="17"/>
      <c r="I8" s="17"/>
      <c r="J8" s="17"/>
      <c r="K8" s="17"/>
      <c r="L8" s="18"/>
      <c r="M8" s="13"/>
      <c r="N8" s="6" t="s">
        <v>26</v>
      </c>
      <c r="O8" s="6"/>
      <c r="P8" s="3" t="s">
        <v>27</v>
      </c>
      <c r="Q8" s="8" t="s">
        <v>28</v>
      </c>
      <c r="R8" s="7"/>
      <c r="S8" s="8"/>
      <c r="T8" s="8"/>
      <c r="U8" s="8"/>
      <c r="V8" s="8"/>
      <c r="W8" s="8"/>
      <c r="X8" s="9"/>
      <c r="Y8" s="10"/>
      <c r="Z8" s="10"/>
      <c r="AA8" s="10"/>
      <c r="AB8" s="10"/>
      <c r="AC8" s="10"/>
      <c r="AD8" s="10"/>
      <c r="AE8" s="10"/>
      <c r="AF8" s="10"/>
    </row>
    <row r="9" spans="2:32" ht="19.5" customHeight="1" x14ac:dyDescent="0.25">
      <c r="B9" s="262" t="s">
        <v>29</v>
      </c>
      <c r="C9" s="263"/>
      <c r="D9" s="263"/>
      <c r="E9" s="263"/>
      <c r="F9" s="263"/>
      <c r="G9" s="263"/>
      <c r="H9" s="263"/>
      <c r="I9" s="263"/>
      <c r="J9" s="263"/>
      <c r="K9" s="263"/>
      <c r="L9" s="264"/>
      <c r="M9" s="13"/>
      <c r="N9" s="6" t="s">
        <v>30</v>
      </c>
      <c r="O9" s="6"/>
      <c r="P9" s="3" t="s">
        <v>31</v>
      </c>
      <c r="Q9" s="8" t="s">
        <v>32</v>
      </c>
      <c r="R9" s="7"/>
      <c r="S9" s="8"/>
      <c r="T9" s="8"/>
      <c r="U9" s="8"/>
      <c r="V9" s="8"/>
      <c r="W9" s="8"/>
      <c r="X9" s="9"/>
      <c r="Y9" s="10"/>
      <c r="Z9" s="10"/>
      <c r="AA9" s="10"/>
      <c r="AB9" s="10"/>
      <c r="AC9" s="10"/>
      <c r="AD9" s="10"/>
      <c r="AE9" s="10"/>
      <c r="AF9" s="10"/>
    </row>
    <row r="10" spans="2:32" ht="25.5" customHeight="1" x14ac:dyDescent="0.25">
      <c r="B10" s="265"/>
      <c r="C10" s="249" t="s">
        <v>33</v>
      </c>
      <c r="D10" s="249"/>
      <c r="E10" s="266" t="s">
        <v>170</v>
      </c>
      <c r="F10" s="266"/>
      <c r="G10" s="266"/>
      <c r="H10" s="266"/>
      <c r="I10" s="266"/>
      <c r="J10" s="21" t="s">
        <v>35</v>
      </c>
      <c r="K10" s="267" t="s">
        <v>171</v>
      </c>
      <c r="L10" s="267"/>
      <c r="M10" s="22"/>
      <c r="N10" s="6" t="s">
        <v>37</v>
      </c>
      <c r="O10" s="6"/>
      <c r="P10" s="8" t="s">
        <v>38</v>
      </c>
      <c r="Q10" s="23"/>
      <c r="R10" s="7"/>
      <c r="S10" s="8"/>
      <c r="T10" s="8"/>
      <c r="U10" s="8"/>
      <c r="V10" s="8"/>
      <c r="W10" s="8"/>
      <c r="X10" s="9"/>
      <c r="Y10" s="10"/>
      <c r="Z10" s="10"/>
      <c r="AA10" s="10"/>
      <c r="AB10" s="10"/>
      <c r="AC10" s="10"/>
      <c r="AD10" s="10"/>
      <c r="AE10" s="10"/>
      <c r="AF10" s="10"/>
    </row>
    <row r="11" spans="2:32" ht="22.5" customHeight="1" x14ac:dyDescent="0.25">
      <c r="B11" s="265"/>
      <c r="C11" s="232" t="s">
        <v>39</v>
      </c>
      <c r="D11" s="232"/>
      <c r="E11" s="268">
        <v>40177</v>
      </c>
      <c r="F11" s="269"/>
      <c r="G11" s="269"/>
      <c r="H11" s="269"/>
      <c r="I11" s="269"/>
      <c r="J11" s="269"/>
      <c r="K11" s="21" t="s">
        <v>40</v>
      </c>
      <c r="L11" s="24">
        <v>1</v>
      </c>
      <c r="M11" s="22"/>
      <c r="N11" s="6" t="s">
        <v>41</v>
      </c>
      <c r="O11" s="6"/>
      <c r="P11" s="8" t="s">
        <v>42</v>
      </c>
      <c r="Q11" s="25"/>
      <c r="R11" s="26"/>
      <c r="S11" s="8"/>
      <c r="T11" s="8"/>
      <c r="U11" s="8"/>
      <c r="V11" s="8"/>
      <c r="W11" s="8"/>
      <c r="X11" s="9"/>
      <c r="Y11" s="10"/>
      <c r="Z11" s="10"/>
      <c r="AA11" s="10"/>
      <c r="AB11" s="10"/>
      <c r="AC11" s="10"/>
      <c r="AD11" s="10"/>
      <c r="AE11" s="10"/>
      <c r="AF11" s="10"/>
    </row>
    <row r="12" spans="2:32" ht="27" customHeight="1" x14ac:dyDescent="0.25">
      <c r="B12" s="265"/>
      <c r="C12" s="223" t="s">
        <v>43</v>
      </c>
      <c r="D12" s="223"/>
      <c r="E12" s="223"/>
      <c r="F12" s="280" t="s">
        <v>41</v>
      </c>
      <c r="G12" s="281"/>
      <c r="H12" s="281"/>
      <c r="I12" s="281"/>
      <c r="J12" s="281"/>
      <c r="K12" s="281"/>
      <c r="L12" s="281"/>
      <c r="M12" s="22"/>
      <c r="N12" s="6" t="s">
        <v>44</v>
      </c>
      <c r="O12" s="6"/>
      <c r="P12" s="8" t="s">
        <v>45</v>
      </c>
      <c r="Q12" s="25"/>
      <c r="R12" s="26"/>
      <c r="S12" s="8"/>
      <c r="T12" s="8"/>
      <c r="U12" s="8"/>
      <c r="V12" s="8"/>
      <c r="W12" s="8"/>
      <c r="X12" s="9"/>
      <c r="Y12" s="10"/>
      <c r="Z12" s="10"/>
      <c r="AA12" s="10"/>
      <c r="AB12" s="10"/>
      <c r="AC12" s="10"/>
      <c r="AD12" s="10"/>
      <c r="AE12" s="10"/>
      <c r="AF12" s="10"/>
    </row>
    <row r="13" spans="2:32" ht="29.25" customHeight="1" x14ac:dyDescent="0.25">
      <c r="B13" s="265"/>
      <c r="C13" s="223" t="s">
        <v>46</v>
      </c>
      <c r="D13" s="223"/>
      <c r="E13" s="224"/>
      <c r="F13" s="224"/>
      <c r="G13" s="224"/>
      <c r="H13" s="224"/>
      <c r="I13" s="21" t="s">
        <v>47</v>
      </c>
      <c r="J13" s="266" t="s">
        <v>6</v>
      </c>
      <c r="K13" s="281"/>
      <c r="L13" s="281"/>
      <c r="M13" s="22"/>
      <c r="N13" s="6" t="s">
        <v>48</v>
      </c>
      <c r="O13" s="14"/>
      <c r="P13" s="14"/>
      <c r="Q13" s="14"/>
      <c r="R13" s="27"/>
      <c r="S13" s="8"/>
      <c r="T13" s="8"/>
      <c r="U13" s="8"/>
      <c r="V13" s="8"/>
      <c r="W13" s="8"/>
      <c r="X13" s="9"/>
      <c r="Y13" s="10"/>
      <c r="Z13" s="10"/>
      <c r="AA13" s="10"/>
      <c r="AB13" s="10"/>
      <c r="AC13" s="10"/>
      <c r="AD13" s="10"/>
      <c r="AE13" s="10"/>
      <c r="AF13" s="10"/>
    </row>
    <row r="14" spans="2:32" ht="48" customHeight="1" x14ac:dyDescent="0.25">
      <c r="B14" s="265"/>
      <c r="C14" s="252" t="s">
        <v>49</v>
      </c>
      <c r="D14" s="223"/>
      <c r="E14" s="253" t="s">
        <v>50</v>
      </c>
      <c r="F14" s="254"/>
      <c r="G14" s="254"/>
      <c r="H14" s="254"/>
      <c r="I14" s="254"/>
      <c r="J14" s="254"/>
      <c r="K14" s="254"/>
      <c r="L14" s="255"/>
      <c r="M14" s="22"/>
      <c r="N14" s="6" t="s">
        <v>51</v>
      </c>
      <c r="O14" s="14"/>
      <c r="P14" s="14"/>
      <c r="Q14" s="14"/>
      <c r="R14" s="27"/>
      <c r="S14" s="8"/>
      <c r="T14" s="8"/>
      <c r="U14" s="8"/>
      <c r="V14" s="8"/>
      <c r="W14" s="8"/>
      <c r="X14" s="9"/>
      <c r="Y14" s="10"/>
      <c r="Z14" s="10"/>
      <c r="AA14" s="10"/>
      <c r="AB14" s="10"/>
      <c r="AC14" s="10"/>
      <c r="AD14" s="10"/>
      <c r="AE14" s="10"/>
      <c r="AF14" s="10"/>
    </row>
    <row r="15" spans="2:32" ht="9" customHeight="1" x14ac:dyDescent="0.25">
      <c r="B15" s="222"/>
      <c r="C15" s="222"/>
      <c r="D15" s="222"/>
      <c r="E15" s="222"/>
      <c r="F15" s="222"/>
      <c r="G15" s="222"/>
      <c r="H15" s="222"/>
      <c r="I15" s="222"/>
      <c r="J15" s="222"/>
      <c r="K15" s="222"/>
      <c r="L15" s="222"/>
      <c r="M15" s="22"/>
      <c r="N15" s="6" t="s">
        <v>52</v>
      </c>
      <c r="O15" s="14"/>
      <c r="P15" s="14"/>
      <c r="Q15" s="14"/>
      <c r="R15" s="27"/>
      <c r="S15" s="28"/>
      <c r="T15" s="28"/>
      <c r="U15" s="8"/>
      <c r="V15" s="8"/>
      <c r="W15" s="8"/>
      <c r="X15" s="9"/>
      <c r="Y15" s="10"/>
      <c r="Z15" s="10"/>
      <c r="AA15" s="10"/>
      <c r="AB15" s="10"/>
      <c r="AC15" s="10"/>
      <c r="AD15" s="10"/>
      <c r="AE15" s="10"/>
      <c r="AF15" s="10"/>
    </row>
    <row r="16" spans="2:32" ht="17.25" customHeight="1" x14ac:dyDescent="0.25">
      <c r="B16" s="228" t="s">
        <v>53</v>
      </c>
      <c r="C16" s="229"/>
      <c r="D16" s="229"/>
      <c r="E16" s="229"/>
      <c r="F16" s="229"/>
      <c r="G16" s="229"/>
      <c r="H16" s="229"/>
      <c r="I16" s="229"/>
      <c r="J16" s="229"/>
      <c r="K16" s="229"/>
      <c r="L16" s="251"/>
      <c r="M16" s="22"/>
      <c r="N16" s="6" t="s">
        <v>54</v>
      </c>
      <c r="O16" s="6"/>
      <c r="P16" s="8"/>
      <c r="Q16" s="25"/>
      <c r="R16" s="26"/>
      <c r="S16" s="28"/>
      <c r="T16" s="28"/>
      <c r="U16" s="8"/>
      <c r="V16" s="8"/>
      <c r="W16" s="8"/>
      <c r="X16" s="9"/>
      <c r="Y16" s="10"/>
      <c r="Z16" s="10"/>
      <c r="AA16" s="10"/>
      <c r="AB16" s="10"/>
      <c r="AC16" s="10"/>
      <c r="AD16" s="10"/>
      <c r="AE16" s="10"/>
      <c r="AF16" s="10"/>
    </row>
    <row r="17" spans="2:32" ht="52.5" customHeight="1" x14ac:dyDescent="0.25">
      <c r="B17" s="29"/>
      <c r="C17" s="232" t="s">
        <v>55</v>
      </c>
      <c r="D17" s="232"/>
      <c r="E17" s="297" t="s">
        <v>172</v>
      </c>
      <c r="F17" s="297"/>
      <c r="G17" s="297"/>
      <c r="H17" s="297"/>
      <c r="I17" s="297"/>
      <c r="J17" s="297"/>
      <c r="K17" s="297"/>
      <c r="L17" s="297"/>
      <c r="M17" s="30"/>
      <c r="N17" s="14"/>
      <c r="O17" s="6"/>
      <c r="P17" s="14"/>
      <c r="Q17" s="14"/>
      <c r="R17" s="26"/>
      <c r="S17" s="28"/>
      <c r="T17" s="28"/>
      <c r="U17" s="8"/>
      <c r="V17" s="8"/>
      <c r="W17" s="8"/>
      <c r="X17" s="9"/>
      <c r="Y17" s="10"/>
      <c r="Z17" s="10"/>
      <c r="AA17" s="10"/>
      <c r="AB17" s="10"/>
      <c r="AC17" s="10"/>
      <c r="AD17" s="10"/>
      <c r="AE17" s="10"/>
      <c r="AF17" s="10"/>
    </row>
    <row r="18" spans="2:32" ht="27" customHeight="1" x14ac:dyDescent="0.25">
      <c r="B18" s="29"/>
      <c r="C18" s="232" t="s">
        <v>57</v>
      </c>
      <c r="D18" s="232"/>
      <c r="E18" s="297" t="s">
        <v>173</v>
      </c>
      <c r="F18" s="297"/>
      <c r="G18" s="297"/>
      <c r="H18" s="297"/>
      <c r="I18" s="297"/>
      <c r="J18" s="297"/>
      <c r="K18" s="297"/>
      <c r="L18" s="297"/>
      <c r="M18" s="30"/>
      <c r="O18" s="31"/>
      <c r="P18" s="32"/>
      <c r="Q18" s="8"/>
      <c r="R18" s="7"/>
      <c r="S18" s="8"/>
      <c r="T18" s="8"/>
      <c r="U18" s="8"/>
      <c r="V18" s="8"/>
      <c r="W18" s="8"/>
      <c r="X18" s="9"/>
      <c r="Y18" s="10"/>
      <c r="Z18" s="10"/>
      <c r="AA18" s="10"/>
      <c r="AB18" s="10"/>
      <c r="AC18" s="10"/>
      <c r="AD18" s="10"/>
      <c r="AE18" s="10"/>
      <c r="AF18" s="10"/>
    </row>
    <row r="19" spans="2:32" ht="41.25" customHeight="1" x14ac:dyDescent="0.25">
      <c r="B19" s="29"/>
      <c r="C19" s="232" t="s">
        <v>58</v>
      </c>
      <c r="D19" s="232"/>
      <c r="E19" s="296" t="s">
        <v>173</v>
      </c>
      <c r="F19" s="296"/>
      <c r="G19" s="296"/>
      <c r="H19" s="296"/>
      <c r="I19" s="296"/>
      <c r="J19" s="296"/>
      <c r="K19" s="296"/>
      <c r="L19" s="296"/>
      <c r="M19" s="22"/>
      <c r="O19" s="31"/>
      <c r="P19" s="32"/>
      <c r="Q19" s="28"/>
      <c r="R19" s="2"/>
      <c r="S19" s="8"/>
      <c r="T19" s="8"/>
      <c r="U19" s="8"/>
      <c r="V19" s="8"/>
      <c r="W19" s="8"/>
      <c r="X19" s="9"/>
      <c r="Y19" s="10"/>
      <c r="Z19" s="10"/>
      <c r="AA19" s="10"/>
      <c r="AB19" s="10"/>
      <c r="AC19" s="10"/>
      <c r="AD19" s="10"/>
      <c r="AE19" s="10"/>
      <c r="AF19" s="10"/>
    </row>
    <row r="20" spans="2:32" ht="41.25" customHeight="1" x14ac:dyDescent="0.25">
      <c r="B20" s="33"/>
      <c r="C20" s="223" t="s">
        <v>60</v>
      </c>
      <c r="D20" s="223"/>
      <c r="E20" s="296" t="s">
        <v>174</v>
      </c>
      <c r="F20" s="296"/>
      <c r="G20" s="296"/>
      <c r="H20" s="296"/>
      <c r="I20" s="296"/>
      <c r="J20" s="296"/>
      <c r="K20" s="296"/>
      <c r="L20" s="296"/>
      <c r="M20" s="34"/>
      <c r="O20" s="31"/>
      <c r="P20" s="32"/>
      <c r="Q20" s="28"/>
      <c r="R20" s="2"/>
      <c r="S20" s="28"/>
      <c r="T20" s="28"/>
      <c r="U20" s="8"/>
      <c r="V20" s="8"/>
      <c r="W20" s="8"/>
      <c r="X20" s="9"/>
      <c r="Y20" s="10"/>
      <c r="Z20" s="10"/>
      <c r="AA20" s="10"/>
      <c r="AB20" s="10"/>
      <c r="AC20" s="10"/>
      <c r="AD20" s="10"/>
      <c r="AE20" s="10"/>
      <c r="AF20" s="10"/>
    </row>
    <row r="21" spans="2:32" ht="8.25" customHeight="1" x14ac:dyDescent="0.25">
      <c r="B21" s="222"/>
      <c r="C21" s="222"/>
      <c r="D21" s="222"/>
      <c r="E21" s="222"/>
      <c r="F21" s="222"/>
      <c r="G21" s="222"/>
      <c r="H21" s="222"/>
      <c r="I21" s="222"/>
      <c r="J21" s="222"/>
      <c r="K21" s="222"/>
      <c r="L21" s="222"/>
      <c r="M21" s="22"/>
      <c r="O21" s="6"/>
      <c r="P21" s="32"/>
      <c r="Q21" s="8"/>
      <c r="R21" s="7"/>
      <c r="S21" s="8"/>
      <c r="T21" s="8"/>
      <c r="U21" s="8"/>
      <c r="V21" s="8"/>
      <c r="W21" s="8"/>
      <c r="X21" s="9"/>
      <c r="Y21" s="10"/>
      <c r="Z21" s="10"/>
      <c r="AA21" s="10"/>
      <c r="AB21" s="10"/>
      <c r="AC21" s="10"/>
      <c r="AD21" s="10"/>
      <c r="AE21" s="10"/>
      <c r="AF21" s="10"/>
    </row>
    <row r="22" spans="2:32" ht="15.75" customHeight="1" x14ac:dyDescent="0.25">
      <c r="B22" s="228" t="s">
        <v>62</v>
      </c>
      <c r="C22" s="229"/>
      <c r="D22" s="229"/>
      <c r="E22" s="229"/>
      <c r="F22" s="229"/>
      <c r="G22" s="229"/>
      <c r="H22" s="229"/>
      <c r="I22" s="229"/>
      <c r="J22" s="229"/>
      <c r="K22" s="229"/>
      <c r="L22" s="251"/>
      <c r="M22" s="22"/>
      <c r="O22" s="6"/>
      <c r="P22" s="32"/>
      <c r="Q22" s="8"/>
      <c r="R22" s="7"/>
      <c r="S22" s="8"/>
      <c r="T22" s="8"/>
      <c r="U22" s="8"/>
      <c r="V22" s="8"/>
      <c r="W22" s="8"/>
      <c r="X22" s="9"/>
      <c r="Y22" s="10"/>
      <c r="Z22" s="10"/>
      <c r="AA22" s="10"/>
      <c r="AB22" s="10"/>
      <c r="AC22" s="10"/>
      <c r="AD22" s="10"/>
      <c r="AE22" s="10"/>
      <c r="AF22" s="10"/>
    </row>
    <row r="23" spans="2:32" x14ac:dyDescent="0.25">
      <c r="B23" s="11"/>
      <c r="C23" s="223" t="s">
        <v>63</v>
      </c>
      <c r="D23" s="223"/>
      <c r="E23" s="241" t="s">
        <v>175</v>
      </c>
      <c r="F23" s="241"/>
      <c r="G23" s="241"/>
      <c r="H23" s="241"/>
      <c r="I23" s="241"/>
      <c r="J23" s="241"/>
      <c r="K23" s="241"/>
      <c r="L23" s="241"/>
      <c r="M23" s="35"/>
      <c r="N23" s="36"/>
      <c r="O23" s="36"/>
      <c r="P23" s="36"/>
      <c r="Q23" s="36"/>
      <c r="R23" s="37"/>
      <c r="S23" s="38"/>
      <c r="T23" s="28"/>
      <c r="U23" s="28"/>
      <c r="V23" s="28"/>
      <c r="W23" s="28"/>
    </row>
    <row r="24" spans="2:32" x14ac:dyDescent="0.25">
      <c r="B24" s="11"/>
      <c r="C24" s="223"/>
      <c r="D24" s="223"/>
      <c r="E24" s="241"/>
      <c r="F24" s="241"/>
      <c r="G24" s="241"/>
      <c r="H24" s="241"/>
      <c r="I24" s="241"/>
      <c r="J24" s="241"/>
      <c r="K24" s="241"/>
      <c r="L24" s="241"/>
      <c r="M24" s="22"/>
      <c r="N24" s="36"/>
      <c r="O24" s="36"/>
      <c r="P24" s="36"/>
      <c r="Q24" s="36"/>
      <c r="R24" s="37"/>
      <c r="S24" s="38"/>
      <c r="T24" s="28"/>
      <c r="U24" s="28"/>
      <c r="V24" s="28"/>
      <c r="W24" s="28"/>
    </row>
    <row r="25" spans="2:32" ht="7.5" customHeight="1" x14ac:dyDescent="0.25">
      <c r="B25" s="11"/>
      <c r="C25" s="223"/>
      <c r="D25" s="223"/>
      <c r="E25" s="241"/>
      <c r="F25" s="241"/>
      <c r="G25" s="241"/>
      <c r="H25" s="241"/>
      <c r="I25" s="241"/>
      <c r="J25" s="241"/>
      <c r="K25" s="241"/>
      <c r="L25" s="241"/>
      <c r="M25" s="30"/>
      <c r="N25" s="36"/>
      <c r="O25" s="36"/>
      <c r="P25" s="36"/>
      <c r="Q25" s="36"/>
      <c r="R25" s="37"/>
      <c r="S25" s="38"/>
      <c r="T25" s="28"/>
      <c r="U25" s="28"/>
      <c r="V25" s="28"/>
      <c r="W25" s="28"/>
    </row>
    <row r="26" spans="2:32" ht="12" customHeight="1" x14ac:dyDescent="0.25">
      <c r="B26" s="11"/>
      <c r="C26" s="242" t="s">
        <v>65</v>
      </c>
      <c r="D26" s="243"/>
      <c r="E26" s="248" t="s">
        <v>68</v>
      </c>
      <c r="F26" s="248"/>
      <c r="G26" s="248"/>
      <c r="H26" s="248"/>
      <c r="I26" s="248"/>
      <c r="J26" s="248"/>
      <c r="K26" s="248"/>
      <c r="L26" s="248"/>
      <c r="M26" s="30"/>
      <c r="N26" s="36"/>
      <c r="O26" s="39" t="s">
        <v>67</v>
      </c>
      <c r="P26" s="36"/>
      <c r="Q26" s="36"/>
      <c r="R26" s="37"/>
      <c r="S26" s="38"/>
      <c r="T26" s="28"/>
      <c r="U26" s="28"/>
      <c r="V26" s="28"/>
      <c r="W26" s="28"/>
    </row>
    <row r="27" spans="2:32" ht="12.75" customHeight="1" x14ac:dyDescent="0.25">
      <c r="B27" s="11"/>
      <c r="C27" s="244"/>
      <c r="D27" s="245"/>
      <c r="E27" s="248"/>
      <c r="F27" s="248"/>
      <c r="G27" s="248"/>
      <c r="H27" s="248"/>
      <c r="I27" s="248"/>
      <c r="J27" s="248"/>
      <c r="K27" s="248"/>
      <c r="L27" s="248"/>
      <c r="M27" s="30"/>
      <c r="N27" s="36"/>
      <c r="O27" s="39" t="s">
        <v>68</v>
      </c>
      <c r="P27" s="36"/>
      <c r="Q27" s="36"/>
      <c r="R27" s="37"/>
      <c r="S27" s="38"/>
      <c r="T27" s="28"/>
      <c r="U27" s="28"/>
      <c r="V27" s="28"/>
      <c r="W27" s="28"/>
    </row>
    <row r="28" spans="2:32" ht="12.75" customHeight="1" x14ac:dyDescent="0.25">
      <c r="B28" s="11"/>
      <c r="C28" s="246"/>
      <c r="D28" s="247"/>
      <c r="E28" s="248"/>
      <c r="F28" s="248"/>
      <c r="G28" s="248"/>
      <c r="H28" s="248"/>
      <c r="I28" s="248"/>
      <c r="J28" s="248"/>
      <c r="K28" s="248"/>
      <c r="L28" s="248"/>
      <c r="M28" s="13"/>
      <c r="N28" s="40" t="s">
        <v>69</v>
      </c>
      <c r="O28" s="40" t="s">
        <v>66</v>
      </c>
      <c r="P28" s="38"/>
      <c r="Q28" s="38"/>
      <c r="R28" s="13"/>
      <c r="S28" s="38"/>
      <c r="T28" s="28"/>
      <c r="U28" s="28"/>
      <c r="V28" s="28"/>
      <c r="W28" s="28"/>
    </row>
    <row r="29" spans="2:32" ht="21.75" customHeight="1" x14ac:dyDescent="0.25">
      <c r="B29" s="16"/>
      <c r="C29" s="249" t="s">
        <v>70</v>
      </c>
      <c r="D29" s="249"/>
      <c r="E29" s="225" t="s">
        <v>69</v>
      </c>
      <c r="F29" s="225"/>
      <c r="G29" s="225"/>
      <c r="H29" s="225"/>
      <c r="I29" s="225"/>
      <c r="J29" s="225"/>
      <c r="K29" s="225"/>
      <c r="L29" s="225"/>
      <c r="M29" s="13"/>
      <c r="N29" s="40" t="s">
        <v>71</v>
      </c>
      <c r="O29" s="38"/>
      <c r="P29" s="38"/>
      <c r="Q29" s="38"/>
      <c r="R29" s="13"/>
      <c r="S29" s="38"/>
      <c r="T29" s="28"/>
      <c r="U29" s="28"/>
      <c r="V29" s="28"/>
      <c r="W29" s="28"/>
    </row>
    <row r="30" spans="2:32" ht="9.75" customHeight="1" x14ac:dyDescent="0.25">
      <c r="B30" s="222"/>
      <c r="C30" s="222"/>
      <c r="D30" s="222"/>
      <c r="E30" s="222"/>
      <c r="F30" s="222"/>
      <c r="G30" s="222"/>
      <c r="H30" s="222"/>
      <c r="I30" s="222"/>
      <c r="J30" s="222"/>
      <c r="K30" s="222"/>
      <c r="L30" s="222"/>
      <c r="M30" s="22"/>
      <c r="N30" s="41"/>
      <c r="O30" s="41"/>
      <c r="P30" s="41"/>
      <c r="Q30" s="41"/>
      <c r="R30" s="22"/>
      <c r="S30" s="38"/>
      <c r="T30" s="28"/>
      <c r="U30" s="28"/>
      <c r="V30" s="28"/>
      <c r="W30" s="28"/>
    </row>
    <row r="31" spans="2:32" ht="17.25" customHeight="1" x14ac:dyDescent="0.25">
      <c r="B31" s="228" t="s">
        <v>72</v>
      </c>
      <c r="C31" s="229"/>
      <c r="D31" s="229"/>
      <c r="E31" s="229"/>
      <c r="F31" s="229"/>
      <c r="G31" s="230"/>
      <c r="H31" s="230"/>
      <c r="I31" s="230"/>
      <c r="J31" s="230"/>
      <c r="K31" s="230"/>
      <c r="L31" s="231"/>
      <c r="M31" s="22"/>
      <c r="N31" s="41"/>
      <c r="O31" s="41"/>
      <c r="P31" s="41"/>
      <c r="Q31" s="41"/>
      <c r="R31" s="22"/>
      <c r="S31" s="38"/>
      <c r="T31" s="28"/>
      <c r="U31" s="28"/>
      <c r="V31" s="28"/>
      <c r="W31" s="28"/>
    </row>
    <row r="32" spans="2:32" ht="24" customHeight="1" x14ac:dyDescent="0.25">
      <c r="B32" s="11"/>
      <c r="C32" s="232" t="s">
        <v>73</v>
      </c>
      <c r="D32" s="232"/>
      <c r="E32" s="233" t="s">
        <v>74</v>
      </c>
      <c r="F32" s="234"/>
      <c r="G32" s="235" t="s">
        <v>176</v>
      </c>
      <c r="H32" s="236"/>
      <c r="I32" s="236"/>
      <c r="J32" s="236"/>
      <c r="K32" s="236"/>
      <c r="L32" s="237"/>
      <c r="M32" s="22"/>
      <c r="N32" s="42" t="s">
        <v>76</v>
      </c>
      <c r="O32" s="43"/>
      <c r="P32" s="28"/>
      <c r="Q32" s="43"/>
      <c r="R32" s="44"/>
      <c r="S32" s="38"/>
      <c r="T32" s="28"/>
      <c r="U32" s="28"/>
      <c r="V32" s="28"/>
      <c r="W32" s="28"/>
    </row>
    <row r="33" spans="2:23" ht="23.25" customHeight="1" x14ac:dyDescent="0.25">
      <c r="B33" s="11"/>
      <c r="C33" s="232"/>
      <c r="D33" s="232"/>
      <c r="E33" s="201" t="s">
        <v>77</v>
      </c>
      <c r="F33" s="204"/>
      <c r="G33" s="238" t="s">
        <v>177</v>
      </c>
      <c r="H33" s="239"/>
      <c r="I33" s="239"/>
      <c r="J33" s="239"/>
      <c r="K33" s="239"/>
      <c r="L33" s="240"/>
      <c r="M33" s="35"/>
      <c r="N33" s="45" t="s">
        <v>79</v>
      </c>
      <c r="O33" s="46"/>
      <c r="P33" s="28"/>
      <c r="Q33" s="46"/>
      <c r="R33" s="44"/>
      <c r="S33" s="38"/>
      <c r="T33" s="28"/>
      <c r="U33" s="28"/>
      <c r="V33" s="28"/>
      <c r="W33" s="28"/>
    </row>
    <row r="34" spans="2:23" ht="36" customHeight="1" x14ac:dyDescent="0.25">
      <c r="B34" s="11"/>
      <c r="C34" s="223" t="s">
        <v>80</v>
      </c>
      <c r="D34" s="223"/>
      <c r="E34" s="224" t="s">
        <v>76</v>
      </c>
      <c r="F34" s="224"/>
      <c r="G34" s="224"/>
      <c r="H34" s="223" t="s">
        <v>82</v>
      </c>
      <c r="I34" s="223"/>
      <c r="J34" s="225" t="s">
        <v>76</v>
      </c>
      <c r="K34" s="225"/>
      <c r="L34" s="225"/>
      <c r="M34" s="30"/>
      <c r="N34" s="47" t="s">
        <v>83</v>
      </c>
      <c r="O34" s="48"/>
      <c r="P34" s="42"/>
      <c r="Q34" s="48"/>
      <c r="R34" s="49"/>
      <c r="S34" s="38"/>
      <c r="T34" s="28"/>
      <c r="U34" s="28"/>
      <c r="V34" s="28"/>
      <c r="W34" s="28"/>
    </row>
    <row r="35" spans="2:23" ht="35.25" customHeight="1" x14ac:dyDescent="0.25">
      <c r="B35" s="16"/>
      <c r="C35" s="226" t="s">
        <v>84</v>
      </c>
      <c r="D35" s="227"/>
      <c r="E35" s="224" t="s">
        <v>119</v>
      </c>
      <c r="F35" s="224"/>
      <c r="G35" s="224"/>
      <c r="H35" s="224"/>
      <c r="I35" s="224"/>
      <c r="J35" s="50" t="s">
        <v>86</v>
      </c>
      <c r="K35" s="224" t="s">
        <v>87</v>
      </c>
      <c r="L35" s="224"/>
      <c r="M35" s="30"/>
      <c r="N35" s="47" t="s">
        <v>88</v>
      </c>
      <c r="O35" s="47"/>
      <c r="P35" s="51"/>
      <c r="Q35" s="47"/>
      <c r="R35" s="52"/>
      <c r="S35" s="38"/>
      <c r="T35" s="28"/>
      <c r="U35" s="28"/>
      <c r="V35" s="28"/>
      <c r="W35" s="28"/>
    </row>
    <row r="36" spans="2:23" ht="8.25" customHeight="1" x14ac:dyDescent="0.25">
      <c r="B36" s="222"/>
      <c r="C36" s="222"/>
      <c r="D36" s="222"/>
      <c r="E36" s="222"/>
      <c r="F36" s="222"/>
      <c r="G36" s="222"/>
      <c r="H36" s="222"/>
      <c r="I36" s="222"/>
      <c r="J36" s="222"/>
      <c r="K36" s="222"/>
      <c r="L36" s="222"/>
      <c r="M36" s="13"/>
      <c r="N36" s="47" t="s">
        <v>89</v>
      </c>
      <c r="O36" s="38"/>
      <c r="P36" s="53"/>
      <c r="Q36" s="28"/>
      <c r="R36" s="2"/>
      <c r="S36" s="28"/>
      <c r="T36" s="28"/>
      <c r="U36" s="28"/>
      <c r="V36" s="28"/>
      <c r="W36" s="28"/>
    </row>
    <row r="37" spans="2:23" ht="54.75" hidden="1" customHeight="1" x14ac:dyDescent="0.25">
      <c r="B37" s="11"/>
      <c r="C37" s="54">
        <v>11</v>
      </c>
      <c r="D37" s="55"/>
      <c r="E37" s="56"/>
      <c r="F37" s="220"/>
      <c r="G37" s="220"/>
      <c r="H37" s="57" t="e">
        <f>VLOOKUP(E37,#REF!,2)</f>
        <v>#REF!</v>
      </c>
      <c r="I37" s="221"/>
      <c r="J37" s="221"/>
      <c r="K37" s="58" t="e">
        <f>#REF!</f>
        <v>#REF!</v>
      </c>
      <c r="L37" s="58" t="e">
        <f>#REF!</f>
        <v>#REF!</v>
      </c>
      <c r="N37" s="59"/>
      <c r="O37" s="59"/>
      <c r="P37" s="59"/>
      <c r="Q37" s="59"/>
      <c r="R37" s="60"/>
      <c r="S37" s="59"/>
      <c r="T37" s="59"/>
      <c r="U37" s="59"/>
      <c r="V37" s="59"/>
    </row>
    <row r="38" spans="2:23" ht="54.75" hidden="1" customHeight="1" x14ac:dyDescent="0.25">
      <c r="B38" s="11"/>
      <c r="C38" s="54">
        <v>12</v>
      </c>
      <c r="D38" s="55"/>
      <c r="E38" s="56"/>
      <c r="F38" s="220"/>
      <c r="G38" s="220"/>
      <c r="H38" s="57" t="e">
        <f>VLOOKUP(E38,#REF!,2)</f>
        <v>#REF!</v>
      </c>
      <c r="I38" s="221"/>
      <c r="J38" s="221"/>
      <c r="K38" s="58" t="e">
        <f>#REF!</f>
        <v>#REF!</v>
      </c>
      <c r="L38" s="58" t="e">
        <f>#REF!</f>
        <v>#REF!</v>
      </c>
      <c r="N38" s="59"/>
      <c r="O38" s="59"/>
      <c r="P38" s="59"/>
      <c r="Q38" s="59"/>
      <c r="R38" s="60"/>
      <c r="S38" s="59"/>
      <c r="T38" s="59"/>
      <c r="U38" s="59"/>
      <c r="V38" s="59"/>
    </row>
    <row r="39" spans="2:23" ht="54.75" hidden="1" customHeight="1" x14ac:dyDescent="0.25">
      <c r="B39" s="11"/>
      <c r="C39" s="54">
        <v>13</v>
      </c>
      <c r="D39" s="55"/>
      <c r="E39" s="56"/>
      <c r="F39" s="220"/>
      <c r="G39" s="220"/>
      <c r="H39" s="57" t="e">
        <f>VLOOKUP(E39,#REF!,2)</f>
        <v>#REF!</v>
      </c>
      <c r="I39" s="221"/>
      <c r="J39" s="221"/>
      <c r="K39" s="58" t="e">
        <f>#REF!</f>
        <v>#REF!</v>
      </c>
      <c r="L39" s="58" t="e">
        <f>#REF!</f>
        <v>#REF!</v>
      </c>
      <c r="N39" s="61"/>
      <c r="O39" s="61"/>
      <c r="P39" s="61"/>
      <c r="Q39" s="61"/>
      <c r="R39" s="62"/>
      <c r="S39" s="63"/>
      <c r="T39" s="63"/>
      <c r="U39" s="63"/>
    </row>
    <row r="40" spans="2:23" ht="54.75" hidden="1" customHeight="1" x14ac:dyDescent="0.25">
      <c r="B40" s="11"/>
      <c r="C40" s="54">
        <v>14</v>
      </c>
      <c r="D40" s="55"/>
      <c r="E40" s="56"/>
      <c r="F40" s="220"/>
      <c r="G40" s="220"/>
      <c r="H40" s="57" t="e">
        <f>VLOOKUP(E40,#REF!,2)</f>
        <v>#REF!</v>
      </c>
      <c r="I40" s="221"/>
      <c r="J40" s="221"/>
      <c r="K40" s="58" t="e">
        <f>#REF!</f>
        <v>#REF!</v>
      </c>
      <c r="L40" s="58" t="e">
        <f>#REF!</f>
        <v>#REF!</v>
      </c>
      <c r="N40" s="61"/>
      <c r="O40" s="61"/>
      <c r="P40" s="61"/>
      <c r="Q40" s="61"/>
      <c r="R40" s="62"/>
      <c r="S40" s="63"/>
      <c r="T40" s="63"/>
      <c r="U40" s="63"/>
    </row>
    <row r="41" spans="2:23" ht="54.75" hidden="1" customHeight="1" x14ac:dyDescent="0.25">
      <c r="B41" s="11"/>
      <c r="C41" s="54">
        <v>15</v>
      </c>
      <c r="D41" s="55"/>
      <c r="E41" s="56"/>
      <c r="F41" s="220"/>
      <c r="G41" s="220"/>
      <c r="H41" s="57" t="e">
        <f>VLOOKUP(E41,#REF!,2)</f>
        <v>#REF!</v>
      </c>
      <c r="I41" s="221"/>
      <c r="J41" s="221"/>
      <c r="K41" s="58" t="e">
        <f>#REF!</f>
        <v>#REF!</v>
      </c>
      <c r="L41" s="58" t="e">
        <f>#REF!</f>
        <v>#REF!</v>
      </c>
      <c r="N41" s="61"/>
      <c r="O41" s="61"/>
      <c r="P41" s="61"/>
      <c r="Q41" s="61"/>
      <c r="R41" s="62"/>
      <c r="S41" s="63"/>
      <c r="T41" s="63"/>
      <c r="U41" s="63"/>
    </row>
    <row r="42" spans="2:23" ht="54.75" hidden="1" customHeight="1" x14ac:dyDescent="0.25">
      <c r="B42" s="11"/>
      <c r="C42" s="54">
        <v>16</v>
      </c>
      <c r="D42" s="55"/>
      <c r="E42" s="56"/>
      <c r="F42" s="220"/>
      <c r="G42" s="220"/>
      <c r="H42" s="57" t="e">
        <f>VLOOKUP(E42,#REF!,2)</f>
        <v>#REF!</v>
      </c>
      <c r="I42" s="221"/>
      <c r="J42" s="221"/>
      <c r="K42" s="58" t="e">
        <f>#REF!</f>
        <v>#REF!</v>
      </c>
      <c r="L42" s="58" t="e">
        <f>#REF!</f>
        <v>#REF!</v>
      </c>
      <c r="N42" s="61"/>
      <c r="O42" s="61"/>
      <c r="P42" s="61"/>
      <c r="Q42" s="61"/>
      <c r="R42" s="62"/>
      <c r="S42" s="63"/>
      <c r="T42" s="63"/>
      <c r="U42" s="63"/>
    </row>
    <row r="43" spans="2:23" ht="54.75" hidden="1" customHeight="1" x14ac:dyDescent="0.25">
      <c r="B43" s="11"/>
      <c r="C43" s="54">
        <v>17</v>
      </c>
      <c r="D43" s="55"/>
      <c r="E43" s="56"/>
      <c r="F43" s="220"/>
      <c r="G43" s="220"/>
      <c r="H43" s="57" t="e">
        <f>VLOOKUP(E43,#REF!,2)</f>
        <v>#REF!</v>
      </c>
      <c r="I43" s="221"/>
      <c r="J43" s="221"/>
      <c r="K43" s="58" t="e">
        <f>#REF!</f>
        <v>#REF!</v>
      </c>
      <c r="L43" s="58" t="e">
        <f>#REF!</f>
        <v>#REF!</v>
      </c>
      <c r="N43" s="61"/>
      <c r="O43" s="61"/>
      <c r="P43" s="61"/>
      <c r="Q43" s="61"/>
      <c r="R43" s="62"/>
      <c r="S43" s="63"/>
      <c r="T43" s="63"/>
      <c r="U43" s="63"/>
    </row>
    <row r="44" spans="2:23" ht="54.75" hidden="1" customHeight="1" x14ac:dyDescent="0.25">
      <c r="B44" s="11"/>
      <c r="C44" s="54">
        <v>18</v>
      </c>
      <c r="D44" s="55"/>
      <c r="E44" s="56"/>
      <c r="F44" s="220"/>
      <c r="G44" s="220"/>
      <c r="H44" s="57" t="e">
        <f>VLOOKUP(E44,#REF!,2)</f>
        <v>#REF!</v>
      </c>
      <c r="I44" s="221"/>
      <c r="J44" s="221"/>
      <c r="K44" s="58" t="e">
        <f>#REF!</f>
        <v>#REF!</v>
      </c>
      <c r="L44" s="58" t="e">
        <f>#REF!</f>
        <v>#REF!</v>
      </c>
      <c r="N44" s="61"/>
      <c r="O44" s="61"/>
      <c r="P44" s="61"/>
      <c r="Q44" s="61"/>
      <c r="R44" s="62"/>
      <c r="S44" s="63"/>
      <c r="T44" s="63"/>
      <c r="U44" s="63"/>
    </row>
    <row r="45" spans="2:23" ht="54.75" hidden="1" customHeight="1" x14ac:dyDescent="0.25">
      <c r="B45" s="11"/>
      <c r="C45" s="54">
        <v>19</v>
      </c>
      <c r="D45" s="55"/>
      <c r="E45" s="56"/>
      <c r="F45" s="220"/>
      <c r="G45" s="220"/>
      <c r="H45" s="57" t="e">
        <f>VLOOKUP(E45,#REF!,2)</f>
        <v>#REF!</v>
      </c>
      <c r="I45" s="221"/>
      <c r="J45" s="221"/>
      <c r="K45" s="58" t="e">
        <f>#REF!</f>
        <v>#REF!</v>
      </c>
      <c r="L45" s="58" t="e">
        <f>#REF!</f>
        <v>#REF!</v>
      </c>
      <c r="N45" s="61"/>
      <c r="O45" s="61"/>
      <c r="P45" s="61"/>
      <c r="Q45" s="61"/>
      <c r="R45" s="62"/>
      <c r="S45" s="63"/>
      <c r="T45" s="63"/>
      <c r="U45" s="63"/>
    </row>
    <row r="46" spans="2:23" ht="54.75" hidden="1" customHeight="1" x14ac:dyDescent="0.25">
      <c r="B46" s="11"/>
      <c r="C46" s="54">
        <v>20</v>
      </c>
      <c r="D46" s="55"/>
      <c r="E46" s="56"/>
      <c r="F46" s="220"/>
      <c r="G46" s="220"/>
      <c r="H46" s="57" t="e">
        <f>VLOOKUP(E46,#REF!,2)</f>
        <v>#REF!</v>
      </c>
      <c r="I46" s="221"/>
      <c r="J46" s="221"/>
      <c r="K46" s="58" t="e">
        <f>#REF!</f>
        <v>#REF!</v>
      </c>
      <c r="L46" s="58" t="e">
        <f>#REF!</f>
        <v>#REF!</v>
      </c>
      <c r="N46" s="61"/>
      <c r="O46" s="61"/>
      <c r="P46" s="61"/>
      <c r="Q46" s="61"/>
      <c r="R46" s="62"/>
      <c r="S46" s="63"/>
      <c r="T46" s="63"/>
      <c r="U46" s="63"/>
    </row>
    <row r="47" spans="2:23" ht="54.75" hidden="1" customHeight="1" x14ac:dyDescent="0.25">
      <c r="B47" s="11"/>
      <c r="C47" s="54">
        <v>21</v>
      </c>
      <c r="D47" s="55"/>
      <c r="E47" s="56"/>
      <c r="F47" s="220"/>
      <c r="G47" s="220"/>
      <c r="H47" s="57" t="e">
        <f>VLOOKUP(E47,#REF!,2)</f>
        <v>#REF!</v>
      </c>
      <c r="I47" s="221"/>
      <c r="J47" s="221"/>
      <c r="K47" s="58" t="e">
        <f>#REF!</f>
        <v>#REF!</v>
      </c>
      <c r="L47" s="58" t="e">
        <f>#REF!</f>
        <v>#REF!</v>
      </c>
      <c r="N47" s="61"/>
      <c r="O47" s="61"/>
      <c r="P47" s="61"/>
      <c r="Q47" s="61"/>
      <c r="R47" s="62"/>
      <c r="S47" s="63"/>
      <c r="T47" s="63"/>
      <c r="U47" s="63"/>
    </row>
    <row r="48" spans="2:23" ht="54.75" hidden="1" customHeight="1" x14ac:dyDescent="0.25">
      <c r="B48" s="11"/>
      <c r="C48" s="54">
        <v>22</v>
      </c>
      <c r="D48" s="55"/>
      <c r="E48" s="56"/>
      <c r="F48" s="220"/>
      <c r="G48" s="220"/>
      <c r="H48" s="57" t="e">
        <f>VLOOKUP(E48,#REF!,2)</f>
        <v>#REF!</v>
      </c>
      <c r="I48" s="221"/>
      <c r="J48" s="221"/>
      <c r="K48" s="58" t="e">
        <f>#REF!</f>
        <v>#REF!</v>
      </c>
      <c r="L48" s="58" t="e">
        <f>#REF!</f>
        <v>#REF!</v>
      </c>
      <c r="N48" s="61"/>
      <c r="O48" s="61"/>
      <c r="P48" s="61"/>
      <c r="Q48" s="61"/>
      <c r="R48" s="62"/>
      <c r="S48" s="63"/>
      <c r="T48" s="63"/>
      <c r="U48" s="63"/>
    </row>
    <row r="49" spans="1:23" ht="54.75" hidden="1" customHeight="1" x14ac:dyDescent="0.25">
      <c r="B49" s="11"/>
      <c r="C49" s="54">
        <v>23</v>
      </c>
      <c r="D49" s="55"/>
      <c r="E49" s="56"/>
      <c r="F49" s="220"/>
      <c r="G49" s="220"/>
      <c r="H49" s="57" t="e">
        <f>VLOOKUP(E49,#REF!,2)</f>
        <v>#REF!</v>
      </c>
      <c r="I49" s="221"/>
      <c r="J49" s="221"/>
      <c r="K49" s="58" t="e">
        <f>#REF!</f>
        <v>#REF!</v>
      </c>
      <c r="L49" s="58" t="e">
        <f>#REF!</f>
        <v>#REF!</v>
      </c>
      <c r="N49" s="61"/>
      <c r="O49" s="61"/>
      <c r="P49" s="61"/>
      <c r="Q49" s="61"/>
      <c r="R49" s="62"/>
    </row>
    <row r="50" spans="1:23" ht="54.75" hidden="1" customHeight="1" x14ac:dyDescent="0.25">
      <c r="B50" s="11"/>
      <c r="C50" s="54">
        <v>24</v>
      </c>
      <c r="D50" s="55"/>
      <c r="E50" s="56"/>
      <c r="F50" s="220"/>
      <c r="G50" s="220"/>
      <c r="H50" s="57" t="e">
        <f>VLOOKUP(E50,#REF!,2)</f>
        <v>#REF!</v>
      </c>
      <c r="I50" s="221"/>
      <c r="J50" s="221"/>
      <c r="K50" s="58" t="e">
        <f>#REF!</f>
        <v>#REF!</v>
      </c>
      <c r="L50" s="58" t="e">
        <f>#REF!</f>
        <v>#REF!</v>
      </c>
      <c r="N50" s="61"/>
      <c r="O50" s="61"/>
      <c r="P50" s="61"/>
      <c r="Q50" s="61"/>
      <c r="R50" s="62"/>
    </row>
    <row r="51" spans="1:23" ht="54.75" hidden="1" customHeight="1" x14ac:dyDescent="0.25">
      <c r="B51" s="11"/>
      <c r="C51" s="359">
        <v>25</v>
      </c>
      <c r="D51" s="360"/>
      <c r="E51" s="361"/>
      <c r="F51" s="362"/>
      <c r="G51" s="362"/>
      <c r="H51" s="363" t="e">
        <f>VLOOKUP(E51,#REF!,2)</f>
        <v>#REF!</v>
      </c>
      <c r="I51" s="364"/>
      <c r="J51" s="364"/>
      <c r="K51" s="365" t="e">
        <f>#REF!</f>
        <v>#REF!</v>
      </c>
      <c r="L51" s="365" t="e">
        <f>#REF!</f>
        <v>#REF!</v>
      </c>
      <c r="N51" s="61"/>
      <c r="O51" s="61"/>
      <c r="P51" s="61"/>
      <c r="Q51" s="61"/>
      <c r="R51" s="62"/>
    </row>
    <row r="52" spans="1:23" x14ac:dyDescent="0.25">
      <c r="A52" s="64"/>
      <c r="B52" s="368" t="s">
        <v>90</v>
      </c>
      <c r="C52" s="369"/>
      <c r="D52" s="369"/>
      <c r="E52" s="369"/>
      <c r="F52" s="369"/>
      <c r="G52" s="369"/>
      <c r="H52" s="369"/>
      <c r="I52" s="369"/>
      <c r="J52" s="369"/>
      <c r="K52" s="369"/>
      <c r="L52" s="370"/>
    </row>
    <row r="53" spans="1:23" ht="229.5" customHeight="1" x14ac:dyDescent="0.25">
      <c r="B53" s="371"/>
      <c r="C53" s="372"/>
      <c r="D53" s="372"/>
      <c r="E53" s="372"/>
      <c r="F53" s="372"/>
      <c r="G53" s="372"/>
      <c r="H53" s="372"/>
      <c r="I53" s="372"/>
      <c r="J53" s="372"/>
      <c r="K53" s="372"/>
      <c r="L53" s="373"/>
    </row>
    <row r="54" spans="1:23" ht="45" x14ac:dyDescent="0.25">
      <c r="A54" s="65" t="s">
        <v>91</v>
      </c>
      <c r="B54" s="366" t="s">
        <v>92</v>
      </c>
      <c r="C54" s="387" t="s">
        <v>93</v>
      </c>
      <c r="D54" s="366" t="s">
        <v>94</v>
      </c>
      <c r="E54" s="366" t="s">
        <v>95</v>
      </c>
      <c r="F54" s="366" t="s">
        <v>96</v>
      </c>
      <c r="G54" s="366" t="s">
        <v>97</v>
      </c>
      <c r="H54" s="367" t="s">
        <v>98</v>
      </c>
      <c r="I54" s="367"/>
      <c r="J54" s="367" t="s">
        <v>99</v>
      </c>
      <c r="K54" s="367"/>
      <c r="L54" s="367"/>
    </row>
    <row r="55" spans="1:23" s="1" customFormat="1" ht="23.25" customHeight="1" x14ac:dyDescent="0.25">
      <c r="A55" s="78">
        <v>1</v>
      </c>
      <c r="B55" s="80">
        <v>39813</v>
      </c>
      <c r="C55" s="81"/>
      <c r="D55" s="89"/>
      <c r="E55" s="92">
        <v>13456206000</v>
      </c>
      <c r="F55" s="92">
        <v>69751706000</v>
      </c>
      <c r="G55" s="90">
        <f t="shared" ref="G55:G62" si="0">E55/F55</f>
        <v>0.19291579764371641</v>
      </c>
      <c r="H55" s="303"/>
      <c r="I55" s="304"/>
      <c r="J55" s="303"/>
      <c r="K55" s="305"/>
      <c r="L55" s="304"/>
      <c r="M55" s="2"/>
    </row>
    <row r="56" spans="1:23" ht="29.25" customHeight="1" x14ac:dyDescent="0.25">
      <c r="A56" s="67">
        <v>2</v>
      </c>
      <c r="B56" s="68">
        <v>40178</v>
      </c>
      <c r="C56" s="83">
        <v>0.3</v>
      </c>
      <c r="D56" s="89"/>
      <c r="E56" s="93">
        <v>14333617000</v>
      </c>
      <c r="F56" s="91">
        <v>68306402000</v>
      </c>
      <c r="G56" s="90">
        <f t="shared" si="0"/>
        <v>0.20984295147034682</v>
      </c>
      <c r="H56" s="198" t="s">
        <v>178</v>
      </c>
      <c r="I56" s="198"/>
      <c r="J56" s="198"/>
      <c r="K56" s="198"/>
      <c r="L56" s="198"/>
    </row>
    <row r="57" spans="1:23" ht="25.5" customHeight="1" x14ac:dyDescent="0.25">
      <c r="A57" s="78">
        <v>3</v>
      </c>
      <c r="B57" s="68">
        <v>40543</v>
      </c>
      <c r="C57" s="83">
        <v>0.3</v>
      </c>
      <c r="D57" s="89"/>
      <c r="E57" s="93">
        <v>15563384000</v>
      </c>
      <c r="F57" s="91">
        <v>73117748000</v>
      </c>
      <c r="G57" s="90">
        <f t="shared" si="0"/>
        <v>0.21285371097589056</v>
      </c>
      <c r="H57" s="198" t="s">
        <v>179</v>
      </c>
      <c r="I57" s="198"/>
      <c r="J57" s="198"/>
      <c r="K57" s="198"/>
      <c r="L57" s="198"/>
    </row>
    <row r="58" spans="1:23" ht="25.5" customHeight="1" x14ac:dyDescent="0.25">
      <c r="A58" s="67">
        <v>4</v>
      </c>
      <c r="B58" s="68">
        <v>40908</v>
      </c>
      <c r="C58" s="69">
        <v>0.3</v>
      </c>
      <c r="D58" s="89"/>
      <c r="E58" s="103">
        <v>9098795805.5200005</v>
      </c>
      <c r="F58" s="91">
        <v>72880810290.610001</v>
      </c>
      <c r="G58" s="90">
        <f t="shared" si="0"/>
        <v>0.12484487712525191</v>
      </c>
      <c r="H58" s="198" t="s">
        <v>180</v>
      </c>
      <c r="I58" s="198"/>
      <c r="J58" s="198"/>
      <c r="K58" s="198"/>
      <c r="L58" s="198"/>
    </row>
    <row r="59" spans="1:23" ht="27" customHeight="1" x14ac:dyDescent="0.25">
      <c r="A59" s="78">
        <v>5</v>
      </c>
      <c r="B59" s="68">
        <v>41274</v>
      </c>
      <c r="C59" s="69">
        <v>0.4</v>
      </c>
      <c r="D59" s="89"/>
      <c r="E59" s="103">
        <v>9416886247.5699997</v>
      </c>
      <c r="F59" s="91">
        <v>125356737614.45</v>
      </c>
      <c r="G59" s="90">
        <f t="shared" si="0"/>
        <v>7.5120702937665679E-2</v>
      </c>
      <c r="H59" s="198" t="s">
        <v>181</v>
      </c>
      <c r="I59" s="198"/>
      <c r="J59" s="253" t="s">
        <v>182</v>
      </c>
      <c r="K59" s="254"/>
      <c r="L59" s="255"/>
    </row>
    <row r="60" spans="1:23" ht="24.75" customHeight="1" x14ac:dyDescent="0.25">
      <c r="A60" s="67">
        <v>6</v>
      </c>
      <c r="B60" s="68">
        <v>41639</v>
      </c>
      <c r="C60" s="69">
        <v>0.4</v>
      </c>
      <c r="D60" s="89"/>
      <c r="E60" s="103">
        <v>14117162923.200001</v>
      </c>
      <c r="F60" s="91">
        <v>147702713037.57999</v>
      </c>
      <c r="G60" s="90">
        <f t="shared" si="0"/>
        <v>9.5578223533430776E-2</v>
      </c>
      <c r="H60" s="224" t="s">
        <v>183</v>
      </c>
      <c r="I60" s="224"/>
      <c r="J60" s="198" t="s">
        <v>265</v>
      </c>
      <c r="K60" s="198"/>
      <c r="L60" s="198"/>
    </row>
    <row r="61" spans="1:23" ht="27" customHeight="1" x14ac:dyDescent="0.25">
      <c r="A61" s="78">
        <v>7</v>
      </c>
      <c r="B61" s="68">
        <v>42004</v>
      </c>
      <c r="C61" s="69">
        <v>0.4</v>
      </c>
      <c r="D61" s="91"/>
      <c r="E61" s="103">
        <v>28036712163.279999</v>
      </c>
      <c r="F61" s="91">
        <v>166685681693.45999</v>
      </c>
      <c r="G61" s="90">
        <f t="shared" si="0"/>
        <v>0.16820108289109295</v>
      </c>
      <c r="H61" s="224" t="s">
        <v>184</v>
      </c>
      <c r="I61" s="224"/>
      <c r="J61" s="198"/>
      <c r="K61" s="198"/>
      <c r="L61" s="198"/>
    </row>
    <row r="62" spans="1:23" ht="25.5" customHeight="1" x14ac:dyDescent="0.25">
      <c r="A62" s="67">
        <v>8</v>
      </c>
      <c r="B62" s="68">
        <v>42369</v>
      </c>
      <c r="C62" s="69">
        <v>0.4</v>
      </c>
      <c r="D62" s="91"/>
      <c r="E62" s="103">
        <v>29058503</v>
      </c>
      <c r="F62" s="103">
        <v>160613453</v>
      </c>
      <c r="G62" s="73">
        <f t="shared" si="0"/>
        <v>0.18092197420100295</v>
      </c>
      <c r="H62" s="224" t="s">
        <v>267</v>
      </c>
      <c r="I62" s="224"/>
      <c r="J62" s="198"/>
      <c r="K62" s="198"/>
      <c r="L62" s="198"/>
    </row>
    <row r="63" spans="1:23" ht="24.75" customHeight="1" x14ac:dyDescent="0.25">
      <c r="A63" s="78">
        <v>9</v>
      </c>
      <c r="B63" s="68">
        <v>42735</v>
      </c>
      <c r="C63" s="69">
        <v>0.4</v>
      </c>
      <c r="D63" s="91"/>
      <c r="E63" s="103">
        <v>21814122</v>
      </c>
      <c r="F63" s="103">
        <v>155211921</v>
      </c>
      <c r="G63" s="73">
        <f>E63/F63</f>
        <v>0.14054411452068813</v>
      </c>
      <c r="H63" s="224" t="s">
        <v>266</v>
      </c>
      <c r="I63" s="224"/>
      <c r="J63" s="198"/>
      <c r="K63" s="198"/>
      <c r="L63" s="198"/>
    </row>
    <row r="64" spans="1:23" ht="27" customHeight="1" x14ac:dyDescent="0.25">
      <c r="A64" s="142">
        <v>10</v>
      </c>
      <c r="B64" s="118">
        <v>43100</v>
      </c>
      <c r="C64" s="388">
        <v>0.4</v>
      </c>
      <c r="D64" s="126"/>
      <c r="E64" s="133">
        <v>38868364</v>
      </c>
      <c r="F64" s="133">
        <v>176337659</v>
      </c>
      <c r="G64" s="128">
        <f>E64/F64</f>
        <v>0.22042009755840072</v>
      </c>
      <c r="H64" s="282" t="s">
        <v>279</v>
      </c>
      <c r="I64" s="282"/>
      <c r="J64" s="306"/>
      <c r="K64" s="306"/>
      <c r="L64" s="306"/>
      <c r="N64" s="1"/>
      <c r="O64" s="1"/>
      <c r="P64" s="1"/>
      <c r="Q64" s="1"/>
      <c r="S64" s="1"/>
      <c r="T64" s="1"/>
      <c r="U64" s="1"/>
      <c r="V64" s="1"/>
      <c r="W64" s="1"/>
    </row>
    <row r="65" spans="1:23" ht="31.5" customHeight="1" x14ac:dyDescent="0.25">
      <c r="A65" s="143">
        <v>11</v>
      </c>
      <c r="B65" s="390">
        <v>43465</v>
      </c>
      <c r="C65" s="389">
        <v>0.4</v>
      </c>
      <c r="D65" s="174"/>
      <c r="E65" s="177">
        <v>61309267</v>
      </c>
      <c r="F65" s="177">
        <v>186429462</v>
      </c>
      <c r="G65" s="176">
        <f>E65/F65</f>
        <v>0.3288603976124761</v>
      </c>
      <c r="H65" s="336" t="s">
        <v>306</v>
      </c>
      <c r="I65" s="336"/>
      <c r="J65" s="124"/>
      <c r="K65" s="124"/>
      <c r="L65" s="125"/>
      <c r="N65" s="1"/>
      <c r="O65" s="1"/>
      <c r="P65" s="1"/>
      <c r="Q65" s="1"/>
      <c r="S65" s="1"/>
      <c r="T65" s="1"/>
      <c r="U65" s="1"/>
      <c r="V65" s="1"/>
      <c r="W65" s="1"/>
    </row>
    <row r="66" spans="1:23" ht="281.25" customHeight="1" x14ac:dyDescent="0.25">
      <c r="A66" s="143">
        <v>12</v>
      </c>
      <c r="B66" s="391">
        <v>43830</v>
      </c>
      <c r="C66" s="386">
        <v>0.4</v>
      </c>
      <c r="D66" s="129"/>
      <c r="E66" s="136">
        <f>53488348380/1000</f>
        <v>53488348.380000003</v>
      </c>
      <c r="F66" s="136">
        <f>196266286683/1000</f>
        <v>196266286.683</v>
      </c>
      <c r="G66" s="131">
        <f>E66/F66</f>
        <v>0.27252947657990723</v>
      </c>
      <c r="H66" s="337" t="s">
        <v>326</v>
      </c>
      <c r="I66" s="337"/>
      <c r="J66" s="337"/>
      <c r="K66" s="178"/>
      <c r="L66" s="179"/>
      <c r="N66" s="1"/>
      <c r="O66" s="1"/>
      <c r="P66" s="1"/>
      <c r="Q66" s="1"/>
      <c r="S66" s="1"/>
      <c r="T66" s="1"/>
      <c r="U66" s="1"/>
      <c r="V66" s="1"/>
      <c r="W66" s="1"/>
    </row>
    <row r="67" spans="1:23" ht="15" customHeight="1" x14ac:dyDescent="0.25">
      <c r="B67" s="192" t="s">
        <v>110</v>
      </c>
      <c r="C67" s="193"/>
      <c r="D67" s="193"/>
      <c r="E67" s="193"/>
      <c r="F67" s="193"/>
      <c r="G67" s="193"/>
      <c r="H67" s="193"/>
      <c r="I67" s="193"/>
      <c r="J67" s="193"/>
      <c r="K67" s="190"/>
      <c r="L67" s="191"/>
      <c r="N67" s="1"/>
      <c r="O67" s="1"/>
      <c r="P67" s="1"/>
      <c r="Q67" s="1"/>
      <c r="S67" s="1"/>
      <c r="T67" s="1"/>
      <c r="U67" s="1"/>
      <c r="V67" s="1"/>
      <c r="W67" s="1"/>
    </row>
    <row r="68" spans="1:23" ht="15" customHeight="1" x14ac:dyDescent="0.25">
      <c r="B68" s="192"/>
      <c r="C68" s="193"/>
      <c r="D68" s="193"/>
      <c r="E68" s="193"/>
      <c r="F68" s="193"/>
      <c r="G68" s="193"/>
      <c r="H68" s="193"/>
      <c r="I68" s="193"/>
      <c r="J68" s="193"/>
      <c r="K68" s="193"/>
      <c r="L68" s="194"/>
      <c r="N68" s="1"/>
      <c r="O68" s="1"/>
      <c r="P68" s="1"/>
      <c r="Q68" s="1"/>
      <c r="S68" s="1"/>
      <c r="T68" s="1"/>
      <c r="U68" s="1"/>
      <c r="V68" s="1"/>
      <c r="W68" s="1"/>
    </row>
    <row r="69" spans="1:23" ht="15" customHeight="1" x14ac:dyDescent="0.25">
      <c r="B69" s="195"/>
      <c r="C69" s="196"/>
      <c r="D69" s="196"/>
      <c r="E69" s="196"/>
      <c r="F69" s="196"/>
      <c r="G69" s="196"/>
      <c r="H69" s="196"/>
      <c r="I69" s="196"/>
      <c r="J69" s="196"/>
      <c r="K69" s="196"/>
      <c r="L69" s="197"/>
      <c r="N69" s="1"/>
      <c r="O69" s="1"/>
      <c r="P69" s="1"/>
      <c r="Q69" s="1"/>
      <c r="S69" s="1"/>
      <c r="T69" s="1"/>
      <c r="U69" s="1"/>
      <c r="V69" s="1"/>
      <c r="W69" s="1"/>
    </row>
    <row r="70" spans="1:23" ht="15" customHeight="1" x14ac:dyDescent="0.25">
      <c r="B70" s="1"/>
      <c r="C70" s="1"/>
      <c r="D70" s="1"/>
      <c r="E70" s="1"/>
      <c r="F70" s="1"/>
      <c r="G70" s="1"/>
      <c r="H70" s="1"/>
      <c r="I70" s="1"/>
      <c r="J70" s="1"/>
      <c r="K70" s="1"/>
      <c r="L70" s="1"/>
      <c r="N70" s="1"/>
      <c r="O70" s="1"/>
      <c r="P70" s="1"/>
      <c r="Q70" s="1"/>
      <c r="S70" s="1"/>
      <c r="T70" s="1"/>
      <c r="U70" s="1"/>
      <c r="V70" s="1"/>
      <c r="W70" s="1"/>
    </row>
    <row r="71" spans="1:23" ht="15" hidden="1" customHeight="1" x14ac:dyDescent="0.25"/>
    <row r="72" spans="1:23" ht="15" hidden="1" customHeight="1" x14ac:dyDescent="0.25"/>
    <row r="73" spans="1:23" ht="15" hidden="1" customHeight="1" x14ac:dyDescent="0.25"/>
    <row r="74" spans="1:23" ht="15" hidden="1" customHeight="1" x14ac:dyDescent="0.25"/>
    <row r="75" spans="1:23" ht="15" hidden="1" customHeight="1" x14ac:dyDescent="0.25"/>
    <row r="76" spans="1:23" ht="15" hidden="1" customHeight="1" x14ac:dyDescent="0.25"/>
    <row r="77" spans="1:23" ht="15" hidden="1" customHeight="1" x14ac:dyDescent="0.25"/>
    <row r="78" spans="1:23" ht="15" hidden="1" customHeight="1" x14ac:dyDescent="0.25"/>
    <row r="79" spans="1:23" ht="15" hidden="1" customHeight="1" x14ac:dyDescent="0.25"/>
    <row r="80" spans="1:23" ht="15" hidden="1" customHeight="1" x14ac:dyDescent="0.25"/>
    <row r="81" ht="15" hidden="1" customHeight="1" x14ac:dyDescent="0.25"/>
    <row r="82" ht="15" hidden="1" customHeight="1" x14ac:dyDescent="0.25"/>
    <row r="83" ht="15" hidden="1" customHeight="1" x14ac:dyDescent="0.25"/>
    <row r="84" ht="15" hidden="1" customHeight="1" x14ac:dyDescent="0.25"/>
    <row r="85" ht="15" hidden="1" customHeight="1" x14ac:dyDescent="0.25"/>
    <row r="86" ht="15" hidden="1" customHeight="1" x14ac:dyDescent="0.25"/>
    <row r="87" ht="15" hidden="1" customHeight="1" x14ac:dyDescent="0.25"/>
    <row r="88" ht="15" hidden="1" customHeight="1" x14ac:dyDescent="0.25"/>
    <row r="89" ht="15" hidden="1" customHeight="1" x14ac:dyDescent="0.25"/>
    <row r="90" ht="15" hidden="1" customHeight="1" x14ac:dyDescent="0.25"/>
    <row r="91" ht="15" customHeight="1" x14ac:dyDescent="0.25"/>
  </sheetData>
  <mergeCells count="112">
    <mergeCell ref="D2:D5"/>
    <mergeCell ref="E2:K3"/>
    <mergeCell ref="E4:F4"/>
    <mergeCell ref="G4:H4"/>
    <mergeCell ref="I4:K4"/>
    <mergeCell ref="E5:K5"/>
    <mergeCell ref="C12:E12"/>
    <mergeCell ref="F12:L12"/>
    <mergeCell ref="C13:D13"/>
    <mergeCell ref="E13:H13"/>
    <mergeCell ref="J13:L13"/>
    <mergeCell ref="C14:D14"/>
    <mergeCell ref="E14:L14"/>
    <mergeCell ref="C7:D7"/>
    <mergeCell ref="E7:F7"/>
    <mergeCell ref="J7:K7"/>
    <mergeCell ref="B9:L9"/>
    <mergeCell ref="B10:B14"/>
    <mergeCell ref="C10:D10"/>
    <mergeCell ref="E10:I10"/>
    <mergeCell ref="K10:L10"/>
    <mergeCell ref="C11:D11"/>
    <mergeCell ref="E11:J11"/>
    <mergeCell ref="C19:D19"/>
    <mergeCell ref="E19:L19"/>
    <mergeCell ref="C20:D20"/>
    <mergeCell ref="E20:L20"/>
    <mergeCell ref="B21:L21"/>
    <mergeCell ref="B22:L22"/>
    <mergeCell ref="B15:L15"/>
    <mergeCell ref="B16:L16"/>
    <mergeCell ref="C17:D17"/>
    <mergeCell ref="E17:L17"/>
    <mergeCell ref="C18:D18"/>
    <mergeCell ref="E18:L18"/>
    <mergeCell ref="B30:L30"/>
    <mergeCell ref="B31:L31"/>
    <mergeCell ref="C32:D33"/>
    <mergeCell ref="E32:F32"/>
    <mergeCell ref="G32:L32"/>
    <mergeCell ref="E33:F33"/>
    <mergeCell ref="G33:L33"/>
    <mergeCell ref="C23:D25"/>
    <mergeCell ref="E23:L25"/>
    <mergeCell ref="C26:D28"/>
    <mergeCell ref="E26:L28"/>
    <mergeCell ref="C29:D29"/>
    <mergeCell ref="E29:L29"/>
    <mergeCell ref="B36:L36"/>
    <mergeCell ref="F37:G37"/>
    <mergeCell ref="I37:J37"/>
    <mergeCell ref="F38:G38"/>
    <mergeCell ref="I38:J38"/>
    <mergeCell ref="F39:G39"/>
    <mergeCell ref="I39:J39"/>
    <mergeCell ref="C34:D34"/>
    <mergeCell ref="E34:G34"/>
    <mergeCell ref="H34:I34"/>
    <mergeCell ref="J34:L34"/>
    <mergeCell ref="C35:D35"/>
    <mergeCell ref="E35:I35"/>
    <mergeCell ref="K35:L35"/>
    <mergeCell ref="F43:G43"/>
    <mergeCell ref="I43:J43"/>
    <mergeCell ref="F44:G44"/>
    <mergeCell ref="I44:J44"/>
    <mergeCell ref="F45:G45"/>
    <mergeCell ref="I45:J45"/>
    <mergeCell ref="F40:G40"/>
    <mergeCell ref="I40:J40"/>
    <mergeCell ref="F41:G41"/>
    <mergeCell ref="I41:J41"/>
    <mergeCell ref="F42:G42"/>
    <mergeCell ref="I42:J42"/>
    <mergeCell ref="F49:G49"/>
    <mergeCell ref="I49:J49"/>
    <mergeCell ref="F50:G50"/>
    <mergeCell ref="I50:J50"/>
    <mergeCell ref="F51:G51"/>
    <mergeCell ref="I51:J51"/>
    <mergeCell ref="F46:G46"/>
    <mergeCell ref="I46:J46"/>
    <mergeCell ref="F47:G47"/>
    <mergeCell ref="I47:J47"/>
    <mergeCell ref="F48:G48"/>
    <mergeCell ref="I48:J48"/>
    <mergeCell ref="H57:I57"/>
    <mergeCell ref="J57:L57"/>
    <mergeCell ref="H58:I58"/>
    <mergeCell ref="J58:L58"/>
    <mergeCell ref="H59:I59"/>
    <mergeCell ref="J59:L59"/>
    <mergeCell ref="B52:L52"/>
    <mergeCell ref="H54:I54"/>
    <mergeCell ref="J54:L54"/>
    <mergeCell ref="H55:I55"/>
    <mergeCell ref="J55:L55"/>
    <mergeCell ref="H56:I56"/>
    <mergeCell ref="J56:L56"/>
    <mergeCell ref="H63:I63"/>
    <mergeCell ref="J63:L63"/>
    <mergeCell ref="B67:L69"/>
    <mergeCell ref="H60:I60"/>
    <mergeCell ref="J60:L60"/>
    <mergeCell ref="H61:I61"/>
    <mergeCell ref="J61:L61"/>
    <mergeCell ref="H62:I62"/>
    <mergeCell ref="J62:L62"/>
    <mergeCell ref="H64:I64"/>
    <mergeCell ref="J64:L64"/>
    <mergeCell ref="H65:I65"/>
    <mergeCell ref="H66:J66"/>
  </mergeCells>
  <conditionalFormatting sqref="H37:H51">
    <cfRule type="containsText" dxfId="14" priority="1" operator="containsText" text="ü">
      <formula>NOT(ISERROR(SEARCH("ü",H37)))</formula>
    </cfRule>
    <cfRule type="containsText" dxfId="13" priority="2" operator="containsText" text="%">
      <formula>NOT(ISERROR(SEARCH("%",H37)))</formula>
    </cfRule>
    <cfRule type="containsText" dxfId="12" priority="3" operator="containsText" text="M">
      <formula>NOT(ISERROR(SEARCH("M",H37)))</formula>
    </cfRule>
  </conditionalFormatting>
  <dataValidations count="6">
    <dataValidation type="list" allowBlank="1" showInputMessage="1" showErrorMessage="1" sqref="F12 JB12 SX12 ACT12 AMP12 AWL12 BGH12 BQD12 BZZ12 CJV12 CTR12 DDN12 DNJ12 DXF12 EHB12 EQX12 FAT12 FKP12 FUL12 GEH12 GOD12 GXZ12 HHV12 HRR12 IBN12 ILJ12 IVF12 JFB12 JOX12 JYT12 KIP12 KSL12 LCH12 LMD12 LVZ12 MFV12 MPR12 MZN12 NJJ12 NTF12 ODB12 OMX12 OWT12 PGP12 PQL12 QAH12 QKD12 QTZ12 RDV12 RNR12 RXN12 SHJ12 SRF12 TBB12 TKX12 TUT12 UEP12 UOL12 UYH12 VID12 VRZ12 WBV12 WLR12 WVN12 F65550 JB65550 SX65550 ACT65550 AMP65550 AWL65550 BGH65550 BQD65550 BZZ65550 CJV65550 CTR65550 DDN65550 DNJ65550 DXF65550 EHB65550 EQX65550 FAT65550 FKP65550 FUL65550 GEH65550 GOD65550 GXZ65550 HHV65550 HRR65550 IBN65550 ILJ65550 IVF65550 JFB65550 JOX65550 JYT65550 KIP65550 KSL65550 LCH65550 LMD65550 LVZ65550 MFV65550 MPR65550 MZN65550 NJJ65550 NTF65550 ODB65550 OMX65550 OWT65550 PGP65550 PQL65550 QAH65550 QKD65550 QTZ65550 RDV65550 RNR65550 RXN65550 SHJ65550 SRF65550 TBB65550 TKX65550 TUT65550 UEP65550 UOL65550 UYH65550 VID65550 VRZ65550 WBV65550 WLR65550 WVN65550 F131086 JB131086 SX131086 ACT131086 AMP131086 AWL131086 BGH131086 BQD131086 BZZ131086 CJV131086 CTR131086 DDN131086 DNJ131086 DXF131086 EHB131086 EQX131086 FAT131086 FKP131086 FUL131086 GEH131086 GOD131086 GXZ131086 HHV131086 HRR131086 IBN131086 ILJ131086 IVF131086 JFB131086 JOX131086 JYT131086 KIP131086 KSL131086 LCH131086 LMD131086 LVZ131086 MFV131086 MPR131086 MZN131086 NJJ131086 NTF131086 ODB131086 OMX131086 OWT131086 PGP131086 PQL131086 QAH131086 QKD131086 QTZ131086 RDV131086 RNR131086 RXN131086 SHJ131086 SRF131086 TBB131086 TKX131086 TUT131086 UEP131086 UOL131086 UYH131086 VID131086 VRZ131086 WBV131086 WLR131086 WVN131086 F196622 JB196622 SX196622 ACT196622 AMP196622 AWL196622 BGH196622 BQD196622 BZZ196622 CJV196622 CTR196622 DDN196622 DNJ196622 DXF196622 EHB196622 EQX196622 FAT196622 FKP196622 FUL196622 GEH196622 GOD196622 GXZ196622 HHV196622 HRR196622 IBN196622 ILJ196622 IVF196622 JFB196622 JOX196622 JYT196622 KIP196622 KSL196622 LCH196622 LMD196622 LVZ196622 MFV196622 MPR196622 MZN196622 NJJ196622 NTF196622 ODB196622 OMX196622 OWT196622 PGP196622 PQL196622 QAH196622 QKD196622 QTZ196622 RDV196622 RNR196622 RXN196622 SHJ196622 SRF196622 TBB196622 TKX196622 TUT196622 UEP196622 UOL196622 UYH196622 VID196622 VRZ196622 WBV196622 WLR196622 WVN196622 F262158 JB262158 SX262158 ACT262158 AMP262158 AWL262158 BGH262158 BQD262158 BZZ262158 CJV262158 CTR262158 DDN262158 DNJ262158 DXF262158 EHB262158 EQX262158 FAT262158 FKP262158 FUL262158 GEH262158 GOD262158 GXZ262158 HHV262158 HRR262158 IBN262158 ILJ262158 IVF262158 JFB262158 JOX262158 JYT262158 KIP262158 KSL262158 LCH262158 LMD262158 LVZ262158 MFV262158 MPR262158 MZN262158 NJJ262158 NTF262158 ODB262158 OMX262158 OWT262158 PGP262158 PQL262158 QAH262158 QKD262158 QTZ262158 RDV262158 RNR262158 RXN262158 SHJ262158 SRF262158 TBB262158 TKX262158 TUT262158 UEP262158 UOL262158 UYH262158 VID262158 VRZ262158 WBV262158 WLR262158 WVN262158 F327694 JB327694 SX327694 ACT327694 AMP327694 AWL327694 BGH327694 BQD327694 BZZ327694 CJV327694 CTR327694 DDN327694 DNJ327694 DXF327694 EHB327694 EQX327694 FAT327694 FKP327694 FUL327694 GEH327694 GOD327694 GXZ327694 HHV327694 HRR327694 IBN327694 ILJ327694 IVF327694 JFB327694 JOX327694 JYT327694 KIP327694 KSL327694 LCH327694 LMD327694 LVZ327694 MFV327694 MPR327694 MZN327694 NJJ327694 NTF327694 ODB327694 OMX327694 OWT327694 PGP327694 PQL327694 QAH327694 QKD327694 QTZ327694 RDV327694 RNR327694 RXN327694 SHJ327694 SRF327694 TBB327694 TKX327694 TUT327694 UEP327694 UOL327694 UYH327694 VID327694 VRZ327694 WBV327694 WLR327694 WVN327694 F393230 JB393230 SX393230 ACT393230 AMP393230 AWL393230 BGH393230 BQD393230 BZZ393230 CJV393230 CTR393230 DDN393230 DNJ393230 DXF393230 EHB393230 EQX393230 FAT393230 FKP393230 FUL393230 GEH393230 GOD393230 GXZ393230 HHV393230 HRR393230 IBN393230 ILJ393230 IVF393230 JFB393230 JOX393230 JYT393230 KIP393230 KSL393230 LCH393230 LMD393230 LVZ393230 MFV393230 MPR393230 MZN393230 NJJ393230 NTF393230 ODB393230 OMX393230 OWT393230 PGP393230 PQL393230 QAH393230 QKD393230 QTZ393230 RDV393230 RNR393230 RXN393230 SHJ393230 SRF393230 TBB393230 TKX393230 TUT393230 UEP393230 UOL393230 UYH393230 VID393230 VRZ393230 WBV393230 WLR393230 WVN393230 F458766 JB458766 SX458766 ACT458766 AMP458766 AWL458766 BGH458766 BQD458766 BZZ458766 CJV458766 CTR458766 DDN458766 DNJ458766 DXF458766 EHB458766 EQX458766 FAT458766 FKP458766 FUL458766 GEH458766 GOD458766 GXZ458766 HHV458766 HRR458766 IBN458766 ILJ458766 IVF458766 JFB458766 JOX458766 JYT458766 KIP458766 KSL458766 LCH458766 LMD458766 LVZ458766 MFV458766 MPR458766 MZN458766 NJJ458766 NTF458766 ODB458766 OMX458766 OWT458766 PGP458766 PQL458766 QAH458766 QKD458766 QTZ458766 RDV458766 RNR458766 RXN458766 SHJ458766 SRF458766 TBB458766 TKX458766 TUT458766 UEP458766 UOL458766 UYH458766 VID458766 VRZ458766 WBV458766 WLR458766 WVN458766 F524302 JB524302 SX524302 ACT524302 AMP524302 AWL524302 BGH524302 BQD524302 BZZ524302 CJV524302 CTR524302 DDN524302 DNJ524302 DXF524302 EHB524302 EQX524302 FAT524302 FKP524302 FUL524302 GEH524302 GOD524302 GXZ524302 HHV524302 HRR524302 IBN524302 ILJ524302 IVF524302 JFB524302 JOX524302 JYT524302 KIP524302 KSL524302 LCH524302 LMD524302 LVZ524302 MFV524302 MPR524302 MZN524302 NJJ524302 NTF524302 ODB524302 OMX524302 OWT524302 PGP524302 PQL524302 QAH524302 QKD524302 QTZ524302 RDV524302 RNR524302 RXN524302 SHJ524302 SRF524302 TBB524302 TKX524302 TUT524302 UEP524302 UOL524302 UYH524302 VID524302 VRZ524302 WBV524302 WLR524302 WVN524302 F589838 JB589838 SX589838 ACT589838 AMP589838 AWL589838 BGH589838 BQD589838 BZZ589838 CJV589838 CTR589838 DDN589838 DNJ589838 DXF589838 EHB589838 EQX589838 FAT589838 FKP589838 FUL589838 GEH589838 GOD589838 GXZ589838 HHV589838 HRR589838 IBN589838 ILJ589838 IVF589838 JFB589838 JOX589838 JYT589838 KIP589838 KSL589838 LCH589838 LMD589838 LVZ589838 MFV589838 MPR589838 MZN589838 NJJ589838 NTF589838 ODB589838 OMX589838 OWT589838 PGP589838 PQL589838 QAH589838 QKD589838 QTZ589838 RDV589838 RNR589838 RXN589838 SHJ589838 SRF589838 TBB589838 TKX589838 TUT589838 UEP589838 UOL589838 UYH589838 VID589838 VRZ589838 WBV589838 WLR589838 WVN589838 F655374 JB655374 SX655374 ACT655374 AMP655374 AWL655374 BGH655374 BQD655374 BZZ655374 CJV655374 CTR655374 DDN655374 DNJ655374 DXF655374 EHB655374 EQX655374 FAT655374 FKP655374 FUL655374 GEH655374 GOD655374 GXZ655374 HHV655374 HRR655374 IBN655374 ILJ655374 IVF655374 JFB655374 JOX655374 JYT655374 KIP655374 KSL655374 LCH655374 LMD655374 LVZ655374 MFV655374 MPR655374 MZN655374 NJJ655374 NTF655374 ODB655374 OMX655374 OWT655374 PGP655374 PQL655374 QAH655374 QKD655374 QTZ655374 RDV655374 RNR655374 RXN655374 SHJ655374 SRF655374 TBB655374 TKX655374 TUT655374 UEP655374 UOL655374 UYH655374 VID655374 VRZ655374 WBV655374 WLR655374 WVN655374 F720910 JB720910 SX720910 ACT720910 AMP720910 AWL720910 BGH720910 BQD720910 BZZ720910 CJV720910 CTR720910 DDN720910 DNJ720910 DXF720910 EHB720910 EQX720910 FAT720910 FKP720910 FUL720910 GEH720910 GOD720910 GXZ720910 HHV720910 HRR720910 IBN720910 ILJ720910 IVF720910 JFB720910 JOX720910 JYT720910 KIP720910 KSL720910 LCH720910 LMD720910 LVZ720910 MFV720910 MPR720910 MZN720910 NJJ720910 NTF720910 ODB720910 OMX720910 OWT720910 PGP720910 PQL720910 QAH720910 QKD720910 QTZ720910 RDV720910 RNR720910 RXN720910 SHJ720910 SRF720910 TBB720910 TKX720910 TUT720910 UEP720910 UOL720910 UYH720910 VID720910 VRZ720910 WBV720910 WLR720910 WVN720910 F786446 JB786446 SX786446 ACT786446 AMP786446 AWL786446 BGH786446 BQD786446 BZZ786446 CJV786446 CTR786446 DDN786446 DNJ786446 DXF786446 EHB786446 EQX786446 FAT786446 FKP786446 FUL786446 GEH786446 GOD786446 GXZ786446 HHV786446 HRR786446 IBN786446 ILJ786446 IVF786446 JFB786446 JOX786446 JYT786446 KIP786446 KSL786446 LCH786446 LMD786446 LVZ786446 MFV786446 MPR786446 MZN786446 NJJ786446 NTF786446 ODB786446 OMX786446 OWT786446 PGP786446 PQL786446 QAH786446 QKD786446 QTZ786446 RDV786446 RNR786446 RXN786446 SHJ786446 SRF786446 TBB786446 TKX786446 TUT786446 UEP786446 UOL786446 UYH786446 VID786446 VRZ786446 WBV786446 WLR786446 WVN786446 F851982 JB851982 SX851982 ACT851982 AMP851982 AWL851982 BGH851982 BQD851982 BZZ851982 CJV851982 CTR851982 DDN851982 DNJ851982 DXF851982 EHB851982 EQX851982 FAT851982 FKP851982 FUL851982 GEH851982 GOD851982 GXZ851982 HHV851982 HRR851982 IBN851982 ILJ851982 IVF851982 JFB851982 JOX851982 JYT851982 KIP851982 KSL851982 LCH851982 LMD851982 LVZ851982 MFV851982 MPR851982 MZN851982 NJJ851982 NTF851982 ODB851982 OMX851982 OWT851982 PGP851982 PQL851982 QAH851982 QKD851982 QTZ851982 RDV851982 RNR851982 RXN851982 SHJ851982 SRF851982 TBB851982 TKX851982 TUT851982 UEP851982 UOL851982 UYH851982 VID851982 VRZ851982 WBV851982 WLR851982 WVN851982 F917518 JB917518 SX917518 ACT917518 AMP917518 AWL917518 BGH917518 BQD917518 BZZ917518 CJV917518 CTR917518 DDN917518 DNJ917518 DXF917518 EHB917518 EQX917518 FAT917518 FKP917518 FUL917518 GEH917518 GOD917518 GXZ917518 HHV917518 HRR917518 IBN917518 ILJ917518 IVF917518 JFB917518 JOX917518 JYT917518 KIP917518 KSL917518 LCH917518 LMD917518 LVZ917518 MFV917518 MPR917518 MZN917518 NJJ917518 NTF917518 ODB917518 OMX917518 OWT917518 PGP917518 PQL917518 QAH917518 QKD917518 QTZ917518 RDV917518 RNR917518 RXN917518 SHJ917518 SRF917518 TBB917518 TKX917518 TUT917518 UEP917518 UOL917518 UYH917518 VID917518 VRZ917518 WBV917518 WLR917518 WVN917518 F983054 JB983054 SX983054 ACT983054 AMP983054 AWL983054 BGH983054 BQD983054 BZZ983054 CJV983054 CTR983054 DDN983054 DNJ983054 DXF983054 EHB983054 EQX983054 FAT983054 FKP983054 FUL983054 GEH983054 GOD983054 GXZ983054 HHV983054 HRR983054 IBN983054 ILJ983054 IVF983054 JFB983054 JOX983054 JYT983054 KIP983054 KSL983054 LCH983054 LMD983054 LVZ983054 MFV983054 MPR983054 MZN983054 NJJ983054 NTF983054 ODB983054 OMX983054 OWT983054 PGP983054 PQL983054 QAH983054 QKD983054 QTZ983054 RDV983054 RNR983054 RXN983054 SHJ983054 SRF983054 TBB983054 TKX983054 TUT983054 UEP983054 UOL983054 UYH983054 VID983054 VRZ983054 WBV983054 WLR983054 WVN983054">
      <formula1>$N$2:$N$16</formula1>
    </dataValidation>
    <dataValidation type="list" allowBlank="1" showInputMessage="1" showErrorMessage="1" sqref="E65498:L65498 JA65498:JH65498 SW65498:TD65498 ACS65498:ACZ65498 AMO65498:AMV65498 AWK65498:AWR65498 BGG65498:BGN65498 BQC65498:BQJ65498 BZY65498:CAF65498 CJU65498:CKB65498 CTQ65498:CTX65498 DDM65498:DDT65498 DNI65498:DNP65498 DXE65498:DXL65498 EHA65498:EHH65498 EQW65498:ERD65498 FAS65498:FAZ65498 FKO65498:FKV65498 FUK65498:FUR65498 GEG65498:GEN65498 GOC65498:GOJ65498 GXY65498:GYF65498 HHU65498:HIB65498 HRQ65498:HRX65498 IBM65498:IBT65498 ILI65498:ILP65498 IVE65498:IVL65498 JFA65498:JFH65498 JOW65498:JPD65498 JYS65498:JYZ65498 KIO65498:KIV65498 KSK65498:KSR65498 LCG65498:LCN65498 LMC65498:LMJ65498 LVY65498:LWF65498 MFU65498:MGB65498 MPQ65498:MPX65498 MZM65498:MZT65498 NJI65498:NJP65498 NTE65498:NTL65498 ODA65498:ODH65498 OMW65498:OND65498 OWS65498:OWZ65498 PGO65498:PGV65498 PQK65498:PQR65498 QAG65498:QAN65498 QKC65498:QKJ65498 QTY65498:QUF65498 RDU65498:REB65498 RNQ65498:RNX65498 RXM65498:RXT65498 SHI65498:SHP65498 SRE65498:SRL65498 TBA65498:TBH65498 TKW65498:TLD65498 TUS65498:TUZ65498 UEO65498:UEV65498 UOK65498:UOR65498 UYG65498:UYN65498 VIC65498:VIJ65498 VRY65498:VSF65498 WBU65498:WCB65498 WLQ65498:WLX65498 WVM65498:WVT65498 E131034:L131034 JA131034:JH131034 SW131034:TD131034 ACS131034:ACZ131034 AMO131034:AMV131034 AWK131034:AWR131034 BGG131034:BGN131034 BQC131034:BQJ131034 BZY131034:CAF131034 CJU131034:CKB131034 CTQ131034:CTX131034 DDM131034:DDT131034 DNI131034:DNP131034 DXE131034:DXL131034 EHA131034:EHH131034 EQW131034:ERD131034 FAS131034:FAZ131034 FKO131034:FKV131034 FUK131034:FUR131034 GEG131034:GEN131034 GOC131034:GOJ131034 GXY131034:GYF131034 HHU131034:HIB131034 HRQ131034:HRX131034 IBM131034:IBT131034 ILI131034:ILP131034 IVE131034:IVL131034 JFA131034:JFH131034 JOW131034:JPD131034 JYS131034:JYZ131034 KIO131034:KIV131034 KSK131034:KSR131034 LCG131034:LCN131034 LMC131034:LMJ131034 LVY131034:LWF131034 MFU131034:MGB131034 MPQ131034:MPX131034 MZM131034:MZT131034 NJI131034:NJP131034 NTE131034:NTL131034 ODA131034:ODH131034 OMW131034:OND131034 OWS131034:OWZ131034 PGO131034:PGV131034 PQK131034:PQR131034 QAG131034:QAN131034 QKC131034:QKJ131034 QTY131034:QUF131034 RDU131034:REB131034 RNQ131034:RNX131034 RXM131034:RXT131034 SHI131034:SHP131034 SRE131034:SRL131034 TBA131034:TBH131034 TKW131034:TLD131034 TUS131034:TUZ131034 UEO131034:UEV131034 UOK131034:UOR131034 UYG131034:UYN131034 VIC131034:VIJ131034 VRY131034:VSF131034 WBU131034:WCB131034 WLQ131034:WLX131034 WVM131034:WVT131034 E196570:L196570 JA196570:JH196570 SW196570:TD196570 ACS196570:ACZ196570 AMO196570:AMV196570 AWK196570:AWR196570 BGG196570:BGN196570 BQC196570:BQJ196570 BZY196570:CAF196570 CJU196570:CKB196570 CTQ196570:CTX196570 DDM196570:DDT196570 DNI196570:DNP196570 DXE196570:DXL196570 EHA196570:EHH196570 EQW196570:ERD196570 FAS196570:FAZ196570 FKO196570:FKV196570 FUK196570:FUR196570 GEG196570:GEN196570 GOC196570:GOJ196570 GXY196570:GYF196570 HHU196570:HIB196570 HRQ196570:HRX196570 IBM196570:IBT196570 ILI196570:ILP196570 IVE196570:IVL196570 JFA196570:JFH196570 JOW196570:JPD196570 JYS196570:JYZ196570 KIO196570:KIV196570 KSK196570:KSR196570 LCG196570:LCN196570 LMC196570:LMJ196570 LVY196570:LWF196570 MFU196570:MGB196570 MPQ196570:MPX196570 MZM196570:MZT196570 NJI196570:NJP196570 NTE196570:NTL196570 ODA196570:ODH196570 OMW196570:OND196570 OWS196570:OWZ196570 PGO196570:PGV196570 PQK196570:PQR196570 QAG196570:QAN196570 QKC196570:QKJ196570 QTY196570:QUF196570 RDU196570:REB196570 RNQ196570:RNX196570 RXM196570:RXT196570 SHI196570:SHP196570 SRE196570:SRL196570 TBA196570:TBH196570 TKW196570:TLD196570 TUS196570:TUZ196570 UEO196570:UEV196570 UOK196570:UOR196570 UYG196570:UYN196570 VIC196570:VIJ196570 VRY196570:VSF196570 WBU196570:WCB196570 WLQ196570:WLX196570 WVM196570:WVT196570 E262106:L262106 JA262106:JH262106 SW262106:TD262106 ACS262106:ACZ262106 AMO262106:AMV262106 AWK262106:AWR262106 BGG262106:BGN262106 BQC262106:BQJ262106 BZY262106:CAF262106 CJU262106:CKB262106 CTQ262106:CTX262106 DDM262106:DDT262106 DNI262106:DNP262106 DXE262106:DXL262106 EHA262106:EHH262106 EQW262106:ERD262106 FAS262106:FAZ262106 FKO262106:FKV262106 FUK262106:FUR262106 GEG262106:GEN262106 GOC262106:GOJ262106 GXY262106:GYF262106 HHU262106:HIB262106 HRQ262106:HRX262106 IBM262106:IBT262106 ILI262106:ILP262106 IVE262106:IVL262106 JFA262106:JFH262106 JOW262106:JPD262106 JYS262106:JYZ262106 KIO262106:KIV262106 KSK262106:KSR262106 LCG262106:LCN262106 LMC262106:LMJ262106 LVY262106:LWF262106 MFU262106:MGB262106 MPQ262106:MPX262106 MZM262106:MZT262106 NJI262106:NJP262106 NTE262106:NTL262106 ODA262106:ODH262106 OMW262106:OND262106 OWS262106:OWZ262106 PGO262106:PGV262106 PQK262106:PQR262106 QAG262106:QAN262106 QKC262106:QKJ262106 QTY262106:QUF262106 RDU262106:REB262106 RNQ262106:RNX262106 RXM262106:RXT262106 SHI262106:SHP262106 SRE262106:SRL262106 TBA262106:TBH262106 TKW262106:TLD262106 TUS262106:TUZ262106 UEO262106:UEV262106 UOK262106:UOR262106 UYG262106:UYN262106 VIC262106:VIJ262106 VRY262106:VSF262106 WBU262106:WCB262106 WLQ262106:WLX262106 WVM262106:WVT262106 E327642:L327642 JA327642:JH327642 SW327642:TD327642 ACS327642:ACZ327642 AMO327642:AMV327642 AWK327642:AWR327642 BGG327642:BGN327642 BQC327642:BQJ327642 BZY327642:CAF327642 CJU327642:CKB327642 CTQ327642:CTX327642 DDM327642:DDT327642 DNI327642:DNP327642 DXE327642:DXL327642 EHA327642:EHH327642 EQW327642:ERD327642 FAS327642:FAZ327642 FKO327642:FKV327642 FUK327642:FUR327642 GEG327642:GEN327642 GOC327642:GOJ327642 GXY327642:GYF327642 HHU327642:HIB327642 HRQ327642:HRX327642 IBM327642:IBT327642 ILI327642:ILP327642 IVE327642:IVL327642 JFA327642:JFH327642 JOW327642:JPD327642 JYS327642:JYZ327642 KIO327642:KIV327642 KSK327642:KSR327642 LCG327642:LCN327642 LMC327642:LMJ327642 LVY327642:LWF327642 MFU327642:MGB327642 MPQ327642:MPX327642 MZM327642:MZT327642 NJI327642:NJP327642 NTE327642:NTL327642 ODA327642:ODH327642 OMW327642:OND327642 OWS327642:OWZ327642 PGO327642:PGV327642 PQK327642:PQR327642 QAG327642:QAN327642 QKC327642:QKJ327642 QTY327642:QUF327642 RDU327642:REB327642 RNQ327642:RNX327642 RXM327642:RXT327642 SHI327642:SHP327642 SRE327642:SRL327642 TBA327642:TBH327642 TKW327642:TLD327642 TUS327642:TUZ327642 UEO327642:UEV327642 UOK327642:UOR327642 UYG327642:UYN327642 VIC327642:VIJ327642 VRY327642:VSF327642 WBU327642:WCB327642 WLQ327642:WLX327642 WVM327642:WVT327642 E393178:L393178 JA393178:JH393178 SW393178:TD393178 ACS393178:ACZ393178 AMO393178:AMV393178 AWK393178:AWR393178 BGG393178:BGN393178 BQC393178:BQJ393178 BZY393178:CAF393178 CJU393178:CKB393178 CTQ393178:CTX393178 DDM393178:DDT393178 DNI393178:DNP393178 DXE393178:DXL393178 EHA393178:EHH393178 EQW393178:ERD393178 FAS393178:FAZ393178 FKO393178:FKV393178 FUK393178:FUR393178 GEG393178:GEN393178 GOC393178:GOJ393178 GXY393178:GYF393178 HHU393178:HIB393178 HRQ393178:HRX393178 IBM393178:IBT393178 ILI393178:ILP393178 IVE393178:IVL393178 JFA393178:JFH393178 JOW393178:JPD393178 JYS393178:JYZ393178 KIO393178:KIV393178 KSK393178:KSR393178 LCG393178:LCN393178 LMC393178:LMJ393178 LVY393178:LWF393178 MFU393178:MGB393178 MPQ393178:MPX393178 MZM393178:MZT393178 NJI393178:NJP393178 NTE393178:NTL393178 ODA393178:ODH393178 OMW393178:OND393178 OWS393178:OWZ393178 PGO393178:PGV393178 PQK393178:PQR393178 QAG393178:QAN393178 QKC393178:QKJ393178 QTY393178:QUF393178 RDU393178:REB393178 RNQ393178:RNX393178 RXM393178:RXT393178 SHI393178:SHP393178 SRE393178:SRL393178 TBA393178:TBH393178 TKW393178:TLD393178 TUS393178:TUZ393178 UEO393178:UEV393178 UOK393178:UOR393178 UYG393178:UYN393178 VIC393178:VIJ393178 VRY393178:VSF393178 WBU393178:WCB393178 WLQ393178:WLX393178 WVM393178:WVT393178 E458714:L458714 JA458714:JH458714 SW458714:TD458714 ACS458714:ACZ458714 AMO458714:AMV458714 AWK458714:AWR458714 BGG458714:BGN458714 BQC458714:BQJ458714 BZY458714:CAF458714 CJU458714:CKB458714 CTQ458714:CTX458714 DDM458714:DDT458714 DNI458714:DNP458714 DXE458714:DXL458714 EHA458714:EHH458714 EQW458714:ERD458714 FAS458714:FAZ458714 FKO458714:FKV458714 FUK458714:FUR458714 GEG458714:GEN458714 GOC458714:GOJ458714 GXY458714:GYF458714 HHU458714:HIB458714 HRQ458714:HRX458714 IBM458714:IBT458714 ILI458714:ILP458714 IVE458714:IVL458714 JFA458714:JFH458714 JOW458714:JPD458714 JYS458714:JYZ458714 KIO458714:KIV458714 KSK458714:KSR458714 LCG458714:LCN458714 LMC458714:LMJ458714 LVY458714:LWF458714 MFU458714:MGB458714 MPQ458714:MPX458714 MZM458714:MZT458714 NJI458714:NJP458714 NTE458714:NTL458714 ODA458714:ODH458714 OMW458714:OND458714 OWS458714:OWZ458714 PGO458714:PGV458714 PQK458714:PQR458714 QAG458714:QAN458714 QKC458714:QKJ458714 QTY458714:QUF458714 RDU458714:REB458714 RNQ458714:RNX458714 RXM458714:RXT458714 SHI458714:SHP458714 SRE458714:SRL458714 TBA458714:TBH458714 TKW458714:TLD458714 TUS458714:TUZ458714 UEO458714:UEV458714 UOK458714:UOR458714 UYG458714:UYN458714 VIC458714:VIJ458714 VRY458714:VSF458714 WBU458714:WCB458714 WLQ458714:WLX458714 WVM458714:WVT458714 E524250:L524250 JA524250:JH524250 SW524250:TD524250 ACS524250:ACZ524250 AMO524250:AMV524250 AWK524250:AWR524250 BGG524250:BGN524250 BQC524250:BQJ524250 BZY524250:CAF524250 CJU524250:CKB524250 CTQ524250:CTX524250 DDM524250:DDT524250 DNI524250:DNP524250 DXE524250:DXL524250 EHA524250:EHH524250 EQW524250:ERD524250 FAS524250:FAZ524250 FKO524250:FKV524250 FUK524250:FUR524250 GEG524250:GEN524250 GOC524250:GOJ524250 GXY524250:GYF524250 HHU524250:HIB524250 HRQ524250:HRX524250 IBM524250:IBT524250 ILI524250:ILP524250 IVE524250:IVL524250 JFA524250:JFH524250 JOW524250:JPD524250 JYS524250:JYZ524250 KIO524250:KIV524250 KSK524250:KSR524250 LCG524250:LCN524250 LMC524250:LMJ524250 LVY524250:LWF524250 MFU524250:MGB524250 MPQ524250:MPX524250 MZM524250:MZT524250 NJI524250:NJP524250 NTE524250:NTL524250 ODA524250:ODH524250 OMW524250:OND524250 OWS524250:OWZ524250 PGO524250:PGV524250 PQK524250:PQR524250 QAG524250:QAN524250 QKC524250:QKJ524250 QTY524250:QUF524250 RDU524250:REB524250 RNQ524250:RNX524250 RXM524250:RXT524250 SHI524250:SHP524250 SRE524250:SRL524250 TBA524250:TBH524250 TKW524250:TLD524250 TUS524250:TUZ524250 UEO524250:UEV524250 UOK524250:UOR524250 UYG524250:UYN524250 VIC524250:VIJ524250 VRY524250:VSF524250 WBU524250:WCB524250 WLQ524250:WLX524250 WVM524250:WVT524250 E589786:L589786 JA589786:JH589786 SW589786:TD589786 ACS589786:ACZ589786 AMO589786:AMV589786 AWK589786:AWR589786 BGG589786:BGN589786 BQC589786:BQJ589786 BZY589786:CAF589786 CJU589786:CKB589786 CTQ589786:CTX589786 DDM589786:DDT589786 DNI589786:DNP589786 DXE589786:DXL589786 EHA589786:EHH589786 EQW589786:ERD589786 FAS589786:FAZ589786 FKO589786:FKV589786 FUK589786:FUR589786 GEG589786:GEN589786 GOC589786:GOJ589786 GXY589786:GYF589786 HHU589786:HIB589786 HRQ589786:HRX589786 IBM589786:IBT589786 ILI589786:ILP589786 IVE589786:IVL589786 JFA589786:JFH589786 JOW589786:JPD589786 JYS589786:JYZ589786 KIO589786:KIV589786 KSK589786:KSR589786 LCG589786:LCN589786 LMC589786:LMJ589786 LVY589786:LWF589786 MFU589786:MGB589786 MPQ589786:MPX589786 MZM589786:MZT589786 NJI589786:NJP589786 NTE589786:NTL589786 ODA589786:ODH589786 OMW589786:OND589786 OWS589786:OWZ589786 PGO589786:PGV589786 PQK589786:PQR589786 QAG589786:QAN589786 QKC589786:QKJ589786 QTY589786:QUF589786 RDU589786:REB589786 RNQ589786:RNX589786 RXM589786:RXT589786 SHI589786:SHP589786 SRE589786:SRL589786 TBA589786:TBH589786 TKW589786:TLD589786 TUS589786:TUZ589786 UEO589786:UEV589786 UOK589786:UOR589786 UYG589786:UYN589786 VIC589786:VIJ589786 VRY589786:VSF589786 WBU589786:WCB589786 WLQ589786:WLX589786 WVM589786:WVT589786 E655322:L655322 JA655322:JH655322 SW655322:TD655322 ACS655322:ACZ655322 AMO655322:AMV655322 AWK655322:AWR655322 BGG655322:BGN655322 BQC655322:BQJ655322 BZY655322:CAF655322 CJU655322:CKB655322 CTQ655322:CTX655322 DDM655322:DDT655322 DNI655322:DNP655322 DXE655322:DXL655322 EHA655322:EHH655322 EQW655322:ERD655322 FAS655322:FAZ655322 FKO655322:FKV655322 FUK655322:FUR655322 GEG655322:GEN655322 GOC655322:GOJ655322 GXY655322:GYF655322 HHU655322:HIB655322 HRQ655322:HRX655322 IBM655322:IBT655322 ILI655322:ILP655322 IVE655322:IVL655322 JFA655322:JFH655322 JOW655322:JPD655322 JYS655322:JYZ655322 KIO655322:KIV655322 KSK655322:KSR655322 LCG655322:LCN655322 LMC655322:LMJ655322 LVY655322:LWF655322 MFU655322:MGB655322 MPQ655322:MPX655322 MZM655322:MZT655322 NJI655322:NJP655322 NTE655322:NTL655322 ODA655322:ODH655322 OMW655322:OND655322 OWS655322:OWZ655322 PGO655322:PGV655322 PQK655322:PQR655322 QAG655322:QAN655322 QKC655322:QKJ655322 QTY655322:QUF655322 RDU655322:REB655322 RNQ655322:RNX655322 RXM655322:RXT655322 SHI655322:SHP655322 SRE655322:SRL655322 TBA655322:TBH655322 TKW655322:TLD655322 TUS655322:TUZ655322 UEO655322:UEV655322 UOK655322:UOR655322 UYG655322:UYN655322 VIC655322:VIJ655322 VRY655322:VSF655322 WBU655322:WCB655322 WLQ655322:WLX655322 WVM655322:WVT655322 E720858:L720858 JA720858:JH720858 SW720858:TD720858 ACS720858:ACZ720858 AMO720858:AMV720858 AWK720858:AWR720858 BGG720858:BGN720858 BQC720858:BQJ720858 BZY720858:CAF720858 CJU720858:CKB720858 CTQ720858:CTX720858 DDM720858:DDT720858 DNI720858:DNP720858 DXE720858:DXL720858 EHA720858:EHH720858 EQW720858:ERD720858 FAS720858:FAZ720858 FKO720858:FKV720858 FUK720858:FUR720858 GEG720858:GEN720858 GOC720858:GOJ720858 GXY720858:GYF720858 HHU720858:HIB720858 HRQ720858:HRX720858 IBM720858:IBT720858 ILI720858:ILP720858 IVE720858:IVL720858 JFA720858:JFH720858 JOW720858:JPD720858 JYS720858:JYZ720858 KIO720858:KIV720858 KSK720858:KSR720858 LCG720858:LCN720858 LMC720858:LMJ720858 LVY720858:LWF720858 MFU720858:MGB720858 MPQ720858:MPX720858 MZM720858:MZT720858 NJI720858:NJP720858 NTE720858:NTL720858 ODA720858:ODH720858 OMW720858:OND720858 OWS720858:OWZ720858 PGO720858:PGV720858 PQK720858:PQR720858 QAG720858:QAN720858 QKC720858:QKJ720858 QTY720858:QUF720858 RDU720858:REB720858 RNQ720858:RNX720858 RXM720858:RXT720858 SHI720858:SHP720858 SRE720858:SRL720858 TBA720858:TBH720858 TKW720858:TLD720858 TUS720858:TUZ720858 UEO720858:UEV720858 UOK720858:UOR720858 UYG720858:UYN720858 VIC720858:VIJ720858 VRY720858:VSF720858 WBU720858:WCB720858 WLQ720858:WLX720858 WVM720858:WVT720858 E786394:L786394 JA786394:JH786394 SW786394:TD786394 ACS786394:ACZ786394 AMO786394:AMV786394 AWK786394:AWR786394 BGG786394:BGN786394 BQC786394:BQJ786394 BZY786394:CAF786394 CJU786394:CKB786394 CTQ786394:CTX786394 DDM786394:DDT786394 DNI786394:DNP786394 DXE786394:DXL786394 EHA786394:EHH786394 EQW786394:ERD786394 FAS786394:FAZ786394 FKO786394:FKV786394 FUK786394:FUR786394 GEG786394:GEN786394 GOC786394:GOJ786394 GXY786394:GYF786394 HHU786394:HIB786394 HRQ786394:HRX786394 IBM786394:IBT786394 ILI786394:ILP786394 IVE786394:IVL786394 JFA786394:JFH786394 JOW786394:JPD786394 JYS786394:JYZ786394 KIO786394:KIV786394 KSK786394:KSR786394 LCG786394:LCN786394 LMC786394:LMJ786394 LVY786394:LWF786394 MFU786394:MGB786394 MPQ786394:MPX786394 MZM786394:MZT786394 NJI786394:NJP786394 NTE786394:NTL786394 ODA786394:ODH786394 OMW786394:OND786394 OWS786394:OWZ786394 PGO786394:PGV786394 PQK786394:PQR786394 QAG786394:QAN786394 QKC786394:QKJ786394 QTY786394:QUF786394 RDU786394:REB786394 RNQ786394:RNX786394 RXM786394:RXT786394 SHI786394:SHP786394 SRE786394:SRL786394 TBA786394:TBH786394 TKW786394:TLD786394 TUS786394:TUZ786394 UEO786394:UEV786394 UOK786394:UOR786394 UYG786394:UYN786394 VIC786394:VIJ786394 VRY786394:VSF786394 WBU786394:WCB786394 WLQ786394:WLX786394 WVM786394:WVT786394 E851930:L851930 JA851930:JH851930 SW851930:TD851930 ACS851930:ACZ851930 AMO851930:AMV851930 AWK851930:AWR851930 BGG851930:BGN851930 BQC851930:BQJ851930 BZY851930:CAF851930 CJU851930:CKB851930 CTQ851930:CTX851930 DDM851930:DDT851930 DNI851930:DNP851930 DXE851930:DXL851930 EHA851930:EHH851930 EQW851930:ERD851930 FAS851930:FAZ851930 FKO851930:FKV851930 FUK851930:FUR851930 GEG851930:GEN851930 GOC851930:GOJ851930 GXY851930:GYF851930 HHU851930:HIB851930 HRQ851930:HRX851930 IBM851930:IBT851930 ILI851930:ILP851930 IVE851930:IVL851930 JFA851930:JFH851930 JOW851930:JPD851930 JYS851930:JYZ851930 KIO851930:KIV851930 KSK851930:KSR851930 LCG851930:LCN851930 LMC851930:LMJ851930 LVY851930:LWF851930 MFU851930:MGB851930 MPQ851930:MPX851930 MZM851930:MZT851930 NJI851930:NJP851930 NTE851930:NTL851930 ODA851930:ODH851930 OMW851930:OND851930 OWS851930:OWZ851930 PGO851930:PGV851930 PQK851930:PQR851930 QAG851930:QAN851930 QKC851930:QKJ851930 QTY851930:QUF851930 RDU851930:REB851930 RNQ851930:RNX851930 RXM851930:RXT851930 SHI851930:SHP851930 SRE851930:SRL851930 TBA851930:TBH851930 TKW851930:TLD851930 TUS851930:TUZ851930 UEO851930:UEV851930 UOK851930:UOR851930 UYG851930:UYN851930 VIC851930:VIJ851930 VRY851930:VSF851930 WBU851930:WCB851930 WLQ851930:WLX851930 WVM851930:WVT851930 E917466:L917466 JA917466:JH917466 SW917466:TD917466 ACS917466:ACZ917466 AMO917466:AMV917466 AWK917466:AWR917466 BGG917466:BGN917466 BQC917466:BQJ917466 BZY917466:CAF917466 CJU917466:CKB917466 CTQ917466:CTX917466 DDM917466:DDT917466 DNI917466:DNP917466 DXE917466:DXL917466 EHA917466:EHH917466 EQW917466:ERD917466 FAS917466:FAZ917466 FKO917466:FKV917466 FUK917466:FUR917466 GEG917466:GEN917466 GOC917466:GOJ917466 GXY917466:GYF917466 HHU917466:HIB917466 HRQ917466:HRX917466 IBM917466:IBT917466 ILI917466:ILP917466 IVE917466:IVL917466 JFA917466:JFH917466 JOW917466:JPD917466 JYS917466:JYZ917466 KIO917466:KIV917466 KSK917466:KSR917466 LCG917466:LCN917466 LMC917466:LMJ917466 LVY917466:LWF917466 MFU917466:MGB917466 MPQ917466:MPX917466 MZM917466:MZT917466 NJI917466:NJP917466 NTE917466:NTL917466 ODA917466:ODH917466 OMW917466:OND917466 OWS917466:OWZ917466 PGO917466:PGV917466 PQK917466:PQR917466 QAG917466:QAN917466 QKC917466:QKJ917466 QTY917466:QUF917466 RDU917466:REB917466 RNQ917466:RNX917466 RXM917466:RXT917466 SHI917466:SHP917466 SRE917466:SRL917466 TBA917466:TBH917466 TKW917466:TLD917466 TUS917466:TUZ917466 UEO917466:UEV917466 UOK917466:UOR917466 UYG917466:UYN917466 VIC917466:VIJ917466 VRY917466:VSF917466 WBU917466:WCB917466 WLQ917466:WLX917466 WVM917466:WVT917466 E983002:L983002 JA983002:JH983002 SW983002:TD983002 ACS983002:ACZ983002 AMO983002:AMV983002 AWK983002:AWR983002 BGG983002:BGN983002 BQC983002:BQJ983002 BZY983002:CAF983002 CJU983002:CKB983002 CTQ983002:CTX983002 DDM983002:DDT983002 DNI983002:DNP983002 DXE983002:DXL983002 EHA983002:EHH983002 EQW983002:ERD983002 FAS983002:FAZ983002 FKO983002:FKV983002 FUK983002:FUR983002 GEG983002:GEN983002 GOC983002:GOJ983002 GXY983002:GYF983002 HHU983002:HIB983002 HRQ983002:HRX983002 IBM983002:IBT983002 ILI983002:ILP983002 IVE983002:IVL983002 JFA983002:JFH983002 JOW983002:JPD983002 JYS983002:JYZ983002 KIO983002:KIV983002 KSK983002:KSR983002 LCG983002:LCN983002 LMC983002:LMJ983002 LVY983002:LWF983002 MFU983002:MGB983002 MPQ983002:MPX983002 MZM983002:MZT983002 NJI983002:NJP983002 NTE983002:NTL983002 ODA983002:ODH983002 OMW983002:OND983002 OWS983002:OWZ983002 PGO983002:PGV983002 PQK983002:PQR983002 QAG983002:QAN983002 QKC983002:QKJ983002 QTY983002:QUF983002 RDU983002:REB983002 RNQ983002:RNX983002 RXM983002:RXT983002 SHI983002:SHP983002 SRE983002:SRL983002 TBA983002:TBH983002 TKW983002:TLD983002 TUS983002:TUZ983002 UEO983002:UEV983002 UOK983002:UOR983002 UYG983002:UYN983002 VIC983002:VIJ983002 VRY983002:VSF983002 WBU983002:WCB983002 WLQ983002:WLX983002 WVM983002:WVT983002 E1048538:L1048538 JA1048538:JH1048538 SW1048538:TD1048538 ACS1048538:ACZ1048538 AMO1048538:AMV1048538 AWK1048538:AWR1048538 BGG1048538:BGN1048538 BQC1048538:BQJ1048538 BZY1048538:CAF1048538 CJU1048538:CKB1048538 CTQ1048538:CTX1048538 DDM1048538:DDT1048538 DNI1048538:DNP1048538 DXE1048538:DXL1048538 EHA1048538:EHH1048538 EQW1048538:ERD1048538 FAS1048538:FAZ1048538 FKO1048538:FKV1048538 FUK1048538:FUR1048538 GEG1048538:GEN1048538 GOC1048538:GOJ1048538 GXY1048538:GYF1048538 HHU1048538:HIB1048538 HRQ1048538:HRX1048538 IBM1048538:IBT1048538 ILI1048538:ILP1048538 IVE1048538:IVL1048538 JFA1048538:JFH1048538 JOW1048538:JPD1048538 JYS1048538:JYZ1048538 KIO1048538:KIV1048538 KSK1048538:KSR1048538 LCG1048538:LCN1048538 LMC1048538:LMJ1048538 LVY1048538:LWF1048538 MFU1048538:MGB1048538 MPQ1048538:MPX1048538 MZM1048538:MZT1048538 NJI1048538:NJP1048538 NTE1048538:NTL1048538 ODA1048538:ODH1048538 OMW1048538:OND1048538 OWS1048538:OWZ1048538 PGO1048538:PGV1048538 PQK1048538:PQR1048538 QAG1048538:QAN1048538 QKC1048538:QKJ1048538 QTY1048538:QUF1048538 RDU1048538:REB1048538 RNQ1048538:RNX1048538 RXM1048538:RXT1048538 SHI1048538:SHP1048538 SRE1048538:SRL1048538 TBA1048538:TBH1048538 TKW1048538:TLD1048538 TUS1048538:TUZ1048538 UEO1048538:UEV1048538 UOK1048538:UOR1048538 UYG1048538:UYN1048538 VIC1048538:VIJ1048538 VRY1048538:VSF1048538 WBU1048538:WCB1048538 WLQ1048538:WLX1048538 WVM1048538:WVT1048538">
      <formula1>$P$1:$P$8</formula1>
    </dataValidation>
    <dataValidation type="list" allowBlank="1" showInputMessage="1" showErrorMessage="1" sqref="E26 JA26 SW26 ACS26 AMO26 AWK26 BGG26 BQC26 BZY26 CJU26 CTQ26 DDM26 DNI26 DXE26 EHA26 EQW26 FAS26 FKO26 FUK26 GEG26 GOC26 GXY26 HHU26 HRQ26 IBM26 ILI26 IVE26 JFA26 JOW26 JYS26 KIO26 KSK26 LCG26 LMC26 LVY26 MFU26 MPQ26 MZM26 NJI26 NTE26 ODA26 OMW26 OWS26 PGO26 PQK26 QAG26 QKC26 QTY26 RDU26 RNQ26 RXM26 SHI26 SRE26 TBA26 TKW26 TUS26 UEO26 UOK26 UYG26 VIC26 VRY26 WBU26 WLQ26 WVM26 E65564 JA65564 SW65564 ACS65564 AMO65564 AWK65564 BGG65564 BQC65564 BZY65564 CJU65564 CTQ65564 DDM65564 DNI65564 DXE65564 EHA65564 EQW65564 FAS65564 FKO65564 FUK65564 GEG65564 GOC65564 GXY65564 HHU65564 HRQ65564 IBM65564 ILI65564 IVE65564 JFA65564 JOW65564 JYS65564 KIO65564 KSK65564 LCG65564 LMC65564 LVY65564 MFU65564 MPQ65564 MZM65564 NJI65564 NTE65564 ODA65564 OMW65564 OWS65564 PGO65564 PQK65564 QAG65564 QKC65564 QTY65564 RDU65564 RNQ65564 RXM65564 SHI65564 SRE65564 TBA65564 TKW65564 TUS65564 UEO65564 UOK65564 UYG65564 VIC65564 VRY65564 WBU65564 WLQ65564 WVM65564 E131100 JA131100 SW131100 ACS131100 AMO131100 AWK131100 BGG131100 BQC131100 BZY131100 CJU131100 CTQ131100 DDM131100 DNI131100 DXE131100 EHA131100 EQW131100 FAS131100 FKO131100 FUK131100 GEG131100 GOC131100 GXY131100 HHU131100 HRQ131100 IBM131100 ILI131100 IVE131100 JFA131100 JOW131100 JYS131100 KIO131100 KSK131100 LCG131100 LMC131100 LVY131100 MFU131100 MPQ131100 MZM131100 NJI131100 NTE131100 ODA131100 OMW131100 OWS131100 PGO131100 PQK131100 QAG131100 QKC131100 QTY131100 RDU131100 RNQ131100 RXM131100 SHI131100 SRE131100 TBA131100 TKW131100 TUS131100 UEO131100 UOK131100 UYG131100 VIC131100 VRY131100 WBU131100 WLQ131100 WVM131100 E196636 JA196636 SW196636 ACS196636 AMO196636 AWK196636 BGG196636 BQC196636 BZY196636 CJU196636 CTQ196636 DDM196636 DNI196636 DXE196636 EHA196636 EQW196636 FAS196636 FKO196636 FUK196636 GEG196636 GOC196636 GXY196636 HHU196636 HRQ196636 IBM196636 ILI196636 IVE196636 JFA196636 JOW196636 JYS196636 KIO196636 KSK196636 LCG196636 LMC196636 LVY196636 MFU196636 MPQ196636 MZM196636 NJI196636 NTE196636 ODA196636 OMW196636 OWS196636 PGO196636 PQK196636 QAG196636 QKC196636 QTY196636 RDU196636 RNQ196636 RXM196636 SHI196636 SRE196636 TBA196636 TKW196636 TUS196636 UEO196636 UOK196636 UYG196636 VIC196636 VRY196636 WBU196636 WLQ196636 WVM196636 E262172 JA262172 SW262172 ACS262172 AMO262172 AWK262172 BGG262172 BQC262172 BZY262172 CJU262172 CTQ262172 DDM262172 DNI262172 DXE262172 EHA262172 EQW262172 FAS262172 FKO262172 FUK262172 GEG262172 GOC262172 GXY262172 HHU262172 HRQ262172 IBM262172 ILI262172 IVE262172 JFA262172 JOW262172 JYS262172 KIO262172 KSK262172 LCG262172 LMC262172 LVY262172 MFU262172 MPQ262172 MZM262172 NJI262172 NTE262172 ODA262172 OMW262172 OWS262172 PGO262172 PQK262172 QAG262172 QKC262172 QTY262172 RDU262172 RNQ262172 RXM262172 SHI262172 SRE262172 TBA262172 TKW262172 TUS262172 UEO262172 UOK262172 UYG262172 VIC262172 VRY262172 WBU262172 WLQ262172 WVM262172 E327708 JA327708 SW327708 ACS327708 AMO327708 AWK327708 BGG327708 BQC327708 BZY327708 CJU327708 CTQ327708 DDM327708 DNI327708 DXE327708 EHA327708 EQW327708 FAS327708 FKO327708 FUK327708 GEG327708 GOC327708 GXY327708 HHU327708 HRQ327708 IBM327708 ILI327708 IVE327708 JFA327708 JOW327708 JYS327708 KIO327708 KSK327708 LCG327708 LMC327708 LVY327708 MFU327708 MPQ327708 MZM327708 NJI327708 NTE327708 ODA327708 OMW327708 OWS327708 PGO327708 PQK327708 QAG327708 QKC327708 QTY327708 RDU327708 RNQ327708 RXM327708 SHI327708 SRE327708 TBA327708 TKW327708 TUS327708 UEO327708 UOK327708 UYG327708 VIC327708 VRY327708 WBU327708 WLQ327708 WVM327708 E393244 JA393244 SW393244 ACS393244 AMO393244 AWK393244 BGG393244 BQC393244 BZY393244 CJU393244 CTQ393244 DDM393244 DNI393244 DXE393244 EHA393244 EQW393244 FAS393244 FKO393244 FUK393244 GEG393244 GOC393244 GXY393244 HHU393244 HRQ393244 IBM393244 ILI393244 IVE393244 JFA393244 JOW393244 JYS393244 KIO393244 KSK393244 LCG393244 LMC393244 LVY393244 MFU393244 MPQ393244 MZM393244 NJI393244 NTE393244 ODA393244 OMW393244 OWS393244 PGO393244 PQK393244 QAG393244 QKC393244 QTY393244 RDU393244 RNQ393244 RXM393244 SHI393244 SRE393244 TBA393244 TKW393244 TUS393244 UEO393244 UOK393244 UYG393244 VIC393244 VRY393244 WBU393244 WLQ393244 WVM393244 E458780 JA458780 SW458780 ACS458780 AMO458780 AWK458780 BGG458780 BQC458780 BZY458780 CJU458780 CTQ458780 DDM458780 DNI458780 DXE458780 EHA458780 EQW458780 FAS458780 FKO458780 FUK458780 GEG458780 GOC458780 GXY458780 HHU458780 HRQ458780 IBM458780 ILI458780 IVE458780 JFA458780 JOW458780 JYS458780 KIO458780 KSK458780 LCG458780 LMC458780 LVY458780 MFU458780 MPQ458780 MZM458780 NJI458780 NTE458780 ODA458780 OMW458780 OWS458780 PGO458780 PQK458780 QAG458780 QKC458780 QTY458780 RDU458780 RNQ458780 RXM458780 SHI458780 SRE458780 TBA458780 TKW458780 TUS458780 UEO458780 UOK458780 UYG458780 VIC458780 VRY458780 WBU458780 WLQ458780 WVM458780 E524316 JA524316 SW524316 ACS524316 AMO524316 AWK524316 BGG524316 BQC524316 BZY524316 CJU524316 CTQ524316 DDM524316 DNI524316 DXE524316 EHA524316 EQW524316 FAS524316 FKO524316 FUK524316 GEG524316 GOC524316 GXY524316 HHU524316 HRQ524316 IBM524316 ILI524316 IVE524316 JFA524316 JOW524316 JYS524316 KIO524316 KSK524316 LCG524316 LMC524316 LVY524316 MFU524316 MPQ524316 MZM524316 NJI524316 NTE524316 ODA524316 OMW524316 OWS524316 PGO524316 PQK524316 QAG524316 QKC524316 QTY524316 RDU524316 RNQ524316 RXM524316 SHI524316 SRE524316 TBA524316 TKW524316 TUS524316 UEO524316 UOK524316 UYG524316 VIC524316 VRY524316 WBU524316 WLQ524316 WVM524316 E589852 JA589852 SW589852 ACS589852 AMO589852 AWK589852 BGG589852 BQC589852 BZY589852 CJU589852 CTQ589852 DDM589852 DNI589852 DXE589852 EHA589852 EQW589852 FAS589852 FKO589852 FUK589852 GEG589852 GOC589852 GXY589852 HHU589852 HRQ589852 IBM589852 ILI589852 IVE589852 JFA589852 JOW589852 JYS589852 KIO589852 KSK589852 LCG589852 LMC589852 LVY589852 MFU589852 MPQ589852 MZM589852 NJI589852 NTE589852 ODA589852 OMW589852 OWS589852 PGO589852 PQK589852 QAG589852 QKC589852 QTY589852 RDU589852 RNQ589852 RXM589852 SHI589852 SRE589852 TBA589852 TKW589852 TUS589852 UEO589852 UOK589852 UYG589852 VIC589852 VRY589852 WBU589852 WLQ589852 WVM589852 E655388 JA655388 SW655388 ACS655388 AMO655388 AWK655388 BGG655388 BQC655388 BZY655388 CJU655388 CTQ655388 DDM655388 DNI655388 DXE655388 EHA655388 EQW655388 FAS655388 FKO655388 FUK655388 GEG655388 GOC655388 GXY655388 HHU655388 HRQ655388 IBM655388 ILI655388 IVE655388 JFA655388 JOW655388 JYS655388 KIO655388 KSK655388 LCG655388 LMC655388 LVY655388 MFU655388 MPQ655388 MZM655388 NJI655388 NTE655388 ODA655388 OMW655388 OWS655388 PGO655388 PQK655388 QAG655388 QKC655388 QTY655388 RDU655388 RNQ655388 RXM655388 SHI655388 SRE655388 TBA655388 TKW655388 TUS655388 UEO655388 UOK655388 UYG655388 VIC655388 VRY655388 WBU655388 WLQ655388 WVM655388 E720924 JA720924 SW720924 ACS720924 AMO720924 AWK720924 BGG720924 BQC720924 BZY720924 CJU720924 CTQ720924 DDM720924 DNI720924 DXE720924 EHA720924 EQW720924 FAS720924 FKO720924 FUK720924 GEG720924 GOC720924 GXY720924 HHU720924 HRQ720924 IBM720924 ILI720924 IVE720924 JFA720924 JOW720924 JYS720924 KIO720924 KSK720924 LCG720924 LMC720924 LVY720924 MFU720924 MPQ720924 MZM720924 NJI720924 NTE720924 ODA720924 OMW720924 OWS720924 PGO720924 PQK720924 QAG720924 QKC720924 QTY720924 RDU720924 RNQ720924 RXM720924 SHI720924 SRE720924 TBA720924 TKW720924 TUS720924 UEO720924 UOK720924 UYG720924 VIC720924 VRY720924 WBU720924 WLQ720924 WVM720924 E786460 JA786460 SW786460 ACS786460 AMO786460 AWK786460 BGG786460 BQC786460 BZY786460 CJU786460 CTQ786460 DDM786460 DNI786460 DXE786460 EHA786460 EQW786460 FAS786460 FKO786460 FUK786460 GEG786460 GOC786460 GXY786460 HHU786460 HRQ786460 IBM786460 ILI786460 IVE786460 JFA786460 JOW786460 JYS786460 KIO786460 KSK786460 LCG786460 LMC786460 LVY786460 MFU786460 MPQ786460 MZM786460 NJI786460 NTE786460 ODA786460 OMW786460 OWS786460 PGO786460 PQK786460 QAG786460 QKC786460 QTY786460 RDU786460 RNQ786460 RXM786460 SHI786460 SRE786460 TBA786460 TKW786460 TUS786460 UEO786460 UOK786460 UYG786460 VIC786460 VRY786460 WBU786460 WLQ786460 WVM786460 E851996 JA851996 SW851996 ACS851996 AMO851996 AWK851996 BGG851996 BQC851996 BZY851996 CJU851996 CTQ851996 DDM851996 DNI851996 DXE851996 EHA851996 EQW851996 FAS851996 FKO851996 FUK851996 GEG851996 GOC851996 GXY851996 HHU851996 HRQ851996 IBM851996 ILI851996 IVE851996 JFA851996 JOW851996 JYS851996 KIO851996 KSK851996 LCG851996 LMC851996 LVY851996 MFU851996 MPQ851996 MZM851996 NJI851996 NTE851996 ODA851996 OMW851996 OWS851996 PGO851996 PQK851996 QAG851996 QKC851996 QTY851996 RDU851996 RNQ851996 RXM851996 SHI851996 SRE851996 TBA851996 TKW851996 TUS851996 UEO851996 UOK851996 UYG851996 VIC851996 VRY851996 WBU851996 WLQ851996 WVM851996 E917532 JA917532 SW917532 ACS917532 AMO917532 AWK917532 BGG917532 BQC917532 BZY917532 CJU917532 CTQ917532 DDM917532 DNI917532 DXE917532 EHA917532 EQW917532 FAS917532 FKO917532 FUK917532 GEG917532 GOC917532 GXY917532 HHU917532 HRQ917532 IBM917532 ILI917532 IVE917532 JFA917532 JOW917532 JYS917532 KIO917532 KSK917532 LCG917532 LMC917532 LVY917532 MFU917532 MPQ917532 MZM917532 NJI917532 NTE917532 ODA917532 OMW917532 OWS917532 PGO917532 PQK917532 QAG917532 QKC917532 QTY917532 RDU917532 RNQ917532 RXM917532 SHI917532 SRE917532 TBA917532 TKW917532 TUS917532 UEO917532 UOK917532 UYG917532 VIC917532 VRY917532 WBU917532 WLQ917532 WVM917532 E983068 JA983068 SW983068 ACS983068 AMO983068 AWK983068 BGG983068 BQC983068 BZY983068 CJU983068 CTQ983068 DDM983068 DNI983068 DXE983068 EHA983068 EQW983068 FAS983068 FKO983068 FUK983068 GEG983068 GOC983068 GXY983068 HHU983068 HRQ983068 IBM983068 ILI983068 IVE983068 JFA983068 JOW983068 JYS983068 KIO983068 KSK983068 LCG983068 LMC983068 LVY983068 MFU983068 MPQ983068 MZM983068 NJI983068 NTE983068 ODA983068 OMW983068 OWS983068 PGO983068 PQK983068 QAG983068 QKC983068 QTY983068 RDU983068 RNQ983068 RXM983068 SHI983068 SRE983068 TBA983068 TKW983068 TUS983068 UEO983068 UOK983068 UYG983068 VIC983068 VRY983068 WBU983068 WLQ983068 WVM983068">
      <formula1>$O$26:$O$28</formula1>
    </dataValidation>
    <dataValidation type="list" allowBlank="1" showInputMessage="1" showErrorMessage="1" sqref="E29:L29 JA29:JH29 SW29:TD29 ACS29:ACZ29 AMO29:AMV29 AWK29:AWR29 BGG29:BGN29 BQC29:BQJ29 BZY29:CAF29 CJU29:CKB29 CTQ29:CTX29 DDM29:DDT29 DNI29:DNP29 DXE29:DXL29 EHA29:EHH29 EQW29:ERD29 FAS29:FAZ29 FKO29:FKV29 FUK29:FUR29 GEG29:GEN29 GOC29:GOJ29 GXY29:GYF29 HHU29:HIB29 HRQ29:HRX29 IBM29:IBT29 ILI29:ILP29 IVE29:IVL29 JFA29:JFH29 JOW29:JPD29 JYS29:JYZ29 KIO29:KIV29 KSK29:KSR29 LCG29:LCN29 LMC29:LMJ29 LVY29:LWF29 MFU29:MGB29 MPQ29:MPX29 MZM29:MZT29 NJI29:NJP29 NTE29:NTL29 ODA29:ODH29 OMW29:OND29 OWS29:OWZ29 PGO29:PGV29 PQK29:PQR29 QAG29:QAN29 QKC29:QKJ29 QTY29:QUF29 RDU29:REB29 RNQ29:RNX29 RXM29:RXT29 SHI29:SHP29 SRE29:SRL29 TBA29:TBH29 TKW29:TLD29 TUS29:TUZ29 UEO29:UEV29 UOK29:UOR29 UYG29:UYN29 VIC29:VIJ29 VRY29:VSF29 WBU29:WCB29 WLQ29:WLX29 WVM29:WVT29 E65567:L65567 JA65567:JH65567 SW65567:TD65567 ACS65567:ACZ65567 AMO65567:AMV65567 AWK65567:AWR65567 BGG65567:BGN65567 BQC65567:BQJ65567 BZY65567:CAF65567 CJU65567:CKB65567 CTQ65567:CTX65567 DDM65567:DDT65567 DNI65567:DNP65567 DXE65567:DXL65567 EHA65567:EHH65567 EQW65567:ERD65567 FAS65567:FAZ65567 FKO65567:FKV65567 FUK65567:FUR65567 GEG65567:GEN65567 GOC65567:GOJ65567 GXY65567:GYF65567 HHU65567:HIB65567 HRQ65567:HRX65567 IBM65567:IBT65567 ILI65567:ILP65567 IVE65567:IVL65567 JFA65567:JFH65567 JOW65567:JPD65567 JYS65567:JYZ65567 KIO65567:KIV65567 KSK65567:KSR65567 LCG65567:LCN65567 LMC65567:LMJ65567 LVY65567:LWF65567 MFU65567:MGB65567 MPQ65567:MPX65567 MZM65567:MZT65567 NJI65567:NJP65567 NTE65567:NTL65567 ODA65567:ODH65567 OMW65567:OND65567 OWS65567:OWZ65567 PGO65567:PGV65567 PQK65567:PQR65567 QAG65567:QAN65567 QKC65567:QKJ65567 QTY65567:QUF65567 RDU65567:REB65567 RNQ65567:RNX65567 RXM65567:RXT65567 SHI65567:SHP65567 SRE65567:SRL65567 TBA65567:TBH65567 TKW65567:TLD65567 TUS65567:TUZ65567 UEO65567:UEV65567 UOK65567:UOR65567 UYG65567:UYN65567 VIC65567:VIJ65567 VRY65567:VSF65567 WBU65567:WCB65567 WLQ65567:WLX65567 WVM65567:WVT65567 E131103:L131103 JA131103:JH131103 SW131103:TD131103 ACS131103:ACZ131103 AMO131103:AMV131103 AWK131103:AWR131103 BGG131103:BGN131103 BQC131103:BQJ131103 BZY131103:CAF131103 CJU131103:CKB131103 CTQ131103:CTX131103 DDM131103:DDT131103 DNI131103:DNP131103 DXE131103:DXL131103 EHA131103:EHH131103 EQW131103:ERD131103 FAS131103:FAZ131103 FKO131103:FKV131103 FUK131103:FUR131103 GEG131103:GEN131103 GOC131103:GOJ131103 GXY131103:GYF131103 HHU131103:HIB131103 HRQ131103:HRX131103 IBM131103:IBT131103 ILI131103:ILP131103 IVE131103:IVL131103 JFA131103:JFH131103 JOW131103:JPD131103 JYS131103:JYZ131103 KIO131103:KIV131103 KSK131103:KSR131103 LCG131103:LCN131103 LMC131103:LMJ131103 LVY131103:LWF131103 MFU131103:MGB131103 MPQ131103:MPX131103 MZM131103:MZT131103 NJI131103:NJP131103 NTE131103:NTL131103 ODA131103:ODH131103 OMW131103:OND131103 OWS131103:OWZ131103 PGO131103:PGV131103 PQK131103:PQR131103 QAG131103:QAN131103 QKC131103:QKJ131103 QTY131103:QUF131103 RDU131103:REB131103 RNQ131103:RNX131103 RXM131103:RXT131103 SHI131103:SHP131103 SRE131103:SRL131103 TBA131103:TBH131103 TKW131103:TLD131103 TUS131103:TUZ131103 UEO131103:UEV131103 UOK131103:UOR131103 UYG131103:UYN131103 VIC131103:VIJ131103 VRY131103:VSF131103 WBU131103:WCB131103 WLQ131103:WLX131103 WVM131103:WVT131103 E196639:L196639 JA196639:JH196639 SW196639:TD196639 ACS196639:ACZ196639 AMO196639:AMV196639 AWK196639:AWR196639 BGG196639:BGN196639 BQC196639:BQJ196639 BZY196639:CAF196639 CJU196639:CKB196639 CTQ196639:CTX196639 DDM196639:DDT196639 DNI196639:DNP196639 DXE196639:DXL196639 EHA196639:EHH196639 EQW196639:ERD196639 FAS196639:FAZ196639 FKO196639:FKV196639 FUK196639:FUR196639 GEG196639:GEN196639 GOC196639:GOJ196639 GXY196639:GYF196639 HHU196639:HIB196639 HRQ196639:HRX196639 IBM196639:IBT196639 ILI196639:ILP196639 IVE196639:IVL196639 JFA196639:JFH196639 JOW196639:JPD196639 JYS196639:JYZ196639 KIO196639:KIV196639 KSK196639:KSR196639 LCG196639:LCN196639 LMC196639:LMJ196639 LVY196639:LWF196639 MFU196639:MGB196639 MPQ196639:MPX196639 MZM196639:MZT196639 NJI196639:NJP196639 NTE196639:NTL196639 ODA196639:ODH196639 OMW196639:OND196639 OWS196639:OWZ196639 PGO196639:PGV196639 PQK196639:PQR196639 QAG196639:QAN196639 QKC196639:QKJ196639 QTY196639:QUF196639 RDU196639:REB196639 RNQ196639:RNX196639 RXM196639:RXT196639 SHI196639:SHP196639 SRE196639:SRL196639 TBA196639:TBH196639 TKW196639:TLD196639 TUS196639:TUZ196639 UEO196639:UEV196639 UOK196639:UOR196639 UYG196639:UYN196639 VIC196639:VIJ196639 VRY196639:VSF196639 WBU196639:WCB196639 WLQ196639:WLX196639 WVM196639:WVT196639 E262175:L262175 JA262175:JH262175 SW262175:TD262175 ACS262175:ACZ262175 AMO262175:AMV262175 AWK262175:AWR262175 BGG262175:BGN262175 BQC262175:BQJ262175 BZY262175:CAF262175 CJU262175:CKB262175 CTQ262175:CTX262175 DDM262175:DDT262175 DNI262175:DNP262175 DXE262175:DXL262175 EHA262175:EHH262175 EQW262175:ERD262175 FAS262175:FAZ262175 FKO262175:FKV262175 FUK262175:FUR262175 GEG262175:GEN262175 GOC262175:GOJ262175 GXY262175:GYF262175 HHU262175:HIB262175 HRQ262175:HRX262175 IBM262175:IBT262175 ILI262175:ILP262175 IVE262175:IVL262175 JFA262175:JFH262175 JOW262175:JPD262175 JYS262175:JYZ262175 KIO262175:KIV262175 KSK262175:KSR262175 LCG262175:LCN262175 LMC262175:LMJ262175 LVY262175:LWF262175 MFU262175:MGB262175 MPQ262175:MPX262175 MZM262175:MZT262175 NJI262175:NJP262175 NTE262175:NTL262175 ODA262175:ODH262175 OMW262175:OND262175 OWS262175:OWZ262175 PGO262175:PGV262175 PQK262175:PQR262175 QAG262175:QAN262175 QKC262175:QKJ262175 QTY262175:QUF262175 RDU262175:REB262175 RNQ262175:RNX262175 RXM262175:RXT262175 SHI262175:SHP262175 SRE262175:SRL262175 TBA262175:TBH262175 TKW262175:TLD262175 TUS262175:TUZ262175 UEO262175:UEV262175 UOK262175:UOR262175 UYG262175:UYN262175 VIC262175:VIJ262175 VRY262175:VSF262175 WBU262175:WCB262175 WLQ262175:WLX262175 WVM262175:WVT262175 E327711:L327711 JA327711:JH327711 SW327711:TD327711 ACS327711:ACZ327711 AMO327711:AMV327711 AWK327711:AWR327711 BGG327711:BGN327711 BQC327711:BQJ327711 BZY327711:CAF327711 CJU327711:CKB327711 CTQ327711:CTX327711 DDM327711:DDT327711 DNI327711:DNP327711 DXE327711:DXL327711 EHA327711:EHH327711 EQW327711:ERD327711 FAS327711:FAZ327711 FKO327711:FKV327711 FUK327711:FUR327711 GEG327711:GEN327711 GOC327711:GOJ327711 GXY327711:GYF327711 HHU327711:HIB327711 HRQ327711:HRX327711 IBM327711:IBT327711 ILI327711:ILP327711 IVE327711:IVL327711 JFA327711:JFH327711 JOW327711:JPD327711 JYS327711:JYZ327711 KIO327711:KIV327711 KSK327711:KSR327711 LCG327711:LCN327711 LMC327711:LMJ327711 LVY327711:LWF327711 MFU327711:MGB327711 MPQ327711:MPX327711 MZM327711:MZT327711 NJI327711:NJP327711 NTE327711:NTL327711 ODA327711:ODH327711 OMW327711:OND327711 OWS327711:OWZ327711 PGO327711:PGV327711 PQK327711:PQR327711 QAG327711:QAN327711 QKC327711:QKJ327711 QTY327711:QUF327711 RDU327711:REB327711 RNQ327711:RNX327711 RXM327711:RXT327711 SHI327711:SHP327711 SRE327711:SRL327711 TBA327711:TBH327711 TKW327711:TLD327711 TUS327711:TUZ327711 UEO327711:UEV327711 UOK327711:UOR327711 UYG327711:UYN327711 VIC327711:VIJ327711 VRY327711:VSF327711 WBU327711:WCB327711 WLQ327711:WLX327711 WVM327711:WVT327711 E393247:L393247 JA393247:JH393247 SW393247:TD393247 ACS393247:ACZ393247 AMO393247:AMV393247 AWK393247:AWR393247 BGG393247:BGN393247 BQC393247:BQJ393247 BZY393247:CAF393247 CJU393247:CKB393247 CTQ393247:CTX393247 DDM393247:DDT393247 DNI393247:DNP393247 DXE393247:DXL393247 EHA393247:EHH393247 EQW393247:ERD393247 FAS393247:FAZ393247 FKO393247:FKV393247 FUK393247:FUR393247 GEG393247:GEN393247 GOC393247:GOJ393247 GXY393247:GYF393247 HHU393247:HIB393247 HRQ393247:HRX393247 IBM393247:IBT393247 ILI393247:ILP393247 IVE393247:IVL393247 JFA393247:JFH393247 JOW393247:JPD393247 JYS393247:JYZ393247 KIO393247:KIV393247 KSK393247:KSR393247 LCG393247:LCN393247 LMC393247:LMJ393247 LVY393247:LWF393247 MFU393247:MGB393247 MPQ393247:MPX393247 MZM393247:MZT393247 NJI393247:NJP393247 NTE393247:NTL393247 ODA393247:ODH393247 OMW393247:OND393247 OWS393247:OWZ393247 PGO393247:PGV393247 PQK393247:PQR393247 QAG393247:QAN393247 QKC393247:QKJ393247 QTY393247:QUF393247 RDU393247:REB393247 RNQ393247:RNX393247 RXM393247:RXT393247 SHI393247:SHP393247 SRE393247:SRL393247 TBA393247:TBH393247 TKW393247:TLD393247 TUS393247:TUZ393247 UEO393247:UEV393247 UOK393247:UOR393247 UYG393247:UYN393247 VIC393247:VIJ393247 VRY393247:VSF393247 WBU393247:WCB393247 WLQ393247:WLX393247 WVM393247:WVT393247 E458783:L458783 JA458783:JH458783 SW458783:TD458783 ACS458783:ACZ458783 AMO458783:AMV458783 AWK458783:AWR458783 BGG458783:BGN458783 BQC458783:BQJ458783 BZY458783:CAF458783 CJU458783:CKB458783 CTQ458783:CTX458783 DDM458783:DDT458783 DNI458783:DNP458783 DXE458783:DXL458783 EHA458783:EHH458783 EQW458783:ERD458783 FAS458783:FAZ458783 FKO458783:FKV458783 FUK458783:FUR458783 GEG458783:GEN458783 GOC458783:GOJ458783 GXY458783:GYF458783 HHU458783:HIB458783 HRQ458783:HRX458783 IBM458783:IBT458783 ILI458783:ILP458783 IVE458783:IVL458783 JFA458783:JFH458783 JOW458783:JPD458783 JYS458783:JYZ458783 KIO458783:KIV458783 KSK458783:KSR458783 LCG458783:LCN458783 LMC458783:LMJ458783 LVY458783:LWF458783 MFU458783:MGB458783 MPQ458783:MPX458783 MZM458783:MZT458783 NJI458783:NJP458783 NTE458783:NTL458783 ODA458783:ODH458783 OMW458783:OND458783 OWS458783:OWZ458783 PGO458783:PGV458783 PQK458783:PQR458783 QAG458783:QAN458783 QKC458783:QKJ458783 QTY458783:QUF458783 RDU458783:REB458783 RNQ458783:RNX458783 RXM458783:RXT458783 SHI458783:SHP458783 SRE458783:SRL458783 TBA458783:TBH458783 TKW458783:TLD458783 TUS458783:TUZ458783 UEO458783:UEV458783 UOK458783:UOR458783 UYG458783:UYN458783 VIC458783:VIJ458783 VRY458783:VSF458783 WBU458783:WCB458783 WLQ458783:WLX458783 WVM458783:WVT458783 E524319:L524319 JA524319:JH524319 SW524319:TD524319 ACS524319:ACZ524319 AMO524319:AMV524319 AWK524319:AWR524319 BGG524319:BGN524319 BQC524319:BQJ524319 BZY524319:CAF524319 CJU524319:CKB524319 CTQ524319:CTX524319 DDM524319:DDT524319 DNI524319:DNP524319 DXE524319:DXL524319 EHA524319:EHH524319 EQW524319:ERD524319 FAS524319:FAZ524319 FKO524319:FKV524319 FUK524319:FUR524319 GEG524319:GEN524319 GOC524319:GOJ524319 GXY524319:GYF524319 HHU524319:HIB524319 HRQ524319:HRX524319 IBM524319:IBT524319 ILI524319:ILP524319 IVE524319:IVL524319 JFA524319:JFH524319 JOW524319:JPD524319 JYS524319:JYZ524319 KIO524319:KIV524319 KSK524319:KSR524319 LCG524319:LCN524319 LMC524319:LMJ524319 LVY524319:LWF524319 MFU524319:MGB524319 MPQ524319:MPX524319 MZM524319:MZT524319 NJI524319:NJP524319 NTE524319:NTL524319 ODA524319:ODH524319 OMW524319:OND524319 OWS524319:OWZ524319 PGO524319:PGV524319 PQK524319:PQR524319 QAG524319:QAN524319 QKC524319:QKJ524319 QTY524319:QUF524319 RDU524319:REB524319 RNQ524319:RNX524319 RXM524319:RXT524319 SHI524319:SHP524319 SRE524319:SRL524319 TBA524319:TBH524319 TKW524319:TLD524319 TUS524319:TUZ524319 UEO524319:UEV524319 UOK524319:UOR524319 UYG524319:UYN524319 VIC524319:VIJ524319 VRY524319:VSF524319 WBU524319:WCB524319 WLQ524319:WLX524319 WVM524319:WVT524319 E589855:L589855 JA589855:JH589855 SW589855:TD589855 ACS589855:ACZ589855 AMO589855:AMV589855 AWK589855:AWR589855 BGG589855:BGN589855 BQC589855:BQJ589855 BZY589855:CAF589855 CJU589855:CKB589855 CTQ589855:CTX589855 DDM589855:DDT589855 DNI589855:DNP589855 DXE589855:DXL589855 EHA589855:EHH589855 EQW589855:ERD589855 FAS589855:FAZ589855 FKO589855:FKV589855 FUK589855:FUR589855 GEG589855:GEN589855 GOC589855:GOJ589855 GXY589855:GYF589855 HHU589855:HIB589855 HRQ589855:HRX589855 IBM589855:IBT589855 ILI589855:ILP589855 IVE589855:IVL589855 JFA589855:JFH589855 JOW589855:JPD589855 JYS589855:JYZ589855 KIO589855:KIV589855 KSK589855:KSR589855 LCG589855:LCN589855 LMC589855:LMJ589855 LVY589855:LWF589855 MFU589855:MGB589855 MPQ589855:MPX589855 MZM589855:MZT589855 NJI589855:NJP589855 NTE589855:NTL589855 ODA589855:ODH589855 OMW589855:OND589855 OWS589855:OWZ589855 PGO589855:PGV589855 PQK589855:PQR589855 QAG589855:QAN589855 QKC589855:QKJ589855 QTY589855:QUF589855 RDU589855:REB589855 RNQ589855:RNX589855 RXM589855:RXT589855 SHI589855:SHP589855 SRE589855:SRL589855 TBA589855:TBH589855 TKW589855:TLD589855 TUS589855:TUZ589855 UEO589855:UEV589855 UOK589855:UOR589855 UYG589855:UYN589855 VIC589855:VIJ589855 VRY589855:VSF589855 WBU589855:WCB589855 WLQ589855:WLX589855 WVM589855:WVT589855 E655391:L655391 JA655391:JH655391 SW655391:TD655391 ACS655391:ACZ655391 AMO655391:AMV655391 AWK655391:AWR655391 BGG655391:BGN655391 BQC655391:BQJ655391 BZY655391:CAF655391 CJU655391:CKB655391 CTQ655391:CTX655391 DDM655391:DDT655391 DNI655391:DNP655391 DXE655391:DXL655391 EHA655391:EHH655391 EQW655391:ERD655391 FAS655391:FAZ655391 FKO655391:FKV655391 FUK655391:FUR655391 GEG655391:GEN655391 GOC655391:GOJ655391 GXY655391:GYF655391 HHU655391:HIB655391 HRQ655391:HRX655391 IBM655391:IBT655391 ILI655391:ILP655391 IVE655391:IVL655391 JFA655391:JFH655391 JOW655391:JPD655391 JYS655391:JYZ655391 KIO655391:KIV655391 KSK655391:KSR655391 LCG655391:LCN655391 LMC655391:LMJ655391 LVY655391:LWF655391 MFU655391:MGB655391 MPQ655391:MPX655391 MZM655391:MZT655391 NJI655391:NJP655391 NTE655391:NTL655391 ODA655391:ODH655391 OMW655391:OND655391 OWS655391:OWZ655391 PGO655391:PGV655391 PQK655391:PQR655391 QAG655391:QAN655391 QKC655391:QKJ655391 QTY655391:QUF655391 RDU655391:REB655391 RNQ655391:RNX655391 RXM655391:RXT655391 SHI655391:SHP655391 SRE655391:SRL655391 TBA655391:TBH655391 TKW655391:TLD655391 TUS655391:TUZ655391 UEO655391:UEV655391 UOK655391:UOR655391 UYG655391:UYN655391 VIC655391:VIJ655391 VRY655391:VSF655391 WBU655391:WCB655391 WLQ655391:WLX655391 WVM655391:WVT655391 E720927:L720927 JA720927:JH720927 SW720927:TD720927 ACS720927:ACZ720927 AMO720927:AMV720927 AWK720927:AWR720927 BGG720927:BGN720927 BQC720927:BQJ720927 BZY720927:CAF720927 CJU720927:CKB720927 CTQ720927:CTX720927 DDM720927:DDT720927 DNI720927:DNP720927 DXE720927:DXL720927 EHA720927:EHH720927 EQW720927:ERD720927 FAS720927:FAZ720927 FKO720927:FKV720927 FUK720927:FUR720927 GEG720927:GEN720927 GOC720927:GOJ720927 GXY720927:GYF720927 HHU720927:HIB720927 HRQ720927:HRX720927 IBM720927:IBT720927 ILI720927:ILP720927 IVE720927:IVL720927 JFA720927:JFH720927 JOW720927:JPD720927 JYS720927:JYZ720927 KIO720927:KIV720927 KSK720927:KSR720927 LCG720927:LCN720927 LMC720927:LMJ720927 LVY720927:LWF720927 MFU720927:MGB720927 MPQ720927:MPX720927 MZM720927:MZT720927 NJI720927:NJP720927 NTE720927:NTL720927 ODA720927:ODH720927 OMW720927:OND720927 OWS720927:OWZ720927 PGO720927:PGV720927 PQK720927:PQR720927 QAG720927:QAN720927 QKC720927:QKJ720927 QTY720927:QUF720927 RDU720927:REB720927 RNQ720927:RNX720927 RXM720927:RXT720927 SHI720927:SHP720927 SRE720927:SRL720927 TBA720927:TBH720927 TKW720927:TLD720927 TUS720927:TUZ720927 UEO720927:UEV720927 UOK720927:UOR720927 UYG720927:UYN720927 VIC720927:VIJ720927 VRY720927:VSF720927 WBU720927:WCB720927 WLQ720927:WLX720927 WVM720927:WVT720927 E786463:L786463 JA786463:JH786463 SW786463:TD786463 ACS786463:ACZ786463 AMO786463:AMV786463 AWK786463:AWR786463 BGG786463:BGN786463 BQC786463:BQJ786463 BZY786463:CAF786463 CJU786463:CKB786463 CTQ786463:CTX786463 DDM786463:DDT786463 DNI786463:DNP786463 DXE786463:DXL786463 EHA786463:EHH786463 EQW786463:ERD786463 FAS786463:FAZ786463 FKO786463:FKV786463 FUK786463:FUR786463 GEG786463:GEN786463 GOC786463:GOJ786463 GXY786463:GYF786463 HHU786463:HIB786463 HRQ786463:HRX786463 IBM786463:IBT786463 ILI786463:ILP786463 IVE786463:IVL786463 JFA786463:JFH786463 JOW786463:JPD786463 JYS786463:JYZ786463 KIO786463:KIV786463 KSK786463:KSR786463 LCG786463:LCN786463 LMC786463:LMJ786463 LVY786463:LWF786463 MFU786463:MGB786463 MPQ786463:MPX786463 MZM786463:MZT786463 NJI786463:NJP786463 NTE786463:NTL786463 ODA786463:ODH786463 OMW786463:OND786463 OWS786463:OWZ786463 PGO786463:PGV786463 PQK786463:PQR786463 QAG786463:QAN786463 QKC786463:QKJ786463 QTY786463:QUF786463 RDU786463:REB786463 RNQ786463:RNX786463 RXM786463:RXT786463 SHI786463:SHP786463 SRE786463:SRL786463 TBA786463:TBH786463 TKW786463:TLD786463 TUS786463:TUZ786463 UEO786463:UEV786463 UOK786463:UOR786463 UYG786463:UYN786463 VIC786463:VIJ786463 VRY786463:VSF786463 WBU786463:WCB786463 WLQ786463:WLX786463 WVM786463:WVT786463 E851999:L851999 JA851999:JH851999 SW851999:TD851999 ACS851999:ACZ851999 AMO851999:AMV851999 AWK851999:AWR851999 BGG851999:BGN851999 BQC851999:BQJ851999 BZY851999:CAF851999 CJU851999:CKB851999 CTQ851999:CTX851999 DDM851999:DDT851999 DNI851999:DNP851999 DXE851999:DXL851999 EHA851999:EHH851999 EQW851999:ERD851999 FAS851999:FAZ851999 FKO851999:FKV851999 FUK851999:FUR851999 GEG851999:GEN851999 GOC851999:GOJ851999 GXY851999:GYF851999 HHU851999:HIB851999 HRQ851999:HRX851999 IBM851999:IBT851999 ILI851999:ILP851999 IVE851999:IVL851999 JFA851999:JFH851999 JOW851999:JPD851999 JYS851999:JYZ851999 KIO851999:KIV851999 KSK851999:KSR851999 LCG851999:LCN851999 LMC851999:LMJ851999 LVY851999:LWF851999 MFU851999:MGB851999 MPQ851999:MPX851999 MZM851999:MZT851999 NJI851999:NJP851999 NTE851999:NTL851999 ODA851999:ODH851999 OMW851999:OND851999 OWS851999:OWZ851999 PGO851999:PGV851999 PQK851999:PQR851999 QAG851999:QAN851999 QKC851999:QKJ851999 QTY851999:QUF851999 RDU851999:REB851999 RNQ851999:RNX851999 RXM851999:RXT851999 SHI851999:SHP851999 SRE851999:SRL851999 TBA851999:TBH851999 TKW851999:TLD851999 TUS851999:TUZ851999 UEO851999:UEV851999 UOK851999:UOR851999 UYG851999:UYN851999 VIC851999:VIJ851999 VRY851999:VSF851999 WBU851999:WCB851999 WLQ851999:WLX851999 WVM851999:WVT851999 E917535:L917535 JA917535:JH917535 SW917535:TD917535 ACS917535:ACZ917535 AMO917535:AMV917535 AWK917535:AWR917535 BGG917535:BGN917535 BQC917535:BQJ917535 BZY917535:CAF917535 CJU917535:CKB917535 CTQ917535:CTX917535 DDM917535:DDT917535 DNI917535:DNP917535 DXE917535:DXL917535 EHA917535:EHH917535 EQW917535:ERD917535 FAS917535:FAZ917535 FKO917535:FKV917535 FUK917535:FUR917535 GEG917535:GEN917535 GOC917535:GOJ917535 GXY917535:GYF917535 HHU917535:HIB917535 HRQ917535:HRX917535 IBM917535:IBT917535 ILI917535:ILP917535 IVE917535:IVL917535 JFA917535:JFH917535 JOW917535:JPD917535 JYS917535:JYZ917535 KIO917535:KIV917535 KSK917535:KSR917535 LCG917535:LCN917535 LMC917535:LMJ917535 LVY917535:LWF917535 MFU917535:MGB917535 MPQ917535:MPX917535 MZM917535:MZT917535 NJI917535:NJP917535 NTE917535:NTL917535 ODA917535:ODH917535 OMW917535:OND917535 OWS917535:OWZ917535 PGO917535:PGV917535 PQK917535:PQR917535 QAG917535:QAN917535 QKC917535:QKJ917535 QTY917535:QUF917535 RDU917535:REB917535 RNQ917535:RNX917535 RXM917535:RXT917535 SHI917535:SHP917535 SRE917535:SRL917535 TBA917535:TBH917535 TKW917535:TLD917535 TUS917535:TUZ917535 UEO917535:UEV917535 UOK917535:UOR917535 UYG917535:UYN917535 VIC917535:VIJ917535 VRY917535:VSF917535 WBU917535:WCB917535 WLQ917535:WLX917535 WVM917535:WVT917535 E983071:L983071 JA983071:JH983071 SW983071:TD983071 ACS983071:ACZ983071 AMO983071:AMV983071 AWK983071:AWR983071 BGG983071:BGN983071 BQC983071:BQJ983071 BZY983071:CAF983071 CJU983071:CKB983071 CTQ983071:CTX983071 DDM983071:DDT983071 DNI983071:DNP983071 DXE983071:DXL983071 EHA983071:EHH983071 EQW983071:ERD983071 FAS983071:FAZ983071 FKO983071:FKV983071 FUK983071:FUR983071 GEG983071:GEN983071 GOC983071:GOJ983071 GXY983071:GYF983071 HHU983071:HIB983071 HRQ983071:HRX983071 IBM983071:IBT983071 ILI983071:ILP983071 IVE983071:IVL983071 JFA983071:JFH983071 JOW983071:JPD983071 JYS983071:JYZ983071 KIO983071:KIV983071 KSK983071:KSR983071 LCG983071:LCN983071 LMC983071:LMJ983071 LVY983071:LWF983071 MFU983071:MGB983071 MPQ983071:MPX983071 MZM983071:MZT983071 NJI983071:NJP983071 NTE983071:NTL983071 ODA983071:ODH983071 OMW983071:OND983071 OWS983071:OWZ983071 PGO983071:PGV983071 PQK983071:PQR983071 QAG983071:QAN983071 QKC983071:QKJ983071 QTY983071:QUF983071 RDU983071:REB983071 RNQ983071:RNX983071 RXM983071:RXT983071 SHI983071:SHP983071 SRE983071:SRL983071 TBA983071:TBH983071 TKW983071:TLD983071 TUS983071:TUZ983071 UEO983071:UEV983071 UOK983071:UOR983071 UYG983071:UYN983071 VIC983071:VIJ983071 VRY983071:VSF983071 WBU983071:WCB983071 WLQ983071:WLX983071 WVM983071:WVT983071">
      <formula1>$N$28:$N$29</formula1>
    </dataValidation>
    <dataValidation type="list" allowBlank="1" showInputMessage="1" showErrorMessage="1" sqref="J34 JF34 TB34 ACX34 AMT34 AWP34 BGL34 BQH34 CAD34 CJZ34 CTV34 DDR34 DNN34 DXJ34 EHF34 ERB34 FAX34 FKT34 FUP34 GEL34 GOH34 GYD34 HHZ34 HRV34 IBR34 ILN34 IVJ34 JFF34 JPB34 JYX34 KIT34 KSP34 LCL34 LMH34 LWD34 MFZ34 MPV34 MZR34 NJN34 NTJ34 ODF34 ONB34 OWX34 PGT34 PQP34 QAL34 QKH34 QUD34 RDZ34 RNV34 RXR34 SHN34 SRJ34 TBF34 TLB34 TUX34 UET34 UOP34 UYL34 VIH34 VSD34 WBZ34 WLV34 WVR34 J65572 JF65572 TB65572 ACX65572 AMT65572 AWP65572 BGL65572 BQH65572 CAD65572 CJZ65572 CTV65572 DDR65572 DNN65572 DXJ65572 EHF65572 ERB65572 FAX65572 FKT65572 FUP65572 GEL65572 GOH65572 GYD65572 HHZ65572 HRV65572 IBR65572 ILN65572 IVJ65572 JFF65572 JPB65572 JYX65572 KIT65572 KSP65572 LCL65572 LMH65572 LWD65572 MFZ65572 MPV65572 MZR65572 NJN65572 NTJ65572 ODF65572 ONB65572 OWX65572 PGT65572 PQP65572 QAL65572 QKH65572 QUD65572 RDZ65572 RNV65572 RXR65572 SHN65572 SRJ65572 TBF65572 TLB65572 TUX65572 UET65572 UOP65572 UYL65572 VIH65572 VSD65572 WBZ65572 WLV65572 WVR65572 J131108 JF131108 TB131108 ACX131108 AMT131108 AWP131108 BGL131108 BQH131108 CAD131108 CJZ131108 CTV131108 DDR131108 DNN131108 DXJ131108 EHF131108 ERB131108 FAX131108 FKT131108 FUP131108 GEL131108 GOH131108 GYD131108 HHZ131108 HRV131108 IBR131108 ILN131108 IVJ131108 JFF131108 JPB131108 JYX131108 KIT131108 KSP131108 LCL131108 LMH131108 LWD131108 MFZ131108 MPV131108 MZR131108 NJN131108 NTJ131108 ODF131108 ONB131108 OWX131108 PGT131108 PQP131108 QAL131108 QKH131108 QUD131108 RDZ131108 RNV131108 RXR131108 SHN131108 SRJ131108 TBF131108 TLB131108 TUX131108 UET131108 UOP131108 UYL131108 VIH131108 VSD131108 WBZ131108 WLV131108 WVR131108 J196644 JF196644 TB196644 ACX196644 AMT196644 AWP196644 BGL196644 BQH196644 CAD196644 CJZ196644 CTV196644 DDR196644 DNN196644 DXJ196644 EHF196644 ERB196644 FAX196644 FKT196644 FUP196644 GEL196644 GOH196644 GYD196644 HHZ196644 HRV196644 IBR196644 ILN196644 IVJ196644 JFF196644 JPB196644 JYX196644 KIT196644 KSP196644 LCL196644 LMH196644 LWD196644 MFZ196644 MPV196644 MZR196644 NJN196644 NTJ196644 ODF196644 ONB196644 OWX196644 PGT196644 PQP196644 QAL196644 QKH196644 QUD196644 RDZ196644 RNV196644 RXR196644 SHN196644 SRJ196644 TBF196644 TLB196644 TUX196644 UET196644 UOP196644 UYL196644 VIH196644 VSD196644 WBZ196644 WLV196644 WVR196644 J262180 JF262180 TB262180 ACX262180 AMT262180 AWP262180 BGL262180 BQH262180 CAD262180 CJZ262180 CTV262180 DDR262180 DNN262180 DXJ262180 EHF262180 ERB262180 FAX262180 FKT262180 FUP262180 GEL262180 GOH262180 GYD262180 HHZ262180 HRV262180 IBR262180 ILN262180 IVJ262180 JFF262180 JPB262180 JYX262180 KIT262180 KSP262180 LCL262180 LMH262180 LWD262180 MFZ262180 MPV262180 MZR262180 NJN262180 NTJ262180 ODF262180 ONB262180 OWX262180 PGT262180 PQP262180 QAL262180 QKH262180 QUD262180 RDZ262180 RNV262180 RXR262180 SHN262180 SRJ262180 TBF262180 TLB262180 TUX262180 UET262180 UOP262180 UYL262180 VIH262180 VSD262180 WBZ262180 WLV262180 WVR262180 J327716 JF327716 TB327716 ACX327716 AMT327716 AWP327716 BGL327716 BQH327716 CAD327716 CJZ327716 CTV327716 DDR327716 DNN327716 DXJ327716 EHF327716 ERB327716 FAX327716 FKT327716 FUP327716 GEL327716 GOH327716 GYD327716 HHZ327716 HRV327716 IBR327716 ILN327716 IVJ327716 JFF327716 JPB327716 JYX327716 KIT327716 KSP327716 LCL327716 LMH327716 LWD327716 MFZ327716 MPV327716 MZR327716 NJN327716 NTJ327716 ODF327716 ONB327716 OWX327716 PGT327716 PQP327716 QAL327716 QKH327716 QUD327716 RDZ327716 RNV327716 RXR327716 SHN327716 SRJ327716 TBF327716 TLB327716 TUX327716 UET327716 UOP327716 UYL327716 VIH327716 VSD327716 WBZ327716 WLV327716 WVR327716 J393252 JF393252 TB393252 ACX393252 AMT393252 AWP393252 BGL393252 BQH393252 CAD393252 CJZ393252 CTV393252 DDR393252 DNN393252 DXJ393252 EHF393252 ERB393252 FAX393252 FKT393252 FUP393252 GEL393252 GOH393252 GYD393252 HHZ393252 HRV393252 IBR393252 ILN393252 IVJ393252 JFF393252 JPB393252 JYX393252 KIT393252 KSP393252 LCL393252 LMH393252 LWD393252 MFZ393252 MPV393252 MZR393252 NJN393252 NTJ393252 ODF393252 ONB393252 OWX393252 PGT393252 PQP393252 QAL393252 QKH393252 QUD393252 RDZ393252 RNV393252 RXR393252 SHN393252 SRJ393252 TBF393252 TLB393252 TUX393252 UET393252 UOP393252 UYL393252 VIH393252 VSD393252 WBZ393252 WLV393252 WVR393252 J458788 JF458788 TB458788 ACX458788 AMT458788 AWP458788 BGL458788 BQH458788 CAD458788 CJZ458788 CTV458788 DDR458788 DNN458788 DXJ458788 EHF458788 ERB458788 FAX458788 FKT458788 FUP458788 GEL458788 GOH458788 GYD458788 HHZ458788 HRV458788 IBR458788 ILN458788 IVJ458788 JFF458788 JPB458788 JYX458788 KIT458788 KSP458788 LCL458788 LMH458788 LWD458788 MFZ458788 MPV458788 MZR458788 NJN458788 NTJ458788 ODF458788 ONB458788 OWX458788 PGT458788 PQP458788 QAL458788 QKH458788 QUD458788 RDZ458788 RNV458788 RXR458788 SHN458788 SRJ458788 TBF458788 TLB458788 TUX458788 UET458788 UOP458788 UYL458788 VIH458788 VSD458788 WBZ458788 WLV458788 WVR458788 J524324 JF524324 TB524324 ACX524324 AMT524324 AWP524324 BGL524324 BQH524324 CAD524324 CJZ524324 CTV524324 DDR524324 DNN524324 DXJ524324 EHF524324 ERB524324 FAX524324 FKT524324 FUP524324 GEL524324 GOH524324 GYD524324 HHZ524324 HRV524324 IBR524324 ILN524324 IVJ524324 JFF524324 JPB524324 JYX524324 KIT524324 KSP524324 LCL524324 LMH524324 LWD524324 MFZ524324 MPV524324 MZR524324 NJN524324 NTJ524324 ODF524324 ONB524324 OWX524324 PGT524324 PQP524324 QAL524324 QKH524324 QUD524324 RDZ524324 RNV524324 RXR524324 SHN524324 SRJ524324 TBF524324 TLB524324 TUX524324 UET524324 UOP524324 UYL524324 VIH524324 VSD524324 WBZ524324 WLV524324 WVR524324 J589860 JF589860 TB589860 ACX589860 AMT589860 AWP589860 BGL589860 BQH589860 CAD589860 CJZ589860 CTV589860 DDR589860 DNN589860 DXJ589860 EHF589860 ERB589860 FAX589860 FKT589860 FUP589860 GEL589860 GOH589860 GYD589860 HHZ589860 HRV589860 IBR589860 ILN589860 IVJ589860 JFF589860 JPB589860 JYX589860 KIT589860 KSP589860 LCL589860 LMH589860 LWD589860 MFZ589860 MPV589860 MZR589860 NJN589860 NTJ589860 ODF589860 ONB589860 OWX589860 PGT589860 PQP589860 QAL589860 QKH589860 QUD589860 RDZ589860 RNV589860 RXR589860 SHN589860 SRJ589860 TBF589860 TLB589860 TUX589860 UET589860 UOP589860 UYL589860 VIH589860 VSD589860 WBZ589860 WLV589860 WVR589860 J655396 JF655396 TB655396 ACX655396 AMT655396 AWP655396 BGL655396 BQH655396 CAD655396 CJZ655396 CTV655396 DDR655396 DNN655396 DXJ655396 EHF655396 ERB655396 FAX655396 FKT655396 FUP655396 GEL655396 GOH655396 GYD655396 HHZ655396 HRV655396 IBR655396 ILN655396 IVJ655396 JFF655396 JPB655396 JYX655396 KIT655396 KSP655396 LCL655396 LMH655396 LWD655396 MFZ655396 MPV655396 MZR655396 NJN655396 NTJ655396 ODF655396 ONB655396 OWX655396 PGT655396 PQP655396 QAL655396 QKH655396 QUD655396 RDZ655396 RNV655396 RXR655396 SHN655396 SRJ655396 TBF655396 TLB655396 TUX655396 UET655396 UOP655396 UYL655396 VIH655396 VSD655396 WBZ655396 WLV655396 WVR655396 J720932 JF720932 TB720932 ACX720932 AMT720932 AWP720932 BGL720932 BQH720932 CAD720932 CJZ720932 CTV720932 DDR720932 DNN720932 DXJ720932 EHF720932 ERB720932 FAX720932 FKT720932 FUP720932 GEL720932 GOH720932 GYD720932 HHZ720932 HRV720932 IBR720932 ILN720932 IVJ720932 JFF720932 JPB720932 JYX720932 KIT720932 KSP720932 LCL720932 LMH720932 LWD720932 MFZ720932 MPV720932 MZR720932 NJN720932 NTJ720932 ODF720932 ONB720932 OWX720932 PGT720932 PQP720932 QAL720932 QKH720932 QUD720932 RDZ720932 RNV720932 RXR720932 SHN720932 SRJ720932 TBF720932 TLB720932 TUX720932 UET720932 UOP720932 UYL720932 VIH720932 VSD720932 WBZ720932 WLV720932 WVR720932 J786468 JF786468 TB786468 ACX786468 AMT786468 AWP786468 BGL786468 BQH786468 CAD786468 CJZ786468 CTV786468 DDR786468 DNN786468 DXJ786468 EHF786468 ERB786468 FAX786468 FKT786468 FUP786468 GEL786468 GOH786468 GYD786468 HHZ786468 HRV786468 IBR786468 ILN786468 IVJ786468 JFF786468 JPB786468 JYX786468 KIT786468 KSP786468 LCL786468 LMH786468 LWD786468 MFZ786468 MPV786468 MZR786468 NJN786468 NTJ786468 ODF786468 ONB786468 OWX786468 PGT786468 PQP786468 QAL786468 QKH786468 QUD786468 RDZ786468 RNV786468 RXR786468 SHN786468 SRJ786468 TBF786468 TLB786468 TUX786468 UET786468 UOP786468 UYL786468 VIH786468 VSD786468 WBZ786468 WLV786468 WVR786468 J852004 JF852004 TB852004 ACX852004 AMT852004 AWP852004 BGL852004 BQH852004 CAD852004 CJZ852004 CTV852004 DDR852004 DNN852004 DXJ852004 EHF852004 ERB852004 FAX852004 FKT852004 FUP852004 GEL852004 GOH852004 GYD852004 HHZ852004 HRV852004 IBR852004 ILN852004 IVJ852004 JFF852004 JPB852004 JYX852004 KIT852004 KSP852004 LCL852004 LMH852004 LWD852004 MFZ852004 MPV852004 MZR852004 NJN852004 NTJ852004 ODF852004 ONB852004 OWX852004 PGT852004 PQP852004 QAL852004 QKH852004 QUD852004 RDZ852004 RNV852004 RXR852004 SHN852004 SRJ852004 TBF852004 TLB852004 TUX852004 UET852004 UOP852004 UYL852004 VIH852004 VSD852004 WBZ852004 WLV852004 WVR852004 J917540 JF917540 TB917540 ACX917540 AMT917540 AWP917540 BGL917540 BQH917540 CAD917540 CJZ917540 CTV917540 DDR917540 DNN917540 DXJ917540 EHF917540 ERB917540 FAX917540 FKT917540 FUP917540 GEL917540 GOH917540 GYD917540 HHZ917540 HRV917540 IBR917540 ILN917540 IVJ917540 JFF917540 JPB917540 JYX917540 KIT917540 KSP917540 LCL917540 LMH917540 LWD917540 MFZ917540 MPV917540 MZR917540 NJN917540 NTJ917540 ODF917540 ONB917540 OWX917540 PGT917540 PQP917540 QAL917540 QKH917540 QUD917540 RDZ917540 RNV917540 RXR917540 SHN917540 SRJ917540 TBF917540 TLB917540 TUX917540 UET917540 UOP917540 UYL917540 VIH917540 VSD917540 WBZ917540 WLV917540 WVR917540 J983076 JF983076 TB983076 ACX983076 AMT983076 AWP983076 BGL983076 BQH983076 CAD983076 CJZ983076 CTV983076 DDR983076 DNN983076 DXJ983076 EHF983076 ERB983076 FAX983076 FKT983076 FUP983076 GEL983076 GOH983076 GYD983076 HHZ983076 HRV983076 IBR983076 ILN983076 IVJ983076 JFF983076 JPB983076 JYX983076 KIT983076 KSP983076 LCL983076 LMH983076 LWD983076 MFZ983076 MPV983076 MZR983076 NJN983076 NTJ983076 ODF983076 ONB983076 OWX983076 PGT983076 PQP983076 QAL983076 QKH983076 QUD983076 RDZ983076 RNV983076 RXR983076 SHN983076 SRJ983076 TBF983076 TLB983076 TUX983076 UET983076 UOP983076 UYL983076 VIH983076 VSD983076 WBZ983076 WLV983076 WVR983076">
      <formula1>$N$32:$N$36</formula1>
    </dataValidation>
    <dataValidation type="list" allowBlank="1" showInputMessage="1" showErrorMessage="1" sqref="J13 JF13 TB13 ACX13 AMT13 AWP13 BGL13 BQH13 CAD13 CJZ13 CTV13 DDR13 DNN13 DXJ13 EHF13 ERB13 FAX13 FKT13 FUP13 GEL13 GOH13 GYD13 HHZ13 HRV13 IBR13 ILN13 IVJ13 JFF13 JPB13 JYX13 KIT13 KSP13 LCL13 LMH13 LWD13 MFZ13 MPV13 MZR13 NJN13 NTJ13 ODF13 ONB13 OWX13 PGT13 PQP13 QAL13 QKH13 QUD13 RDZ13 RNV13 RXR13 SHN13 SRJ13 TBF13 TLB13 TUX13 UET13 UOP13 UYL13 VIH13 VSD13 WBZ13 WLV13 WVR13 J65551 JF65551 TB65551 ACX65551 AMT65551 AWP65551 BGL65551 BQH65551 CAD65551 CJZ65551 CTV65551 DDR65551 DNN65551 DXJ65551 EHF65551 ERB65551 FAX65551 FKT65551 FUP65551 GEL65551 GOH65551 GYD65551 HHZ65551 HRV65551 IBR65551 ILN65551 IVJ65551 JFF65551 JPB65551 JYX65551 KIT65551 KSP65551 LCL65551 LMH65551 LWD65551 MFZ65551 MPV65551 MZR65551 NJN65551 NTJ65551 ODF65551 ONB65551 OWX65551 PGT65551 PQP65551 QAL65551 QKH65551 QUD65551 RDZ65551 RNV65551 RXR65551 SHN65551 SRJ65551 TBF65551 TLB65551 TUX65551 UET65551 UOP65551 UYL65551 VIH65551 VSD65551 WBZ65551 WLV65551 WVR65551 J131087 JF131087 TB131087 ACX131087 AMT131087 AWP131087 BGL131087 BQH131087 CAD131087 CJZ131087 CTV131087 DDR131087 DNN131087 DXJ131087 EHF131087 ERB131087 FAX131087 FKT131087 FUP131087 GEL131087 GOH131087 GYD131087 HHZ131087 HRV131087 IBR131087 ILN131087 IVJ131087 JFF131087 JPB131087 JYX131087 KIT131087 KSP131087 LCL131087 LMH131087 LWD131087 MFZ131087 MPV131087 MZR131087 NJN131087 NTJ131087 ODF131087 ONB131087 OWX131087 PGT131087 PQP131087 QAL131087 QKH131087 QUD131087 RDZ131087 RNV131087 RXR131087 SHN131087 SRJ131087 TBF131087 TLB131087 TUX131087 UET131087 UOP131087 UYL131087 VIH131087 VSD131087 WBZ131087 WLV131087 WVR131087 J196623 JF196623 TB196623 ACX196623 AMT196623 AWP196623 BGL196623 BQH196623 CAD196623 CJZ196623 CTV196623 DDR196623 DNN196623 DXJ196623 EHF196623 ERB196623 FAX196623 FKT196623 FUP196623 GEL196623 GOH196623 GYD196623 HHZ196623 HRV196623 IBR196623 ILN196623 IVJ196623 JFF196623 JPB196623 JYX196623 KIT196623 KSP196623 LCL196623 LMH196623 LWD196623 MFZ196623 MPV196623 MZR196623 NJN196623 NTJ196623 ODF196623 ONB196623 OWX196623 PGT196623 PQP196623 QAL196623 QKH196623 QUD196623 RDZ196623 RNV196623 RXR196623 SHN196623 SRJ196623 TBF196623 TLB196623 TUX196623 UET196623 UOP196623 UYL196623 VIH196623 VSD196623 WBZ196623 WLV196623 WVR196623 J262159 JF262159 TB262159 ACX262159 AMT262159 AWP262159 BGL262159 BQH262159 CAD262159 CJZ262159 CTV262159 DDR262159 DNN262159 DXJ262159 EHF262159 ERB262159 FAX262159 FKT262159 FUP262159 GEL262159 GOH262159 GYD262159 HHZ262159 HRV262159 IBR262159 ILN262159 IVJ262159 JFF262159 JPB262159 JYX262159 KIT262159 KSP262159 LCL262159 LMH262159 LWD262159 MFZ262159 MPV262159 MZR262159 NJN262159 NTJ262159 ODF262159 ONB262159 OWX262159 PGT262159 PQP262159 QAL262159 QKH262159 QUD262159 RDZ262159 RNV262159 RXR262159 SHN262159 SRJ262159 TBF262159 TLB262159 TUX262159 UET262159 UOP262159 UYL262159 VIH262159 VSD262159 WBZ262159 WLV262159 WVR262159 J327695 JF327695 TB327695 ACX327695 AMT327695 AWP327695 BGL327695 BQH327695 CAD327695 CJZ327695 CTV327695 DDR327695 DNN327695 DXJ327695 EHF327695 ERB327695 FAX327695 FKT327695 FUP327695 GEL327695 GOH327695 GYD327695 HHZ327695 HRV327695 IBR327695 ILN327695 IVJ327695 JFF327695 JPB327695 JYX327695 KIT327695 KSP327695 LCL327695 LMH327695 LWD327695 MFZ327695 MPV327695 MZR327695 NJN327695 NTJ327695 ODF327695 ONB327695 OWX327695 PGT327695 PQP327695 QAL327695 QKH327695 QUD327695 RDZ327695 RNV327695 RXR327695 SHN327695 SRJ327695 TBF327695 TLB327695 TUX327695 UET327695 UOP327695 UYL327695 VIH327695 VSD327695 WBZ327695 WLV327695 WVR327695 J393231 JF393231 TB393231 ACX393231 AMT393231 AWP393231 BGL393231 BQH393231 CAD393231 CJZ393231 CTV393231 DDR393231 DNN393231 DXJ393231 EHF393231 ERB393231 FAX393231 FKT393231 FUP393231 GEL393231 GOH393231 GYD393231 HHZ393231 HRV393231 IBR393231 ILN393231 IVJ393231 JFF393231 JPB393231 JYX393231 KIT393231 KSP393231 LCL393231 LMH393231 LWD393231 MFZ393231 MPV393231 MZR393231 NJN393231 NTJ393231 ODF393231 ONB393231 OWX393231 PGT393231 PQP393231 QAL393231 QKH393231 QUD393231 RDZ393231 RNV393231 RXR393231 SHN393231 SRJ393231 TBF393231 TLB393231 TUX393231 UET393231 UOP393231 UYL393231 VIH393231 VSD393231 WBZ393231 WLV393231 WVR393231 J458767 JF458767 TB458767 ACX458767 AMT458767 AWP458767 BGL458767 BQH458767 CAD458767 CJZ458767 CTV458767 DDR458767 DNN458767 DXJ458767 EHF458767 ERB458767 FAX458767 FKT458767 FUP458767 GEL458767 GOH458767 GYD458767 HHZ458767 HRV458767 IBR458767 ILN458767 IVJ458767 JFF458767 JPB458767 JYX458767 KIT458767 KSP458767 LCL458767 LMH458767 LWD458767 MFZ458767 MPV458767 MZR458767 NJN458767 NTJ458767 ODF458767 ONB458767 OWX458767 PGT458767 PQP458767 QAL458767 QKH458767 QUD458767 RDZ458767 RNV458767 RXR458767 SHN458767 SRJ458767 TBF458767 TLB458767 TUX458767 UET458767 UOP458767 UYL458767 VIH458767 VSD458767 WBZ458767 WLV458767 WVR458767 J524303 JF524303 TB524303 ACX524303 AMT524303 AWP524303 BGL524303 BQH524303 CAD524303 CJZ524303 CTV524303 DDR524303 DNN524303 DXJ524303 EHF524303 ERB524303 FAX524303 FKT524303 FUP524303 GEL524303 GOH524303 GYD524303 HHZ524303 HRV524303 IBR524303 ILN524303 IVJ524303 JFF524303 JPB524303 JYX524303 KIT524303 KSP524303 LCL524303 LMH524303 LWD524303 MFZ524303 MPV524303 MZR524303 NJN524303 NTJ524303 ODF524303 ONB524303 OWX524303 PGT524303 PQP524303 QAL524303 QKH524303 QUD524303 RDZ524303 RNV524303 RXR524303 SHN524303 SRJ524303 TBF524303 TLB524303 TUX524303 UET524303 UOP524303 UYL524303 VIH524303 VSD524303 WBZ524303 WLV524303 WVR524303 J589839 JF589839 TB589839 ACX589839 AMT589839 AWP589839 BGL589839 BQH589839 CAD589839 CJZ589839 CTV589839 DDR589839 DNN589839 DXJ589839 EHF589839 ERB589839 FAX589839 FKT589839 FUP589839 GEL589839 GOH589839 GYD589839 HHZ589839 HRV589839 IBR589839 ILN589839 IVJ589839 JFF589839 JPB589839 JYX589839 KIT589839 KSP589839 LCL589839 LMH589839 LWD589839 MFZ589839 MPV589839 MZR589839 NJN589839 NTJ589839 ODF589839 ONB589839 OWX589839 PGT589839 PQP589839 QAL589839 QKH589839 QUD589839 RDZ589839 RNV589839 RXR589839 SHN589839 SRJ589839 TBF589839 TLB589839 TUX589839 UET589839 UOP589839 UYL589839 VIH589839 VSD589839 WBZ589839 WLV589839 WVR589839 J655375 JF655375 TB655375 ACX655375 AMT655375 AWP655375 BGL655375 BQH655375 CAD655375 CJZ655375 CTV655375 DDR655375 DNN655375 DXJ655375 EHF655375 ERB655375 FAX655375 FKT655375 FUP655375 GEL655375 GOH655375 GYD655375 HHZ655375 HRV655375 IBR655375 ILN655375 IVJ655375 JFF655375 JPB655375 JYX655375 KIT655375 KSP655375 LCL655375 LMH655375 LWD655375 MFZ655375 MPV655375 MZR655375 NJN655375 NTJ655375 ODF655375 ONB655375 OWX655375 PGT655375 PQP655375 QAL655375 QKH655375 QUD655375 RDZ655375 RNV655375 RXR655375 SHN655375 SRJ655375 TBF655375 TLB655375 TUX655375 UET655375 UOP655375 UYL655375 VIH655375 VSD655375 WBZ655375 WLV655375 WVR655375 J720911 JF720911 TB720911 ACX720911 AMT720911 AWP720911 BGL720911 BQH720911 CAD720911 CJZ720911 CTV720911 DDR720911 DNN720911 DXJ720911 EHF720911 ERB720911 FAX720911 FKT720911 FUP720911 GEL720911 GOH720911 GYD720911 HHZ720911 HRV720911 IBR720911 ILN720911 IVJ720911 JFF720911 JPB720911 JYX720911 KIT720911 KSP720911 LCL720911 LMH720911 LWD720911 MFZ720911 MPV720911 MZR720911 NJN720911 NTJ720911 ODF720911 ONB720911 OWX720911 PGT720911 PQP720911 QAL720911 QKH720911 QUD720911 RDZ720911 RNV720911 RXR720911 SHN720911 SRJ720911 TBF720911 TLB720911 TUX720911 UET720911 UOP720911 UYL720911 VIH720911 VSD720911 WBZ720911 WLV720911 WVR720911 J786447 JF786447 TB786447 ACX786447 AMT786447 AWP786447 BGL786447 BQH786447 CAD786447 CJZ786447 CTV786447 DDR786447 DNN786447 DXJ786447 EHF786447 ERB786447 FAX786447 FKT786447 FUP786447 GEL786447 GOH786447 GYD786447 HHZ786447 HRV786447 IBR786447 ILN786447 IVJ786447 JFF786447 JPB786447 JYX786447 KIT786447 KSP786447 LCL786447 LMH786447 LWD786447 MFZ786447 MPV786447 MZR786447 NJN786447 NTJ786447 ODF786447 ONB786447 OWX786447 PGT786447 PQP786447 QAL786447 QKH786447 QUD786447 RDZ786447 RNV786447 RXR786447 SHN786447 SRJ786447 TBF786447 TLB786447 TUX786447 UET786447 UOP786447 UYL786447 VIH786447 VSD786447 WBZ786447 WLV786447 WVR786447 J851983 JF851983 TB851983 ACX851983 AMT851983 AWP851983 BGL851983 BQH851983 CAD851983 CJZ851983 CTV851983 DDR851983 DNN851983 DXJ851983 EHF851983 ERB851983 FAX851983 FKT851983 FUP851983 GEL851983 GOH851983 GYD851983 HHZ851983 HRV851983 IBR851983 ILN851983 IVJ851983 JFF851983 JPB851983 JYX851983 KIT851983 KSP851983 LCL851983 LMH851983 LWD851983 MFZ851983 MPV851983 MZR851983 NJN851983 NTJ851983 ODF851983 ONB851983 OWX851983 PGT851983 PQP851983 QAL851983 QKH851983 QUD851983 RDZ851983 RNV851983 RXR851983 SHN851983 SRJ851983 TBF851983 TLB851983 TUX851983 UET851983 UOP851983 UYL851983 VIH851983 VSD851983 WBZ851983 WLV851983 WVR851983 J917519 JF917519 TB917519 ACX917519 AMT917519 AWP917519 BGL917519 BQH917519 CAD917519 CJZ917519 CTV917519 DDR917519 DNN917519 DXJ917519 EHF917519 ERB917519 FAX917519 FKT917519 FUP917519 GEL917519 GOH917519 GYD917519 HHZ917519 HRV917519 IBR917519 ILN917519 IVJ917519 JFF917519 JPB917519 JYX917519 KIT917519 KSP917519 LCL917519 LMH917519 LWD917519 MFZ917519 MPV917519 MZR917519 NJN917519 NTJ917519 ODF917519 ONB917519 OWX917519 PGT917519 PQP917519 QAL917519 QKH917519 QUD917519 RDZ917519 RNV917519 RXR917519 SHN917519 SRJ917519 TBF917519 TLB917519 TUX917519 UET917519 UOP917519 UYL917519 VIH917519 VSD917519 WBZ917519 WLV917519 WVR917519 J983055 JF983055 TB983055 ACX983055 AMT983055 AWP983055 BGL983055 BQH983055 CAD983055 CJZ983055 CTV983055 DDR983055 DNN983055 DXJ983055 EHF983055 ERB983055 FAX983055 FKT983055 FUP983055 GEL983055 GOH983055 GYD983055 HHZ983055 HRV983055 IBR983055 ILN983055 IVJ983055 JFF983055 JPB983055 JYX983055 KIT983055 KSP983055 LCL983055 LMH983055 LWD983055 MFZ983055 MPV983055 MZR983055 NJN983055 NTJ983055 ODF983055 ONB983055 OWX983055 PGT983055 PQP983055 QAL983055 QKH983055 QUD983055 RDZ983055 RNV983055 RXR983055 SHN983055 SRJ983055 TBF983055 TLB983055 TUX983055 UET983055 UOP983055 UYL983055 VIH983055 VSD983055 WBZ983055 WLV983055 WVR983055">
      <formula1>$O$2:$O$4</formula1>
    </dataValidation>
  </dataValidations>
  <pageMargins left="0.7" right="0.7" top="0.75" bottom="0.75" header="0.3" footer="0.3"/>
  <drawing r:id="rId1"/>
  <legacyDrawing r:id="rId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WWF91"/>
  <sheetViews>
    <sheetView topLeftCell="A52" zoomScale="90" zoomScaleNormal="90" workbookViewId="0">
      <selection activeCell="IZ54" sqref="IZ54"/>
    </sheetView>
  </sheetViews>
  <sheetFormatPr baseColWidth="10" defaultColWidth="0" defaultRowHeight="15" customHeight="1" zeroHeight="1" x14ac:dyDescent="0.25"/>
  <cols>
    <col min="1" max="1" width="4.140625" style="1" customWidth="1"/>
    <col min="2" max="2" width="13.85546875" customWidth="1"/>
    <col min="3" max="3" width="11.5703125" customWidth="1"/>
    <col min="4" max="4" width="16" customWidth="1"/>
    <col min="5" max="5" width="18.7109375" customWidth="1"/>
    <col min="6" max="6" width="19.85546875" customWidth="1"/>
    <col min="7" max="7" width="16" customWidth="1"/>
    <col min="8" max="8" width="18.7109375" customWidth="1"/>
    <col min="9" max="9" width="16.7109375" customWidth="1"/>
    <col min="10" max="10" width="10.5703125" customWidth="1"/>
    <col min="11" max="11" width="9.5703125" customWidth="1"/>
    <col min="12" max="12" width="11.28515625" customWidth="1"/>
    <col min="13" max="13" width="7.42578125" style="2" customWidth="1"/>
    <col min="14" max="14" width="13.85546875" hidden="1" customWidth="1"/>
    <col min="15" max="15" width="17.28515625" hidden="1" customWidth="1"/>
    <col min="16" max="16" width="17.140625" hidden="1" customWidth="1"/>
    <col min="17" max="17" width="20.140625" hidden="1" customWidth="1"/>
    <col min="18" max="18" width="3.140625" style="1" hidden="1" customWidth="1"/>
    <col min="19" max="23" width="11.42578125" hidden="1" customWidth="1"/>
    <col min="24" max="24" width="3.7109375" style="1" customWidth="1"/>
    <col min="25" max="256" width="11.42578125" hidden="1"/>
    <col min="257" max="257" width="4.140625" customWidth="1"/>
    <col min="258" max="258" width="13.85546875" customWidth="1"/>
    <col min="259" max="259" width="11.5703125" customWidth="1"/>
    <col min="260" max="260" width="16" customWidth="1"/>
    <col min="261" max="261" width="15.28515625" customWidth="1"/>
    <col min="262" max="262" width="16.5703125" customWidth="1"/>
    <col min="263" max="263" width="16" customWidth="1"/>
    <col min="264" max="264" width="18.7109375" customWidth="1"/>
    <col min="265" max="265" width="16.7109375" customWidth="1"/>
    <col min="266" max="266" width="10.5703125" customWidth="1"/>
    <col min="267" max="267" width="9.5703125" customWidth="1"/>
    <col min="268" max="268" width="11.28515625" customWidth="1"/>
    <col min="269" max="269" width="7.42578125" customWidth="1"/>
    <col min="270" max="279" width="11.42578125" hidden="1" customWidth="1"/>
    <col min="280" max="280" width="3.7109375" customWidth="1"/>
    <col min="281" max="512" width="11.42578125" hidden="1"/>
    <col min="513" max="513" width="4.140625" customWidth="1"/>
    <col min="514" max="514" width="13.85546875" customWidth="1"/>
    <col min="515" max="515" width="11.5703125" customWidth="1"/>
    <col min="516" max="516" width="16" customWidth="1"/>
    <col min="517" max="517" width="15.28515625" customWidth="1"/>
    <col min="518" max="518" width="16.5703125" customWidth="1"/>
    <col min="519" max="519" width="16" customWidth="1"/>
    <col min="520" max="520" width="18.7109375" customWidth="1"/>
    <col min="521" max="521" width="16.7109375" customWidth="1"/>
    <col min="522" max="522" width="10.5703125" customWidth="1"/>
    <col min="523" max="523" width="9.5703125" customWidth="1"/>
    <col min="524" max="524" width="11.28515625" customWidth="1"/>
    <col min="525" max="525" width="7.42578125" customWidth="1"/>
    <col min="526" max="535" width="11.42578125" hidden="1" customWidth="1"/>
    <col min="536" max="536" width="3.7109375" customWidth="1"/>
    <col min="537" max="768" width="11.42578125" hidden="1"/>
    <col min="769" max="769" width="4.140625" customWidth="1"/>
    <col min="770" max="770" width="13.85546875" customWidth="1"/>
    <col min="771" max="771" width="11.5703125" customWidth="1"/>
    <col min="772" max="772" width="16" customWidth="1"/>
    <col min="773" max="773" width="15.28515625" customWidth="1"/>
    <col min="774" max="774" width="16.5703125" customWidth="1"/>
    <col min="775" max="775" width="16" customWidth="1"/>
    <col min="776" max="776" width="18.7109375" customWidth="1"/>
    <col min="777" max="777" width="16.7109375" customWidth="1"/>
    <col min="778" max="778" width="10.5703125" customWidth="1"/>
    <col min="779" max="779" width="9.5703125" customWidth="1"/>
    <col min="780" max="780" width="11.28515625" customWidth="1"/>
    <col min="781" max="781" width="7.42578125" customWidth="1"/>
    <col min="782" max="791" width="11.42578125" hidden="1" customWidth="1"/>
    <col min="792" max="792" width="3.7109375" customWidth="1"/>
    <col min="793" max="1024" width="11.42578125" hidden="1"/>
    <col min="1025" max="1025" width="4.140625" customWidth="1"/>
    <col min="1026" max="1026" width="13.85546875" customWidth="1"/>
    <col min="1027" max="1027" width="11.5703125" customWidth="1"/>
    <col min="1028" max="1028" width="16" customWidth="1"/>
    <col min="1029" max="1029" width="15.28515625" customWidth="1"/>
    <col min="1030" max="1030" width="16.5703125" customWidth="1"/>
    <col min="1031" max="1031" width="16" customWidth="1"/>
    <col min="1032" max="1032" width="18.7109375" customWidth="1"/>
    <col min="1033" max="1033" width="16.7109375" customWidth="1"/>
    <col min="1034" max="1034" width="10.5703125" customWidth="1"/>
    <col min="1035" max="1035" width="9.5703125" customWidth="1"/>
    <col min="1036" max="1036" width="11.28515625" customWidth="1"/>
    <col min="1037" max="1037" width="7.42578125" customWidth="1"/>
    <col min="1038" max="1047" width="11.42578125" hidden="1" customWidth="1"/>
    <col min="1048" max="1048" width="3.7109375" customWidth="1"/>
    <col min="1049" max="1280" width="11.42578125" hidden="1"/>
    <col min="1281" max="1281" width="4.140625" customWidth="1"/>
    <col min="1282" max="1282" width="13.85546875" customWidth="1"/>
    <col min="1283" max="1283" width="11.5703125" customWidth="1"/>
    <col min="1284" max="1284" width="16" customWidth="1"/>
    <col min="1285" max="1285" width="15.28515625" customWidth="1"/>
    <col min="1286" max="1286" width="16.5703125" customWidth="1"/>
    <col min="1287" max="1287" width="16" customWidth="1"/>
    <col min="1288" max="1288" width="18.7109375" customWidth="1"/>
    <col min="1289" max="1289" width="16.7109375" customWidth="1"/>
    <col min="1290" max="1290" width="10.5703125" customWidth="1"/>
    <col min="1291" max="1291" width="9.5703125" customWidth="1"/>
    <col min="1292" max="1292" width="11.28515625" customWidth="1"/>
    <col min="1293" max="1293" width="7.42578125" customWidth="1"/>
    <col min="1294" max="1303" width="11.42578125" hidden="1" customWidth="1"/>
    <col min="1304" max="1304" width="3.7109375" customWidth="1"/>
    <col min="1305" max="1536" width="11.42578125" hidden="1"/>
    <col min="1537" max="1537" width="4.140625" customWidth="1"/>
    <col min="1538" max="1538" width="13.85546875" customWidth="1"/>
    <col min="1539" max="1539" width="11.5703125" customWidth="1"/>
    <col min="1540" max="1540" width="16" customWidth="1"/>
    <col min="1541" max="1541" width="15.28515625" customWidth="1"/>
    <col min="1542" max="1542" width="16.5703125" customWidth="1"/>
    <col min="1543" max="1543" width="16" customWidth="1"/>
    <col min="1544" max="1544" width="18.7109375" customWidth="1"/>
    <col min="1545" max="1545" width="16.7109375" customWidth="1"/>
    <col min="1546" max="1546" width="10.5703125" customWidth="1"/>
    <col min="1547" max="1547" width="9.5703125" customWidth="1"/>
    <col min="1548" max="1548" width="11.28515625" customWidth="1"/>
    <col min="1549" max="1549" width="7.42578125" customWidth="1"/>
    <col min="1550" max="1559" width="11.42578125" hidden="1" customWidth="1"/>
    <col min="1560" max="1560" width="3.7109375" customWidth="1"/>
    <col min="1561" max="1792" width="11.42578125" hidden="1"/>
    <col min="1793" max="1793" width="4.140625" customWidth="1"/>
    <col min="1794" max="1794" width="13.85546875" customWidth="1"/>
    <col min="1795" max="1795" width="11.5703125" customWidth="1"/>
    <col min="1796" max="1796" width="16" customWidth="1"/>
    <col min="1797" max="1797" width="15.28515625" customWidth="1"/>
    <col min="1798" max="1798" width="16.5703125" customWidth="1"/>
    <col min="1799" max="1799" width="16" customWidth="1"/>
    <col min="1800" max="1800" width="18.7109375" customWidth="1"/>
    <col min="1801" max="1801" width="16.7109375" customWidth="1"/>
    <col min="1802" max="1802" width="10.5703125" customWidth="1"/>
    <col min="1803" max="1803" width="9.5703125" customWidth="1"/>
    <col min="1804" max="1804" width="11.28515625" customWidth="1"/>
    <col min="1805" max="1805" width="7.42578125" customWidth="1"/>
    <col min="1806" max="1815" width="11.42578125" hidden="1" customWidth="1"/>
    <col min="1816" max="1816" width="3.7109375" customWidth="1"/>
    <col min="1817" max="2048" width="11.42578125" hidden="1"/>
    <col min="2049" max="2049" width="4.140625" customWidth="1"/>
    <col min="2050" max="2050" width="13.85546875" customWidth="1"/>
    <col min="2051" max="2051" width="11.5703125" customWidth="1"/>
    <col min="2052" max="2052" width="16" customWidth="1"/>
    <col min="2053" max="2053" width="15.28515625" customWidth="1"/>
    <col min="2054" max="2054" width="16.5703125" customWidth="1"/>
    <col min="2055" max="2055" width="16" customWidth="1"/>
    <col min="2056" max="2056" width="18.7109375" customWidth="1"/>
    <col min="2057" max="2057" width="16.7109375" customWidth="1"/>
    <col min="2058" max="2058" width="10.5703125" customWidth="1"/>
    <col min="2059" max="2059" width="9.5703125" customWidth="1"/>
    <col min="2060" max="2060" width="11.28515625" customWidth="1"/>
    <col min="2061" max="2061" width="7.42578125" customWidth="1"/>
    <col min="2062" max="2071" width="11.42578125" hidden="1" customWidth="1"/>
    <col min="2072" max="2072" width="3.7109375" customWidth="1"/>
    <col min="2073" max="2304" width="11.42578125" hidden="1"/>
    <col min="2305" max="2305" width="4.140625" customWidth="1"/>
    <col min="2306" max="2306" width="13.85546875" customWidth="1"/>
    <col min="2307" max="2307" width="11.5703125" customWidth="1"/>
    <col min="2308" max="2308" width="16" customWidth="1"/>
    <col min="2309" max="2309" width="15.28515625" customWidth="1"/>
    <col min="2310" max="2310" width="16.5703125" customWidth="1"/>
    <col min="2311" max="2311" width="16" customWidth="1"/>
    <col min="2312" max="2312" width="18.7109375" customWidth="1"/>
    <col min="2313" max="2313" width="16.7109375" customWidth="1"/>
    <col min="2314" max="2314" width="10.5703125" customWidth="1"/>
    <col min="2315" max="2315" width="9.5703125" customWidth="1"/>
    <col min="2316" max="2316" width="11.28515625" customWidth="1"/>
    <col min="2317" max="2317" width="7.42578125" customWidth="1"/>
    <col min="2318" max="2327" width="11.42578125" hidden="1" customWidth="1"/>
    <col min="2328" max="2328" width="3.7109375" customWidth="1"/>
    <col min="2329" max="2560" width="11.42578125" hidden="1"/>
    <col min="2561" max="2561" width="4.140625" customWidth="1"/>
    <col min="2562" max="2562" width="13.85546875" customWidth="1"/>
    <col min="2563" max="2563" width="11.5703125" customWidth="1"/>
    <col min="2564" max="2564" width="16" customWidth="1"/>
    <col min="2565" max="2565" width="15.28515625" customWidth="1"/>
    <col min="2566" max="2566" width="16.5703125" customWidth="1"/>
    <col min="2567" max="2567" width="16" customWidth="1"/>
    <col min="2568" max="2568" width="18.7109375" customWidth="1"/>
    <col min="2569" max="2569" width="16.7109375" customWidth="1"/>
    <col min="2570" max="2570" width="10.5703125" customWidth="1"/>
    <col min="2571" max="2571" width="9.5703125" customWidth="1"/>
    <col min="2572" max="2572" width="11.28515625" customWidth="1"/>
    <col min="2573" max="2573" width="7.42578125" customWidth="1"/>
    <col min="2574" max="2583" width="11.42578125" hidden="1" customWidth="1"/>
    <col min="2584" max="2584" width="3.7109375" customWidth="1"/>
    <col min="2585" max="2816" width="11.42578125" hidden="1"/>
    <col min="2817" max="2817" width="4.140625" customWidth="1"/>
    <col min="2818" max="2818" width="13.85546875" customWidth="1"/>
    <col min="2819" max="2819" width="11.5703125" customWidth="1"/>
    <col min="2820" max="2820" width="16" customWidth="1"/>
    <col min="2821" max="2821" width="15.28515625" customWidth="1"/>
    <col min="2822" max="2822" width="16.5703125" customWidth="1"/>
    <col min="2823" max="2823" width="16" customWidth="1"/>
    <col min="2824" max="2824" width="18.7109375" customWidth="1"/>
    <col min="2825" max="2825" width="16.7109375" customWidth="1"/>
    <col min="2826" max="2826" width="10.5703125" customWidth="1"/>
    <col min="2827" max="2827" width="9.5703125" customWidth="1"/>
    <col min="2828" max="2828" width="11.28515625" customWidth="1"/>
    <col min="2829" max="2829" width="7.42578125" customWidth="1"/>
    <col min="2830" max="2839" width="11.42578125" hidden="1" customWidth="1"/>
    <col min="2840" max="2840" width="3.7109375" customWidth="1"/>
    <col min="2841" max="3072" width="11.42578125" hidden="1"/>
    <col min="3073" max="3073" width="4.140625" customWidth="1"/>
    <col min="3074" max="3074" width="13.85546875" customWidth="1"/>
    <col min="3075" max="3075" width="11.5703125" customWidth="1"/>
    <col min="3076" max="3076" width="16" customWidth="1"/>
    <col min="3077" max="3077" width="15.28515625" customWidth="1"/>
    <col min="3078" max="3078" width="16.5703125" customWidth="1"/>
    <col min="3079" max="3079" width="16" customWidth="1"/>
    <col min="3080" max="3080" width="18.7109375" customWidth="1"/>
    <col min="3081" max="3081" width="16.7109375" customWidth="1"/>
    <col min="3082" max="3082" width="10.5703125" customWidth="1"/>
    <col min="3083" max="3083" width="9.5703125" customWidth="1"/>
    <col min="3084" max="3084" width="11.28515625" customWidth="1"/>
    <col min="3085" max="3085" width="7.42578125" customWidth="1"/>
    <col min="3086" max="3095" width="11.42578125" hidden="1" customWidth="1"/>
    <col min="3096" max="3096" width="3.7109375" customWidth="1"/>
    <col min="3097" max="3328" width="11.42578125" hidden="1"/>
    <col min="3329" max="3329" width="4.140625" customWidth="1"/>
    <col min="3330" max="3330" width="13.85546875" customWidth="1"/>
    <col min="3331" max="3331" width="11.5703125" customWidth="1"/>
    <col min="3332" max="3332" width="16" customWidth="1"/>
    <col min="3333" max="3333" width="15.28515625" customWidth="1"/>
    <col min="3334" max="3334" width="16.5703125" customWidth="1"/>
    <col min="3335" max="3335" width="16" customWidth="1"/>
    <col min="3336" max="3336" width="18.7109375" customWidth="1"/>
    <col min="3337" max="3337" width="16.7109375" customWidth="1"/>
    <col min="3338" max="3338" width="10.5703125" customWidth="1"/>
    <col min="3339" max="3339" width="9.5703125" customWidth="1"/>
    <col min="3340" max="3340" width="11.28515625" customWidth="1"/>
    <col min="3341" max="3341" width="7.42578125" customWidth="1"/>
    <col min="3342" max="3351" width="11.42578125" hidden="1" customWidth="1"/>
    <col min="3352" max="3352" width="3.7109375" customWidth="1"/>
    <col min="3353" max="3584" width="11.42578125" hidden="1"/>
    <col min="3585" max="3585" width="4.140625" customWidth="1"/>
    <col min="3586" max="3586" width="13.85546875" customWidth="1"/>
    <col min="3587" max="3587" width="11.5703125" customWidth="1"/>
    <col min="3588" max="3588" width="16" customWidth="1"/>
    <col min="3589" max="3589" width="15.28515625" customWidth="1"/>
    <col min="3590" max="3590" width="16.5703125" customWidth="1"/>
    <col min="3591" max="3591" width="16" customWidth="1"/>
    <col min="3592" max="3592" width="18.7109375" customWidth="1"/>
    <col min="3593" max="3593" width="16.7109375" customWidth="1"/>
    <col min="3594" max="3594" width="10.5703125" customWidth="1"/>
    <col min="3595" max="3595" width="9.5703125" customWidth="1"/>
    <col min="3596" max="3596" width="11.28515625" customWidth="1"/>
    <col min="3597" max="3597" width="7.42578125" customWidth="1"/>
    <col min="3598" max="3607" width="11.42578125" hidden="1" customWidth="1"/>
    <col min="3608" max="3608" width="3.7109375" customWidth="1"/>
    <col min="3609" max="3840" width="11.42578125" hidden="1"/>
    <col min="3841" max="3841" width="4.140625" customWidth="1"/>
    <col min="3842" max="3842" width="13.85546875" customWidth="1"/>
    <col min="3843" max="3843" width="11.5703125" customWidth="1"/>
    <col min="3844" max="3844" width="16" customWidth="1"/>
    <col min="3845" max="3845" width="15.28515625" customWidth="1"/>
    <col min="3846" max="3846" width="16.5703125" customWidth="1"/>
    <col min="3847" max="3847" width="16" customWidth="1"/>
    <col min="3848" max="3848" width="18.7109375" customWidth="1"/>
    <col min="3849" max="3849" width="16.7109375" customWidth="1"/>
    <col min="3850" max="3850" width="10.5703125" customWidth="1"/>
    <col min="3851" max="3851" width="9.5703125" customWidth="1"/>
    <col min="3852" max="3852" width="11.28515625" customWidth="1"/>
    <col min="3853" max="3853" width="7.42578125" customWidth="1"/>
    <col min="3854" max="3863" width="11.42578125" hidden="1" customWidth="1"/>
    <col min="3864" max="3864" width="3.7109375" customWidth="1"/>
    <col min="3865" max="4096" width="11.42578125" hidden="1"/>
    <col min="4097" max="4097" width="4.140625" customWidth="1"/>
    <col min="4098" max="4098" width="13.85546875" customWidth="1"/>
    <col min="4099" max="4099" width="11.5703125" customWidth="1"/>
    <col min="4100" max="4100" width="16" customWidth="1"/>
    <col min="4101" max="4101" width="15.28515625" customWidth="1"/>
    <col min="4102" max="4102" width="16.5703125" customWidth="1"/>
    <col min="4103" max="4103" width="16" customWidth="1"/>
    <col min="4104" max="4104" width="18.7109375" customWidth="1"/>
    <col min="4105" max="4105" width="16.7109375" customWidth="1"/>
    <col min="4106" max="4106" width="10.5703125" customWidth="1"/>
    <col min="4107" max="4107" width="9.5703125" customWidth="1"/>
    <col min="4108" max="4108" width="11.28515625" customWidth="1"/>
    <col min="4109" max="4109" width="7.42578125" customWidth="1"/>
    <col min="4110" max="4119" width="11.42578125" hidden="1" customWidth="1"/>
    <col min="4120" max="4120" width="3.7109375" customWidth="1"/>
    <col min="4121" max="4352" width="11.42578125" hidden="1"/>
    <col min="4353" max="4353" width="4.140625" customWidth="1"/>
    <col min="4354" max="4354" width="13.85546875" customWidth="1"/>
    <col min="4355" max="4355" width="11.5703125" customWidth="1"/>
    <col min="4356" max="4356" width="16" customWidth="1"/>
    <col min="4357" max="4357" width="15.28515625" customWidth="1"/>
    <col min="4358" max="4358" width="16.5703125" customWidth="1"/>
    <col min="4359" max="4359" width="16" customWidth="1"/>
    <col min="4360" max="4360" width="18.7109375" customWidth="1"/>
    <col min="4361" max="4361" width="16.7109375" customWidth="1"/>
    <col min="4362" max="4362" width="10.5703125" customWidth="1"/>
    <col min="4363" max="4363" width="9.5703125" customWidth="1"/>
    <col min="4364" max="4364" width="11.28515625" customWidth="1"/>
    <col min="4365" max="4365" width="7.42578125" customWidth="1"/>
    <col min="4366" max="4375" width="11.42578125" hidden="1" customWidth="1"/>
    <col min="4376" max="4376" width="3.7109375" customWidth="1"/>
    <col min="4377" max="4608" width="11.42578125" hidden="1"/>
    <col min="4609" max="4609" width="4.140625" customWidth="1"/>
    <col min="4610" max="4610" width="13.85546875" customWidth="1"/>
    <col min="4611" max="4611" width="11.5703125" customWidth="1"/>
    <col min="4612" max="4612" width="16" customWidth="1"/>
    <col min="4613" max="4613" width="15.28515625" customWidth="1"/>
    <col min="4614" max="4614" width="16.5703125" customWidth="1"/>
    <col min="4615" max="4615" width="16" customWidth="1"/>
    <col min="4616" max="4616" width="18.7109375" customWidth="1"/>
    <col min="4617" max="4617" width="16.7109375" customWidth="1"/>
    <col min="4618" max="4618" width="10.5703125" customWidth="1"/>
    <col min="4619" max="4619" width="9.5703125" customWidth="1"/>
    <col min="4620" max="4620" width="11.28515625" customWidth="1"/>
    <col min="4621" max="4621" width="7.42578125" customWidth="1"/>
    <col min="4622" max="4631" width="11.42578125" hidden="1" customWidth="1"/>
    <col min="4632" max="4632" width="3.7109375" customWidth="1"/>
    <col min="4633" max="4864" width="11.42578125" hidden="1"/>
    <col min="4865" max="4865" width="4.140625" customWidth="1"/>
    <col min="4866" max="4866" width="13.85546875" customWidth="1"/>
    <col min="4867" max="4867" width="11.5703125" customWidth="1"/>
    <col min="4868" max="4868" width="16" customWidth="1"/>
    <col min="4869" max="4869" width="15.28515625" customWidth="1"/>
    <col min="4870" max="4870" width="16.5703125" customWidth="1"/>
    <col min="4871" max="4871" width="16" customWidth="1"/>
    <col min="4872" max="4872" width="18.7109375" customWidth="1"/>
    <col min="4873" max="4873" width="16.7109375" customWidth="1"/>
    <col min="4874" max="4874" width="10.5703125" customWidth="1"/>
    <col min="4875" max="4875" width="9.5703125" customWidth="1"/>
    <col min="4876" max="4876" width="11.28515625" customWidth="1"/>
    <col min="4877" max="4877" width="7.42578125" customWidth="1"/>
    <col min="4878" max="4887" width="11.42578125" hidden="1" customWidth="1"/>
    <col min="4888" max="4888" width="3.7109375" customWidth="1"/>
    <col min="4889" max="5120" width="11.42578125" hidden="1"/>
    <col min="5121" max="5121" width="4.140625" customWidth="1"/>
    <col min="5122" max="5122" width="13.85546875" customWidth="1"/>
    <col min="5123" max="5123" width="11.5703125" customWidth="1"/>
    <col min="5124" max="5124" width="16" customWidth="1"/>
    <col min="5125" max="5125" width="15.28515625" customWidth="1"/>
    <col min="5126" max="5126" width="16.5703125" customWidth="1"/>
    <col min="5127" max="5127" width="16" customWidth="1"/>
    <col min="5128" max="5128" width="18.7109375" customWidth="1"/>
    <col min="5129" max="5129" width="16.7109375" customWidth="1"/>
    <col min="5130" max="5130" width="10.5703125" customWidth="1"/>
    <col min="5131" max="5131" width="9.5703125" customWidth="1"/>
    <col min="5132" max="5132" width="11.28515625" customWidth="1"/>
    <col min="5133" max="5133" width="7.42578125" customWidth="1"/>
    <col min="5134" max="5143" width="11.42578125" hidden="1" customWidth="1"/>
    <col min="5144" max="5144" width="3.7109375" customWidth="1"/>
    <col min="5145" max="5376" width="11.42578125" hidden="1"/>
    <col min="5377" max="5377" width="4.140625" customWidth="1"/>
    <col min="5378" max="5378" width="13.85546875" customWidth="1"/>
    <col min="5379" max="5379" width="11.5703125" customWidth="1"/>
    <col min="5380" max="5380" width="16" customWidth="1"/>
    <col min="5381" max="5381" width="15.28515625" customWidth="1"/>
    <col min="5382" max="5382" width="16.5703125" customWidth="1"/>
    <col min="5383" max="5383" width="16" customWidth="1"/>
    <col min="5384" max="5384" width="18.7109375" customWidth="1"/>
    <col min="5385" max="5385" width="16.7109375" customWidth="1"/>
    <col min="5386" max="5386" width="10.5703125" customWidth="1"/>
    <col min="5387" max="5387" width="9.5703125" customWidth="1"/>
    <col min="5388" max="5388" width="11.28515625" customWidth="1"/>
    <col min="5389" max="5389" width="7.42578125" customWidth="1"/>
    <col min="5390" max="5399" width="11.42578125" hidden="1" customWidth="1"/>
    <col min="5400" max="5400" width="3.7109375" customWidth="1"/>
    <col min="5401" max="5632" width="11.42578125" hidden="1"/>
    <col min="5633" max="5633" width="4.140625" customWidth="1"/>
    <col min="5634" max="5634" width="13.85546875" customWidth="1"/>
    <col min="5635" max="5635" width="11.5703125" customWidth="1"/>
    <col min="5636" max="5636" width="16" customWidth="1"/>
    <col min="5637" max="5637" width="15.28515625" customWidth="1"/>
    <col min="5638" max="5638" width="16.5703125" customWidth="1"/>
    <col min="5639" max="5639" width="16" customWidth="1"/>
    <col min="5640" max="5640" width="18.7109375" customWidth="1"/>
    <col min="5641" max="5641" width="16.7109375" customWidth="1"/>
    <col min="5642" max="5642" width="10.5703125" customWidth="1"/>
    <col min="5643" max="5643" width="9.5703125" customWidth="1"/>
    <col min="5644" max="5644" width="11.28515625" customWidth="1"/>
    <col min="5645" max="5645" width="7.42578125" customWidth="1"/>
    <col min="5646" max="5655" width="11.42578125" hidden="1" customWidth="1"/>
    <col min="5656" max="5656" width="3.7109375" customWidth="1"/>
    <col min="5657" max="5888" width="11.42578125" hidden="1"/>
    <col min="5889" max="5889" width="4.140625" customWidth="1"/>
    <col min="5890" max="5890" width="13.85546875" customWidth="1"/>
    <col min="5891" max="5891" width="11.5703125" customWidth="1"/>
    <col min="5892" max="5892" width="16" customWidth="1"/>
    <col min="5893" max="5893" width="15.28515625" customWidth="1"/>
    <col min="5894" max="5894" width="16.5703125" customWidth="1"/>
    <col min="5895" max="5895" width="16" customWidth="1"/>
    <col min="5896" max="5896" width="18.7109375" customWidth="1"/>
    <col min="5897" max="5897" width="16.7109375" customWidth="1"/>
    <col min="5898" max="5898" width="10.5703125" customWidth="1"/>
    <col min="5899" max="5899" width="9.5703125" customWidth="1"/>
    <col min="5900" max="5900" width="11.28515625" customWidth="1"/>
    <col min="5901" max="5901" width="7.42578125" customWidth="1"/>
    <col min="5902" max="5911" width="11.42578125" hidden="1" customWidth="1"/>
    <col min="5912" max="5912" width="3.7109375" customWidth="1"/>
    <col min="5913" max="6144" width="11.42578125" hidden="1"/>
    <col min="6145" max="6145" width="4.140625" customWidth="1"/>
    <col min="6146" max="6146" width="13.85546875" customWidth="1"/>
    <col min="6147" max="6147" width="11.5703125" customWidth="1"/>
    <col min="6148" max="6148" width="16" customWidth="1"/>
    <col min="6149" max="6149" width="15.28515625" customWidth="1"/>
    <col min="6150" max="6150" width="16.5703125" customWidth="1"/>
    <col min="6151" max="6151" width="16" customWidth="1"/>
    <col min="6152" max="6152" width="18.7109375" customWidth="1"/>
    <col min="6153" max="6153" width="16.7109375" customWidth="1"/>
    <col min="6154" max="6154" width="10.5703125" customWidth="1"/>
    <col min="6155" max="6155" width="9.5703125" customWidth="1"/>
    <col min="6156" max="6156" width="11.28515625" customWidth="1"/>
    <col min="6157" max="6157" width="7.42578125" customWidth="1"/>
    <col min="6158" max="6167" width="11.42578125" hidden="1" customWidth="1"/>
    <col min="6168" max="6168" width="3.7109375" customWidth="1"/>
    <col min="6169" max="6400" width="11.42578125" hidden="1"/>
    <col min="6401" max="6401" width="4.140625" customWidth="1"/>
    <col min="6402" max="6402" width="13.85546875" customWidth="1"/>
    <col min="6403" max="6403" width="11.5703125" customWidth="1"/>
    <col min="6404" max="6404" width="16" customWidth="1"/>
    <col min="6405" max="6405" width="15.28515625" customWidth="1"/>
    <col min="6406" max="6406" width="16.5703125" customWidth="1"/>
    <col min="6407" max="6407" width="16" customWidth="1"/>
    <col min="6408" max="6408" width="18.7109375" customWidth="1"/>
    <col min="6409" max="6409" width="16.7109375" customWidth="1"/>
    <col min="6410" max="6410" width="10.5703125" customWidth="1"/>
    <col min="6411" max="6411" width="9.5703125" customWidth="1"/>
    <col min="6412" max="6412" width="11.28515625" customWidth="1"/>
    <col min="6413" max="6413" width="7.42578125" customWidth="1"/>
    <col min="6414" max="6423" width="11.42578125" hidden="1" customWidth="1"/>
    <col min="6424" max="6424" width="3.7109375" customWidth="1"/>
    <col min="6425" max="6656" width="11.42578125" hidden="1"/>
    <col min="6657" max="6657" width="4.140625" customWidth="1"/>
    <col min="6658" max="6658" width="13.85546875" customWidth="1"/>
    <col min="6659" max="6659" width="11.5703125" customWidth="1"/>
    <col min="6660" max="6660" width="16" customWidth="1"/>
    <col min="6661" max="6661" width="15.28515625" customWidth="1"/>
    <col min="6662" max="6662" width="16.5703125" customWidth="1"/>
    <col min="6663" max="6663" width="16" customWidth="1"/>
    <col min="6664" max="6664" width="18.7109375" customWidth="1"/>
    <col min="6665" max="6665" width="16.7109375" customWidth="1"/>
    <col min="6666" max="6666" width="10.5703125" customWidth="1"/>
    <col min="6667" max="6667" width="9.5703125" customWidth="1"/>
    <col min="6668" max="6668" width="11.28515625" customWidth="1"/>
    <col min="6669" max="6669" width="7.42578125" customWidth="1"/>
    <col min="6670" max="6679" width="11.42578125" hidden="1" customWidth="1"/>
    <col min="6680" max="6680" width="3.7109375" customWidth="1"/>
    <col min="6681" max="6912" width="11.42578125" hidden="1"/>
    <col min="6913" max="6913" width="4.140625" customWidth="1"/>
    <col min="6914" max="6914" width="13.85546875" customWidth="1"/>
    <col min="6915" max="6915" width="11.5703125" customWidth="1"/>
    <col min="6916" max="6916" width="16" customWidth="1"/>
    <col min="6917" max="6917" width="15.28515625" customWidth="1"/>
    <col min="6918" max="6918" width="16.5703125" customWidth="1"/>
    <col min="6919" max="6919" width="16" customWidth="1"/>
    <col min="6920" max="6920" width="18.7109375" customWidth="1"/>
    <col min="6921" max="6921" width="16.7109375" customWidth="1"/>
    <col min="6922" max="6922" width="10.5703125" customWidth="1"/>
    <col min="6923" max="6923" width="9.5703125" customWidth="1"/>
    <col min="6924" max="6924" width="11.28515625" customWidth="1"/>
    <col min="6925" max="6925" width="7.42578125" customWidth="1"/>
    <col min="6926" max="6935" width="11.42578125" hidden="1" customWidth="1"/>
    <col min="6936" max="6936" width="3.7109375" customWidth="1"/>
    <col min="6937" max="7168" width="11.42578125" hidden="1"/>
    <col min="7169" max="7169" width="4.140625" customWidth="1"/>
    <col min="7170" max="7170" width="13.85546875" customWidth="1"/>
    <col min="7171" max="7171" width="11.5703125" customWidth="1"/>
    <col min="7172" max="7172" width="16" customWidth="1"/>
    <col min="7173" max="7173" width="15.28515625" customWidth="1"/>
    <col min="7174" max="7174" width="16.5703125" customWidth="1"/>
    <col min="7175" max="7175" width="16" customWidth="1"/>
    <col min="7176" max="7176" width="18.7109375" customWidth="1"/>
    <col min="7177" max="7177" width="16.7109375" customWidth="1"/>
    <col min="7178" max="7178" width="10.5703125" customWidth="1"/>
    <col min="7179" max="7179" width="9.5703125" customWidth="1"/>
    <col min="7180" max="7180" width="11.28515625" customWidth="1"/>
    <col min="7181" max="7181" width="7.42578125" customWidth="1"/>
    <col min="7182" max="7191" width="11.42578125" hidden="1" customWidth="1"/>
    <col min="7192" max="7192" width="3.7109375" customWidth="1"/>
    <col min="7193" max="7424" width="11.42578125" hidden="1"/>
    <col min="7425" max="7425" width="4.140625" customWidth="1"/>
    <col min="7426" max="7426" width="13.85546875" customWidth="1"/>
    <col min="7427" max="7427" width="11.5703125" customWidth="1"/>
    <col min="7428" max="7428" width="16" customWidth="1"/>
    <col min="7429" max="7429" width="15.28515625" customWidth="1"/>
    <col min="7430" max="7430" width="16.5703125" customWidth="1"/>
    <col min="7431" max="7431" width="16" customWidth="1"/>
    <col min="7432" max="7432" width="18.7109375" customWidth="1"/>
    <col min="7433" max="7433" width="16.7109375" customWidth="1"/>
    <col min="7434" max="7434" width="10.5703125" customWidth="1"/>
    <col min="7435" max="7435" width="9.5703125" customWidth="1"/>
    <col min="7436" max="7436" width="11.28515625" customWidth="1"/>
    <col min="7437" max="7437" width="7.42578125" customWidth="1"/>
    <col min="7438" max="7447" width="11.42578125" hidden="1" customWidth="1"/>
    <col min="7448" max="7448" width="3.7109375" customWidth="1"/>
    <col min="7449" max="7680" width="11.42578125" hidden="1"/>
    <col min="7681" max="7681" width="4.140625" customWidth="1"/>
    <col min="7682" max="7682" width="13.85546875" customWidth="1"/>
    <col min="7683" max="7683" width="11.5703125" customWidth="1"/>
    <col min="7684" max="7684" width="16" customWidth="1"/>
    <col min="7685" max="7685" width="15.28515625" customWidth="1"/>
    <col min="7686" max="7686" width="16.5703125" customWidth="1"/>
    <col min="7687" max="7687" width="16" customWidth="1"/>
    <col min="7688" max="7688" width="18.7109375" customWidth="1"/>
    <col min="7689" max="7689" width="16.7109375" customWidth="1"/>
    <col min="7690" max="7690" width="10.5703125" customWidth="1"/>
    <col min="7691" max="7691" width="9.5703125" customWidth="1"/>
    <col min="7692" max="7692" width="11.28515625" customWidth="1"/>
    <col min="7693" max="7693" width="7.42578125" customWidth="1"/>
    <col min="7694" max="7703" width="11.42578125" hidden="1" customWidth="1"/>
    <col min="7704" max="7704" width="3.7109375" customWidth="1"/>
    <col min="7705" max="7936" width="11.42578125" hidden="1"/>
    <col min="7937" max="7937" width="4.140625" customWidth="1"/>
    <col min="7938" max="7938" width="13.85546875" customWidth="1"/>
    <col min="7939" max="7939" width="11.5703125" customWidth="1"/>
    <col min="7940" max="7940" width="16" customWidth="1"/>
    <col min="7941" max="7941" width="15.28515625" customWidth="1"/>
    <col min="7942" max="7942" width="16.5703125" customWidth="1"/>
    <col min="7943" max="7943" width="16" customWidth="1"/>
    <col min="7944" max="7944" width="18.7109375" customWidth="1"/>
    <col min="7945" max="7945" width="16.7109375" customWidth="1"/>
    <col min="7946" max="7946" width="10.5703125" customWidth="1"/>
    <col min="7947" max="7947" width="9.5703125" customWidth="1"/>
    <col min="7948" max="7948" width="11.28515625" customWidth="1"/>
    <col min="7949" max="7949" width="7.42578125" customWidth="1"/>
    <col min="7950" max="7959" width="11.42578125" hidden="1" customWidth="1"/>
    <col min="7960" max="7960" width="3.7109375" customWidth="1"/>
    <col min="7961" max="8192" width="11.42578125" hidden="1"/>
    <col min="8193" max="8193" width="4.140625" customWidth="1"/>
    <col min="8194" max="8194" width="13.85546875" customWidth="1"/>
    <col min="8195" max="8195" width="11.5703125" customWidth="1"/>
    <col min="8196" max="8196" width="16" customWidth="1"/>
    <col min="8197" max="8197" width="15.28515625" customWidth="1"/>
    <col min="8198" max="8198" width="16.5703125" customWidth="1"/>
    <col min="8199" max="8199" width="16" customWidth="1"/>
    <col min="8200" max="8200" width="18.7109375" customWidth="1"/>
    <col min="8201" max="8201" width="16.7109375" customWidth="1"/>
    <col min="8202" max="8202" width="10.5703125" customWidth="1"/>
    <col min="8203" max="8203" width="9.5703125" customWidth="1"/>
    <col min="8204" max="8204" width="11.28515625" customWidth="1"/>
    <col min="8205" max="8205" width="7.42578125" customWidth="1"/>
    <col min="8206" max="8215" width="11.42578125" hidden="1" customWidth="1"/>
    <col min="8216" max="8216" width="3.7109375" customWidth="1"/>
    <col min="8217" max="8448" width="11.42578125" hidden="1"/>
    <col min="8449" max="8449" width="4.140625" customWidth="1"/>
    <col min="8450" max="8450" width="13.85546875" customWidth="1"/>
    <col min="8451" max="8451" width="11.5703125" customWidth="1"/>
    <col min="8452" max="8452" width="16" customWidth="1"/>
    <col min="8453" max="8453" width="15.28515625" customWidth="1"/>
    <col min="8454" max="8454" width="16.5703125" customWidth="1"/>
    <col min="8455" max="8455" width="16" customWidth="1"/>
    <col min="8456" max="8456" width="18.7109375" customWidth="1"/>
    <col min="8457" max="8457" width="16.7109375" customWidth="1"/>
    <col min="8458" max="8458" width="10.5703125" customWidth="1"/>
    <col min="8459" max="8459" width="9.5703125" customWidth="1"/>
    <col min="8460" max="8460" width="11.28515625" customWidth="1"/>
    <col min="8461" max="8461" width="7.42578125" customWidth="1"/>
    <col min="8462" max="8471" width="11.42578125" hidden="1" customWidth="1"/>
    <col min="8472" max="8472" width="3.7109375" customWidth="1"/>
    <col min="8473" max="8704" width="11.42578125" hidden="1"/>
    <col min="8705" max="8705" width="4.140625" customWidth="1"/>
    <col min="8706" max="8706" width="13.85546875" customWidth="1"/>
    <col min="8707" max="8707" width="11.5703125" customWidth="1"/>
    <col min="8708" max="8708" width="16" customWidth="1"/>
    <col min="8709" max="8709" width="15.28515625" customWidth="1"/>
    <col min="8710" max="8710" width="16.5703125" customWidth="1"/>
    <col min="8711" max="8711" width="16" customWidth="1"/>
    <col min="8712" max="8712" width="18.7109375" customWidth="1"/>
    <col min="8713" max="8713" width="16.7109375" customWidth="1"/>
    <col min="8714" max="8714" width="10.5703125" customWidth="1"/>
    <col min="8715" max="8715" width="9.5703125" customWidth="1"/>
    <col min="8716" max="8716" width="11.28515625" customWidth="1"/>
    <col min="8717" max="8717" width="7.42578125" customWidth="1"/>
    <col min="8718" max="8727" width="11.42578125" hidden="1" customWidth="1"/>
    <col min="8728" max="8728" width="3.7109375" customWidth="1"/>
    <col min="8729" max="8960" width="11.42578125" hidden="1"/>
    <col min="8961" max="8961" width="4.140625" customWidth="1"/>
    <col min="8962" max="8962" width="13.85546875" customWidth="1"/>
    <col min="8963" max="8963" width="11.5703125" customWidth="1"/>
    <col min="8964" max="8964" width="16" customWidth="1"/>
    <col min="8965" max="8965" width="15.28515625" customWidth="1"/>
    <col min="8966" max="8966" width="16.5703125" customWidth="1"/>
    <col min="8967" max="8967" width="16" customWidth="1"/>
    <col min="8968" max="8968" width="18.7109375" customWidth="1"/>
    <col min="8969" max="8969" width="16.7109375" customWidth="1"/>
    <col min="8970" max="8970" width="10.5703125" customWidth="1"/>
    <col min="8971" max="8971" width="9.5703125" customWidth="1"/>
    <col min="8972" max="8972" width="11.28515625" customWidth="1"/>
    <col min="8973" max="8973" width="7.42578125" customWidth="1"/>
    <col min="8974" max="8983" width="11.42578125" hidden="1" customWidth="1"/>
    <col min="8984" max="8984" width="3.7109375" customWidth="1"/>
    <col min="8985" max="9216" width="11.42578125" hidden="1"/>
    <col min="9217" max="9217" width="4.140625" customWidth="1"/>
    <col min="9218" max="9218" width="13.85546875" customWidth="1"/>
    <col min="9219" max="9219" width="11.5703125" customWidth="1"/>
    <col min="9220" max="9220" width="16" customWidth="1"/>
    <col min="9221" max="9221" width="15.28515625" customWidth="1"/>
    <col min="9222" max="9222" width="16.5703125" customWidth="1"/>
    <col min="9223" max="9223" width="16" customWidth="1"/>
    <col min="9224" max="9224" width="18.7109375" customWidth="1"/>
    <col min="9225" max="9225" width="16.7109375" customWidth="1"/>
    <col min="9226" max="9226" width="10.5703125" customWidth="1"/>
    <col min="9227" max="9227" width="9.5703125" customWidth="1"/>
    <col min="9228" max="9228" width="11.28515625" customWidth="1"/>
    <col min="9229" max="9229" width="7.42578125" customWidth="1"/>
    <col min="9230" max="9239" width="11.42578125" hidden="1" customWidth="1"/>
    <col min="9240" max="9240" width="3.7109375" customWidth="1"/>
    <col min="9241" max="9472" width="11.42578125" hidden="1"/>
    <col min="9473" max="9473" width="4.140625" customWidth="1"/>
    <col min="9474" max="9474" width="13.85546875" customWidth="1"/>
    <col min="9475" max="9475" width="11.5703125" customWidth="1"/>
    <col min="9476" max="9476" width="16" customWidth="1"/>
    <col min="9477" max="9477" width="15.28515625" customWidth="1"/>
    <col min="9478" max="9478" width="16.5703125" customWidth="1"/>
    <col min="9479" max="9479" width="16" customWidth="1"/>
    <col min="9480" max="9480" width="18.7109375" customWidth="1"/>
    <col min="9481" max="9481" width="16.7109375" customWidth="1"/>
    <col min="9482" max="9482" width="10.5703125" customWidth="1"/>
    <col min="9483" max="9483" width="9.5703125" customWidth="1"/>
    <col min="9484" max="9484" width="11.28515625" customWidth="1"/>
    <col min="9485" max="9485" width="7.42578125" customWidth="1"/>
    <col min="9486" max="9495" width="11.42578125" hidden="1" customWidth="1"/>
    <col min="9496" max="9496" width="3.7109375" customWidth="1"/>
    <col min="9497" max="9728" width="11.42578125" hidden="1"/>
    <col min="9729" max="9729" width="4.140625" customWidth="1"/>
    <col min="9730" max="9730" width="13.85546875" customWidth="1"/>
    <col min="9731" max="9731" width="11.5703125" customWidth="1"/>
    <col min="9732" max="9732" width="16" customWidth="1"/>
    <col min="9733" max="9733" width="15.28515625" customWidth="1"/>
    <col min="9734" max="9734" width="16.5703125" customWidth="1"/>
    <col min="9735" max="9735" width="16" customWidth="1"/>
    <col min="9736" max="9736" width="18.7109375" customWidth="1"/>
    <col min="9737" max="9737" width="16.7109375" customWidth="1"/>
    <col min="9738" max="9738" width="10.5703125" customWidth="1"/>
    <col min="9739" max="9739" width="9.5703125" customWidth="1"/>
    <col min="9740" max="9740" width="11.28515625" customWidth="1"/>
    <col min="9741" max="9741" width="7.42578125" customWidth="1"/>
    <col min="9742" max="9751" width="11.42578125" hidden="1" customWidth="1"/>
    <col min="9752" max="9752" width="3.7109375" customWidth="1"/>
    <col min="9753" max="9984" width="11.42578125" hidden="1"/>
    <col min="9985" max="9985" width="4.140625" customWidth="1"/>
    <col min="9986" max="9986" width="13.85546875" customWidth="1"/>
    <col min="9987" max="9987" width="11.5703125" customWidth="1"/>
    <col min="9988" max="9988" width="16" customWidth="1"/>
    <col min="9989" max="9989" width="15.28515625" customWidth="1"/>
    <col min="9990" max="9990" width="16.5703125" customWidth="1"/>
    <col min="9991" max="9991" width="16" customWidth="1"/>
    <col min="9992" max="9992" width="18.7109375" customWidth="1"/>
    <col min="9993" max="9993" width="16.7109375" customWidth="1"/>
    <col min="9994" max="9994" width="10.5703125" customWidth="1"/>
    <col min="9995" max="9995" width="9.5703125" customWidth="1"/>
    <col min="9996" max="9996" width="11.28515625" customWidth="1"/>
    <col min="9997" max="9997" width="7.42578125" customWidth="1"/>
    <col min="9998" max="10007" width="11.42578125" hidden="1" customWidth="1"/>
    <col min="10008" max="10008" width="3.7109375" customWidth="1"/>
    <col min="10009" max="10240" width="11.42578125" hidden="1"/>
    <col min="10241" max="10241" width="4.140625" customWidth="1"/>
    <col min="10242" max="10242" width="13.85546875" customWidth="1"/>
    <col min="10243" max="10243" width="11.5703125" customWidth="1"/>
    <col min="10244" max="10244" width="16" customWidth="1"/>
    <col min="10245" max="10245" width="15.28515625" customWidth="1"/>
    <col min="10246" max="10246" width="16.5703125" customWidth="1"/>
    <col min="10247" max="10247" width="16" customWidth="1"/>
    <col min="10248" max="10248" width="18.7109375" customWidth="1"/>
    <col min="10249" max="10249" width="16.7109375" customWidth="1"/>
    <col min="10250" max="10250" width="10.5703125" customWidth="1"/>
    <col min="10251" max="10251" width="9.5703125" customWidth="1"/>
    <col min="10252" max="10252" width="11.28515625" customWidth="1"/>
    <col min="10253" max="10253" width="7.42578125" customWidth="1"/>
    <col min="10254" max="10263" width="11.42578125" hidden="1" customWidth="1"/>
    <col min="10264" max="10264" width="3.7109375" customWidth="1"/>
    <col min="10265" max="10496" width="11.42578125" hidden="1"/>
    <col min="10497" max="10497" width="4.140625" customWidth="1"/>
    <col min="10498" max="10498" width="13.85546875" customWidth="1"/>
    <col min="10499" max="10499" width="11.5703125" customWidth="1"/>
    <col min="10500" max="10500" width="16" customWidth="1"/>
    <col min="10501" max="10501" width="15.28515625" customWidth="1"/>
    <col min="10502" max="10502" width="16.5703125" customWidth="1"/>
    <col min="10503" max="10503" width="16" customWidth="1"/>
    <col min="10504" max="10504" width="18.7109375" customWidth="1"/>
    <col min="10505" max="10505" width="16.7109375" customWidth="1"/>
    <col min="10506" max="10506" width="10.5703125" customWidth="1"/>
    <col min="10507" max="10507" width="9.5703125" customWidth="1"/>
    <col min="10508" max="10508" width="11.28515625" customWidth="1"/>
    <col min="10509" max="10509" width="7.42578125" customWidth="1"/>
    <col min="10510" max="10519" width="11.42578125" hidden="1" customWidth="1"/>
    <col min="10520" max="10520" width="3.7109375" customWidth="1"/>
    <col min="10521" max="10752" width="11.42578125" hidden="1"/>
    <col min="10753" max="10753" width="4.140625" customWidth="1"/>
    <col min="10754" max="10754" width="13.85546875" customWidth="1"/>
    <col min="10755" max="10755" width="11.5703125" customWidth="1"/>
    <col min="10756" max="10756" width="16" customWidth="1"/>
    <col min="10757" max="10757" width="15.28515625" customWidth="1"/>
    <col min="10758" max="10758" width="16.5703125" customWidth="1"/>
    <col min="10759" max="10759" width="16" customWidth="1"/>
    <col min="10760" max="10760" width="18.7109375" customWidth="1"/>
    <col min="10761" max="10761" width="16.7109375" customWidth="1"/>
    <col min="10762" max="10762" width="10.5703125" customWidth="1"/>
    <col min="10763" max="10763" width="9.5703125" customWidth="1"/>
    <col min="10764" max="10764" width="11.28515625" customWidth="1"/>
    <col min="10765" max="10765" width="7.42578125" customWidth="1"/>
    <col min="10766" max="10775" width="11.42578125" hidden="1" customWidth="1"/>
    <col min="10776" max="10776" width="3.7109375" customWidth="1"/>
    <col min="10777" max="11008" width="11.42578125" hidden="1"/>
    <col min="11009" max="11009" width="4.140625" customWidth="1"/>
    <col min="11010" max="11010" width="13.85546875" customWidth="1"/>
    <col min="11011" max="11011" width="11.5703125" customWidth="1"/>
    <col min="11012" max="11012" width="16" customWidth="1"/>
    <col min="11013" max="11013" width="15.28515625" customWidth="1"/>
    <col min="11014" max="11014" width="16.5703125" customWidth="1"/>
    <col min="11015" max="11015" width="16" customWidth="1"/>
    <col min="11016" max="11016" width="18.7109375" customWidth="1"/>
    <col min="11017" max="11017" width="16.7109375" customWidth="1"/>
    <col min="11018" max="11018" width="10.5703125" customWidth="1"/>
    <col min="11019" max="11019" width="9.5703125" customWidth="1"/>
    <col min="11020" max="11020" width="11.28515625" customWidth="1"/>
    <col min="11021" max="11021" width="7.42578125" customWidth="1"/>
    <col min="11022" max="11031" width="11.42578125" hidden="1" customWidth="1"/>
    <col min="11032" max="11032" width="3.7109375" customWidth="1"/>
    <col min="11033" max="11264" width="11.42578125" hidden="1"/>
    <col min="11265" max="11265" width="4.140625" customWidth="1"/>
    <col min="11266" max="11266" width="13.85546875" customWidth="1"/>
    <col min="11267" max="11267" width="11.5703125" customWidth="1"/>
    <col min="11268" max="11268" width="16" customWidth="1"/>
    <col min="11269" max="11269" width="15.28515625" customWidth="1"/>
    <col min="11270" max="11270" width="16.5703125" customWidth="1"/>
    <col min="11271" max="11271" width="16" customWidth="1"/>
    <col min="11272" max="11272" width="18.7109375" customWidth="1"/>
    <col min="11273" max="11273" width="16.7109375" customWidth="1"/>
    <col min="11274" max="11274" width="10.5703125" customWidth="1"/>
    <col min="11275" max="11275" width="9.5703125" customWidth="1"/>
    <col min="11276" max="11276" width="11.28515625" customWidth="1"/>
    <col min="11277" max="11277" width="7.42578125" customWidth="1"/>
    <col min="11278" max="11287" width="11.42578125" hidden="1" customWidth="1"/>
    <col min="11288" max="11288" width="3.7109375" customWidth="1"/>
    <col min="11289" max="11520" width="11.42578125" hidden="1"/>
    <col min="11521" max="11521" width="4.140625" customWidth="1"/>
    <col min="11522" max="11522" width="13.85546875" customWidth="1"/>
    <col min="11523" max="11523" width="11.5703125" customWidth="1"/>
    <col min="11524" max="11524" width="16" customWidth="1"/>
    <col min="11525" max="11525" width="15.28515625" customWidth="1"/>
    <col min="11526" max="11526" width="16.5703125" customWidth="1"/>
    <col min="11527" max="11527" width="16" customWidth="1"/>
    <col min="11528" max="11528" width="18.7109375" customWidth="1"/>
    <col min="11529" max="11529" width="16.7109375" customWidth="1"/>
    <col min="11530" max="11530" width="10.5703125" customWidth="1"/>
    <col min="11531" max="11531" width="9.5703125" customWidth="1"/>
    <col min="11532" max="11532" width="11.28515625" customWidth="1"/>
    <col min="11533" max="11533" width="7.42578125" customWidth="1"/>
    <col min="11534" max="11543" width="11.42578125" hidden="1" customWidth="1"/>
    <col min="11544" max="11544" width="3.7109375" customWidth="1"/>
    <col min="11545" max="11776" width="11.42578125" hidden="1"/>
    <col min="11777" max="11777" width="4.140625" customWidth="1"/>
    <col min="11778" max="11778" width="13.85546875" customWidth="1"/>
    <col min="11779" max="11779" width="11.5703125" customWidth="1"/>
    <col min="11780" max="11780" width="16" customWidth="1"/>
    <col min="11781" max="11781" width="15.28515625" customWidth="1"/>
    <col min="11782" max="11782" width="16.5703125" customWidth="1"/>
    <col min="11783" max="11783" width="16" customWidth="1"/>
    <col min="11784" max="11784" width="18.7109375" customWidth="1"/>
    <col min="11785" max="11785" width="16.7109375" customWidth="1"/>
    <col min="11786" max="11786" width="10.5703125" customWidth="1"/>
    <col min="11787" max="11787" width="9.5703125" customWidth="1"/>
    <col min="11788" max="11788" width="11.28515625" customWidth="1"/>
    <col min="11789" max="11789" width="7.42578125" customWidth="1"/>
    <col min="11790" max="11799" width="11.42578125" hidden="1" customWidth="1"/>
    <col min="11800" max="11800" width="3.7109375" customWidth="1"/>
    <col min="11801" max="12032" width="11.42578125" hidden="1"/>
    <col min="12033" max="12033" width="4.140625" customWidth="1"/>
    <col min="12034" max="12034" width="13.85546875" customWidth="1"/>
    <col min="12035" max="12035" width="11.5703125" customWidth="1"/>
    <col min="12036" max="12036" width="16" customWidth="1"/>
    <col min="12037" max="12037" width="15.28515625" customWidth="1"/>
    <col min="12038" max="12038" width="16.5703125" customWidth="1"/>
    <col min="12039" max="12039" width="16" customWidth="1"/>
    <col min="12040" max="12040" width="18.7109375" customWidth="1"/>
    <col min="12041" max="12041" width="16.7109375" customWidth="1"/>
    <col min="12042" max="12042" width="10.5703125" customWidth="1"/>
    <col min="12043" max="12043" width="9.5703125" customWidth="1"/>
    <col min="12044" max="12044" width="11.28515625" customWidth="1"/>
    <col min="12045" max="12045" width="7.42578125" customWidth="1"/>
    <col min="12046" max="12055" width="11.42578125" hidden="1" customWidth="1"/>
    <col min="12056" max="12056" width="3.7109375" customWidth="1"/>
    <col min="12057" max="12288" width="11.42578125" hidden="1"/>
    <col min="12289" max="12289" width="4.140625" customWidth="1"/>
    <col min="12290" max="12290" width="13.85546875" customWidth="1"/>
    <col min="12291" max="12291" width="11.5703125" customWidth="1"/>
    <col min="12292" max="12292" width="16" customWidth="1"/>
    <col min="12293" max="12293" width="15.28515625" customWidth="1"/>
    <col min="12294" max="12294" width="16.5703125" customWidth="1"/>
    <col min="12295" max="12295" width="16" customWidth="1"/>
    <col min="12296" max="12296" width="18.7109375" customWidth="1"/>
    <col min="12297" max="12297" width="16.7109375" customWidth="1"/>
    <col min="12298" max="12298" width="10.5703125" customWidth="1"/>
    <col min="12299" max="12299" width="9.5703125" customWidth="1"/>
    <col min="12300" max="12300" width="11.28515625" customWidth="1"/>
    <col min="12301" max="12301" width="7.42578125" customWidth="1"/>
    <col min="12302" max="12311" width="11.42578125" hidden="1" customWidth="1"/>
    <col min="12312" max="12312" width="3.7109375" customWidth="1"/>
    <col min="12313" max="12544" width="11.42578125" hidden="1"/>
    <col min="12545" max="12545" width="4.140625" customWidth="1"/>
    <col min="12546" max="12546" width="13.85546875" customWidth="1"/>
    <col min="12547" max="12547" width="11.5703125" customWidth="1"/>
    <col min="12548" max="12548" width="16" customWidth="1"/>
    <col min="12549" max="12549" width="15.28515625" customWidth="1"/>
    <col min="12550" max="12550" width="16.5703125" customWidth="1"/>
    <col min="12551" max="12551" width="16" customWidth="1"/>
    <col min="12552" max="12552" width="18.7109375" customWidth="1"/>
    <col min="12553" max="12553" width="16.7109375" customWidth="1"/>
    <col min="12554" max="12554" width="10.5703125" customWidth="1"/>
    <col min="12555" max="12555" width="9.5703125" customWidth="1"/>
    <col min="12556" max="12556" width="11.28515625" customWidth="1"/>
    <col min="12557" max="12557" width="7.42578125" customWidth="1"/>
    <col min="12558" max="12567" width="11.42578125" hidden="1" customWidth="1"/>
    <col min="12568" max="12568" width="3.7109375" customWidth="1"/>
    <col min="12569" max="12800" width="11.42578125" hidden="1"/>
    <col min="12801" max="12801" width="4.140625" customWidth="1"/>
    <col min="12802" max="12802" width="13.85546875" customWidth="1"/>
    <col min="12803" max="12803" width="11.5703125" customWidth="1"/>
    <col min="12804" max="12804" width="16" customWidth="1"/>
    <col min="12805" max="12805" width="15.28515625" customWidth="1"/>
    <col min="12806" max="12806" width="16.5703125" customWidth="1"/>
    <col min="12807" max="12807" width="16" customWidth="1"/>
    <col min="12808" max="12808" width="18.7109375" customWidth="1"/>
    <col min="12809" max="12809" width="16.7109375" customWidth="1"/>
    <col min="12810" max="12810" width="10.5703125" customWidth="1"/>
    <col min="12811" max="12811" width="9.5703125" customWidth="1"/>
    <col min="12812" max="12812" width="11.28515625" customWidth="1"/>
    <col min="12813" max="12813" width="7.42578125" customWidth="1"/>
    <col min="12814" max="12823" width="11.42578125" hidden="1" customWidth="1"/>
    <col min="12824" max="12824" width="3.7109375" customWidth="1"/>
    <col min="12825" max="13056" width="11.42578125" hidden="1"/>
    <col min="13057" max="13057" width="4.140625" customWidth="1"/>
    <col min="13058" max="13058" width="13.85546875" customWidth="1"/>
    <col min="13059" max="13059" width="11.5703125" customWidth="1"/>
    <col min="13060" max="13060" width="16" customWidth="1"/>
    <col min="13061" max="13061" width="15.28515625" customWidth="1"/>
    <col min="13062" max="13062" width="16.5703125" customWidth="1"/>
    <col min="13063" max="13063" width="16" customWidth="1"/>
    <col min="13064" max="13064" width="18.7109375" customWidth="1"/>
    <col min="13065" max="13065" width="16.7109375" customWidth="1"/>
    <col min="13066" max="13066" width="10.5703125" customWidth="1"/>
    <col min="13067" max="13067" width="9.5703125" customWidth="1"/>
    <col min="13068" max="13068" width="11.28515625" customWidth="1"/>
    <col min="13069" max="13069" width="7.42578125" customWidth="1"/>
    <col min="13070" max="13079" width="11.42578125" hidden="1" customWidth="1"/>
    <col min="13080" max="13080" width="3.7109375" customWidth="1"/>
    <col min="13081" max="13312" width="11.42578125" hidden="1"/>
    <col min="13313" max="13313" width="4.140625" customWidth="1"/>
    <col min="13314" max="13314" width="13.85546875" customWidth="1"/>
    <col min="13315" max="13315" width="11.5703125" customWidth="1"/>
    <col min="13316" max="13316" width="16" customWidth="1"/>
    <col min="13317" max="13317" width="15.28515625" customWidth="1"/>
    <col min="13318" max="13318" width="16.5703125" customWidth="1"/>
    <col min="13319" max="13319" width="16" customWidth="1"/>
    <col min="13320" max="13320" width="18.7109375" customWidth="1"/>
    <col min="13321" max="13321" width="16.7109375" customWidth="1"/>
    <col min="13322" max="13322" width="10.5703125" customWidth="1"/>
    <col min="13323" max="13323" width="9.5703125" customWidth="1"/>
    <col min="13324" max="13324" width="11.28515625" customWidth="1"/>
    <col min="13325" max="13325" width="7.42578125" customWidth="1"/>
    <col min="13326" max="13335" width="11.42578125" hidden="1" customWidth="1"/>
    <col min="13336" max="13336" width="3.7109375" customWidth="1"/>
    <col min="13337" max="13568" width="11.42578125" hidden="1"/>
    <col min="13569" max="13569" width="4.140625" customWidth="1"/>
    <col min="13570" max="13570" width="13.85546875" customWidth="1"/>
    <col min="13571" max="13571" width="11.5703125" customWidth="1"/>
    <col min="13572" max="13572" width="16" customWidth="1"/>
    <col min="13573" max="13573" width="15.28515625" customWidth="1"/>
    <col min="13574" max="13574" width="16.5703125" customWidth="1"/>
    <col min="13575" max="13575" width="16" customWidth="1"/>
    <col min="13576" max="13576" width="18.7109375" customWidth="1"/>
    <col min="13577" max="13577" width="16.7109375" customWidth="1"/>
    <col min="13578" max="13578" width="10.5703125" customWidth="1"/>
    <col min="13579" max="13579" width="9.5703125" customWidth="1"/>
    <col min="13580" max="13580" width="11.28515625" customWidth="1"/>
    <col min="13581" max="13581" width="7.42578125" customWidth="1"/>
    <col min="13582" max="13591" width="11.42578125" hidden="1" customWidth="1"/>
    <col min="13592" max="13592" width="3.7109375" customWidth="1"/>
    <col min="13593" max="13824" width="11.42578125" hidden="1"/>
    <col min="13825" max="13825" width="4.140625" customWidth="1"/>
    <col min="13826" max="13826" width="13.85546875" customWidth="1"/>
    <col min="13827" max="13827" width="11.5703125" customWidth="1"/>
    <col min="13828" max="13828" width="16" customWidth="1"/>
    <col min="13829" max="13829" width="15.28515625" customWidth="1"/>
    <col min="13830" max="13830" width="16.5703125" customWidth="1"/>
    <col min="13831" max="13831" width="16" customWidth="1"/>
    <col min="13832" max="13832" width="18.7109375" customWidth="1"/>
    <col min="13833" max="13833" width="16.7109375" customWidth="1"/>
    <col min="13834" max="13834" width="10.5703125" customWidth="1"/>
    <col min="13835" max="13835" width="9.5703125" customWidth="1"/>
    <col min="13836" max="13836" width="11.28515625" customWidth="1"/>
    <col min="13837" max="13837" width="7.42578125" customWidth="1"/>
    <col min="13838" max="13847" width="11.42578125" hidden="1" customWidth="1"/>
    <col min="13848" max="13848" width="3.7109375" customWidth="1"/>
    <col min="13849" max="14080" width="11.42578125" hidden="1"/>
    <col min="14081" max="14081" width="4.140625" customWidth="1"/>
    <col min="14082" max="14082" width="13.85546875" customWidth="1"/>
    <col min="14083" max="14083" width="11.5703125" customWidth="1"/>
    <col min="14084" max="14084" width="16" customWidth="1"/>
    <col min="14085" max="14085" width="15.28515625" customWidth="1"/>
    <col min="14086" max="14086" width="16.5703125" customWidth="1"/>
    <col min="14087" max="14087" width="16" customWidth="1"/>
    <col min="14088" max="14088" width="18.7109375" customWidth="1"/>
    <col min="14089" max="14089" width="16.7109375" customWidth="1"/>
    <col min="14090" max="14090" width="10.5703125" customWidth="1"/>
    <col min="14091" max="14091" width="9.5703125" customWidth="1"/>
    <col min="14092" max="14092" width="11.28515625" customWidth="1"/>
    <col min="14093" max="14093" width="7.42578125" customWidth="1"/>
    <col min="14094" max="14103" width="11.42578125" hidden="1" customWidth="1"/>
    <col min="14104" max="14104" width="3.7109375" customWidth="1"/>
    <col min="14105" max="14336" width="11.42578125" hidden="1"/>
    <col min="14337" max="14337" width="4.140625" customWidth="1"/>
    <col min="14338" max="14338" width="13.85546875" customWidth="1"/>
    <col min="14339" max="14339" width="11.5703125" customWidth="1"/>
    <col min="14340" max="14340" width="16" customWidth="1"/>
    <col min="14341" max="14341" width="15.28515625" customWidth="1"/>
    <col min="14342" max="14342" width="16.5703125" customWidth="1"/>
    <col min="14343" max="14343" width="16" customWidth="1"/>
    <col min="14344" max="14344" width="18.7109375" customWidth="1"/>
    <col min="14345" max="14345" width="16.7109375" customWidth="1"/>
    <col min="14346" max="14346" width="10.5703125" customWidth="1"/>
    <col min="14347" max="14347" width="9.5703125" customWidth="1"/>
    <col min="14348" max="14348" width="11.28515625" customWidth="1"/>
    <col min="14349" max="14349" width="7.42578125" customWidth="1"/>
    <col min="14350" max="14359" width="11.42578125" hidden="1" customWidth="1"/>
    <col min="14360" max="14360" width="3.7109375" customWidth="1"/>
    <col min="14361" max="14592" width="11.42578125" hidden="1"/>
    <col min="14593" max="14593" width="4.140625" customWidth="1"/>
    <col min="14594" max="14594" width="13.85546875" customWidth="1"/>
    <col min="14595" max="14595" width="11.5703125" customWidth="1"/>
    <col min="14596" max="14596" width="16" customWidth="1"/>
    <col min="14597" max="14597" width="15.28515625" customWidth="1"/>
    <col min="14598" max="14598" width="16.5703125" customWidth="1"/>
    <col min="14599" max="14599" width="16" customWidth="1"/>
    <col min="14600" max="14600" width="18.7109375" customWidth="1"/>
    <col min="14601" max="14601" width="16.7109375" customWidth="1"/>
    <col min="14602" max="14602" width="10.5703125" customWidth="1"/>
    <col min="14603" max="14603" width="9.5703125" customWidth="1"/>
    <col min="14604" max="14604" width="11.28515625" customWidth="1"/>
    <col min="14605" max="14605" width="7.42578125" customWidth="1"/>
    <col min="14606" max="14615" width="11.42578125" hidden="1" customWidth="1"/>
    <col min="14616" max="14616" width="3.7109375" customWidth="1"/>
    <col min="14617" max="14848" width="11.42578125" hidden="1"/>
    <col min="14849" max="14849" width="4.140625" customWidth="1"/>
    <col min="14850" max="14850" width="13.85546875" customWidth="1"/>
    <col min="14851" max="14851" width="11.5703125" customWidth="1"/>
    <col min="14852" max="14852" width="16" customWidth="1"/>
    <col min="14853" max="14853" width="15.28515625" customWidth="1"/>
    <col min="14854" max="14854" width="16.5703125" customWidth="1"/>
    <col min="14855" max="14855" width="16" customWidth="1"/>
    <col min="14856" max="14856" width="18.7109375" customWidth="1"/>
    <col min="14857" max="14857" width="16.7109375" customWidth="1"/>
    <col min="14858" max="14858" width="10.5703125" customWidth="1"/>
    <col min="14859" max="14859" width="9.5703125" customWidth="1"/>
    <col min="14860" max="14860" width="11.28515625" customWidth="1"/>
    <col min="14861" max="14861" width="7.42578125" customWidth="1"/>
    <col min="14862" max="14871" width="11.42578125" hidden="1" customWidth="1"/>
    <col min="14872" max="14872" width="3.7109375" customWidth="1"/>
    <col min="14873" max="15104" width="11.42578125" hidden="1"/>
    <col min="15105" max="15105" width="4.140625" customWidth="1"/>
    <col min="15106" max="15106" width="13.85546875" customWidth="1"/>
    <col min="15107" max="15107" width="11.5703125" customWidth="1"/>
    <col min="15108" max="15108" width="16" customWidth="1"/>
    <col min="15109" max="15109" width="15.28515625" customWidth="1"/>
    <col min="15110" max="15110" width="16.5703125" customWidth="1"/>
    <col min="15111" max="15111" width="16" customWidth="1"/>
    <col min="15112" max="15112" width="18.7109375" customWidth="1"/>
    <col min="15113" max="15113" width="16.7109375" customWidth="1"/>
    <col min="15114" max="15114" width="10.5703125" customWidth="1"/>
    <col min="15115" max="15115" width="9.5703125" customWidth="1"/>
    <col min="15116" max="15116" width="11.28515625" customWidth="1"/>
    <col min="15117" max="15117" width="7.42578125" customWidth="1"/>
    <col min="15118" max="15127" width="11.42578125" hidden="1" customWidth="1"/>
    <col min="15128" max="15128" width="3.7109375" customWidth="1"/>
    <col min="15129" max="15360" width="11.42578125" hidden="1"/>
    <col min="15361" max="15361" width="4.140625" customWidth="1"/>
    <col min="15362" max="15362" width="13.85546875" customWidth="1"/>
    <col min="15363" max="15363" width="11.5703125" customWidth="1"/>
    <col min="15364" max="15364" width="16" customWidth="1"/>
    <col min="15365" max="15365" width="15.28515625" customWidth="1"/>
    <col min="15366" max="15366" width="16.5703125" customWidth="1"/>
    <col min="15367" max="15367" width="16" customWidth="1"/>
    <col min="15368" max="15368" width="18.7109375" customWidth="1"/>
    <col min="15369" max="15369" width="16.7109375" customWidth="1"/>
    <col min="15370" max="15370" width="10.5703125" customWidth="1"/>
    <col min="15371" max="15371" width="9.5703125" customWidth="1"/>
    <col min="15372" max="15372" width="11.28515625" customWidth="1"/>
    <col min="15373" max="15373" width="7.42578125" customWidth="1"/>
    <col min="15374" max="15383" width="11.42578125" hidden="1" customWidth="1"/>
    <col min="15384" max="15384" width="3.7109375" customWidth="1"/>
    <col min="15385" max="15616" width="11.42578125" hidden="1"/>
    <col min="15617" max="15617" width="4.140625" customWidth="1"/>
    <col min="15618" max="15618" width="13.85546875" customWidth="1"/>
    <col min="15619" max="15619" width="11.5703125" customWidth="1"/>
    <col min="15620" max="15620" width="16" customWidth="1"/>
    <col min="15621" max="15621" width="15.28515625" customWidth="1"/>
    <col min="15622" max="15622" width="16.5703125" customWidth="1"/>
    <col min="15623" max="15623" width="16" customWidth="1"/>
    <col min="15624" max="15624" width="18.7109375" customWidth="1"/>
    <col min="15625" max="15625" width="16.7109375" customWidth="1"/>
    <col min="15626" max="15626" width="10.5703125" customWidth="1"/>
    <col min="15627" max="15627" width="9.5703125" customWidth="1"/>
    <col min="15628" max="15628" width="11.28515625" customWidth="1"/>
    <col min="15629" max="15629" width="7.42578125" customWidth="1"/>
    <col min="15630" max="15639" width="11.42578125" hidden="1" customWidth="1"/>
    <col min="15640" max="15640" width="3.7109375" customWidth="1"/>
    <col min="15641" max="15872" width="11.42578125" hidden="1"/>
    <col min="15873" max="15873" width="4.140625" customWidth="1"/>
    <col min="15874" max="15874" width="13.85546875" customWidth="1"/>
    <col min="15875" max="15875" width="11.5703125" customWidth="1"/>
    <col min="15876" max="15876" width="16" customWidth="1"/>
    <col min="15877" max="15877" width="15.28515625" customWidth="1"/>
    <col min="15878" max="15878" width="16.5703125" customWidth="1"/>
    <col min="15879" max="15879" width="16" customWidth="1"/>
    <col min="15880" max="15880" width="18.7109375" customWidth="1"/>
    <col min="15881" max="15881" width="16.7109375" customWidth="1"/>
    <col min="15882" max="15882" width="10.5703125" customWidth="1"/>
    <col min="15883" max="15883" width="9.5703125" customWidth="1"/>
    <col min="15884" max="15884" width="11.28515625" customWidth="1"/>
    <col min="15885" max="15885" width="7.42578125" customWidth="1"/>
    <col min="15886" max="15895" width="11.42578125" hidden="1" customWidth="1"/>
    <col min="15896" max="15896" width="3.7109375" customWidth="1"/>
    <col min="15897" max="16128" width="11.42578125" hidden="1"/>
    <col min="16129" max="16129" width="4.140625" customWidth="1"/>
    <col min="16130" max="16130" width="13.85546875" customWidth="1"/>
    <col min="16131" max="16131" width="11.5703125" customWidth="1"/>
    <col min="16132" max="16132" width="16" customWidth="1"/>
    <col min="16133" max="16133" width="15.28515625" customWidth="1"/>
    <col min="16134" max="16134" width="16.5703125" customWidth="1"/>
    <col min="16135" max="16135" width="16" customWidth="1"/>
    <col min="16136" max="16136" width="18.7109375" customWidth="1"/>
    <col min="16137" max="16137" width="16.7109375" customWidth="1"/>
    <col min="16138" max="16138" width="10.5703125" customWidth="1"/>
    <col min="16139" max="16139" width="9.5703125" customWidth="1"/>
    <col min="16140" max="16140" width="11.28515625" customWidth="1"/>
    <col min="16141" max="16141" width="7.42578125" customWidth="1"/>
    <col min="16142" max="16151" width="11.42578125" hidden="1" customWidth="1"/>
    <col min="16152" max="16152" width="3.7109375" customWidth="1"/>
    <col min="16153" max="16384" width="11.42578125" hidden="1"/>
  </cols>
  <sheetData>
    <row r="1" spans="2:32" ht="9.75" customHeight="1" x14ac:dyDescent="0.25">
      <c r="P1" s="3" t="s">
        <v>0</v>
      </c>
    </row>
    <row r="2" spans="2:32" ht="15.75" customHeight="1" x14ac:dyDescent="0.25">
      <c r="B2" s="4"/>
      <c r="C2" s="4"/>
      <c r="D2" s="270"/>
      <c r="E2" s="272"/>
      <c r="F2" s="272"/>
      <c r="G2" s="272"/>
      <c r="H2" s="272"/>
      <c r="I2" s="272"/>
      <c r="J2" s="272"/>
      <c r="K2" s="273"/>
      <c r="L2" s="5"/>
      <c r="N2" s="6" t="s">
        <v>1</v>
      </c>
      <c r="O2" s="6" t="s">
        <v>2</v>
      </c>
      <c r="P2" s="3" t="s">
        <v>3</v>
      </c>
      <c r="Q2" s="3" t="s">
        <v>4</v>
      </c>
      <c r="R2" s="7"/>
      <c r="S2" s="8"/>
      <c r="T2" s="8"/>
      <c r="U2" s="8"/>
      <c r="V2" s="8"/>
      <c r="W2" s="8"/>
      <c r="X2" s="9"/>
      <c r="Y2" s="10"/>
      <c r="Z2" s="10"/>
      <c r="AA2" s="10"/>
      <c r="AB2" s="10"/>
      <c r="AC2" s="10"/>
      <c r="AD2" s="10"/>
      <c r="AE2" s="10"/>
      <c r="AF2" s="10"/>
    </row>
    <row r="3" spans="2:32" ht="15.75" customHeight="1" x14ac:dyDescent="0.25">
      <c r="B3" s="11"/>
      <c r="C3" s="11"/>
      <c r="D3" s="271"/>
      <c r="E3" s="274"/>
      <c r="F3" s="274"/>
      <c r="G3" s="274"/>
      <c r="H3" s="274"/>
      <c r="I3" s="274"/>
      <c r="J3" s="274"/>
      <c r="K3" s="275"/>
      <c r="L3" s="12"/>
      <c r="N3" s="6" t="s">
        <v>5</v>
      </c>
      <c r="O3" s="6" t="s">
        <v>6</v>
      </c>
      <c r="P3" s="3" t="s">
        <v>7</v>
      </c>
      <c r="Q3" s="8" t="s">
        <v>8</v>
      </c>
      <c r="R3" s="7"/>
      <c r="S3" s="8"/>
      <c r="T3" s="8"/>
      <c r="U3" s="8"/>
      <c r="V3" s="8"/>
      <c r="W3" s="8"/>
      <c r="X3" s="9"/>
      <c r="Y3" s="10"/>
      <c r="Z3" s="10"/>
      <c r="AA3" s="10"/>
      <c r="AB3" s="10"/>
      <c r="AC3" s="10"/>
      <c r="AD3" s="10"/>
      <c r="AE3" s="10"/>
      <c r="AF3" s="10"/>
    </row>
    <row r="4" spans="2:32" ht="15.75" customHeight="1" x14ac:dyDescent="0.25">
      <c r="B4" s="11"/>
      <c r="C4" s="11"/>
      <c r="D4" s="271"/>
      <c r="E4" s="276"/>
      <c r="F4" s="276"/>
      <c r="G4" s="276"/>
      <c r="H4" s="276"/>
      <c r="I4" s="277"/>
      <c r="J4" s="277"/>
      <c r="K4" s="278"/>
      <c r="L4" s="12"/>
      <c r="M4" s="13"/>
      <c r="N4" s="6" t="s">
        <v>9</v>
      </c>
      <c r="O4" s="6" t="s">
        <v>10</v>
      </c>
      <c r="P4" s="3" t="s">
        <v>11</v>
      </c>
      <c r="Q4" s="14" t="s">
        <v>12</v>
      </c>
      <c r="R4" s="7"/>
      <c r="S4" s="8"/>
      <c r="T4" s="8"/>
      <c r="U4" s="8"/>
      <c r="V4" s="8"/>
      <c r="W4" s="8"/>
      <c r="X4" s="9"/>
      <c r="Y4" s="10"/>
      <c r="Z4" s="10"/>
      <c r="AA4" s="10"/>
      <c r="AB4" s="10"/>
      <c r="AC4" s="10"/>
      <c r="AD4" s="10"/>
      <c r="AE4" s="10"/>
      <c r="AF4" s="10"/>
    </row>
    <row r="5" spans="2:32" ht="15.75" customHeight="1" x14ac:dyDescent="0.25">
      <c r="B5" s="11"/>
      <c r="C5" s="11"/>
      <c r="D5" s="271"/>
      <c r="E5" s="276"/>
      <c r="F5" s="276"/>
      <c r="G5" s="276"/>
      <c r="H5" s="276"/>
      <c r="I5" s="276"/>
      <c r="J5" s="276"/>
      <c r="K5" s="279"/>
      <c r="L5" s="12"/>
      <c r="M5" s="13"/>
      <c r="N5" s="15" t="s">
        <v>13</v>
      </c>
      <c r="O5" s="15"/>
      <c r="P5" s="3" t="s">
        <v>14</v>
      </c>
      <c r="Q5" s="8" t="s">
        <v>15</v>
      </c>
      <c r="R5" s="7"/>
      <c r="S5" s="8"/>
      <c r="T5" s="8"/>
      <c r="U5" s="8"/>
      <c r="V5" s="8"/>
      <c r="W5" s="8"/>
      <c r="X5" s="9"/>
      <c r="Y5" s="10"/>
      <c r="Z5" s="10"/>
      <c r="AA5" s="10"/>
      <c r="AB5" s="10"/>
      <c r="AC5" s="10"/>
      <c r="AD5" s="10"/>
      <c r="AE5" s="10"/>
      <c r="AF5" s="10"/>
    </row>
    <row r="6" spans="2:32" ht="15" customHeight="1" thickBot="1" x14ac:dyDescent="0.3">
      <c r="B6" s="11"/>
      <c r="C6" s="16"/>
      <c r="D6" s="17"/>
      <c r="E6" s="17"/>
      <c r="F6" s="17"/>
      <c r="G6" s="17"/>
      <c r="H6" s="17"/>
      <c r="I6" s="17"/>
      <c r="J6" s="17"/>
      <c r="K6" s="18"/>
      <c r="L6" s="12"/>
      <c r="M6" s="13"/>
      <c r="N6" s="15" t="s">
        <v>16</v>
      </c>
      <c r="O6" s="15"/>
      <c r="P6" s="3" t="s">
        <v>17</v>
      </c>
      <c r="Q6" s="3" t="s">
        <v>18</v>
      </c>
      <c r="R6" s="7"/>
      <c r="S6" s="8"/>
      <c r="T6" s="8"/>
      <c r="U6" s="8"/>
      <c r="V6" s="8"/>
      <c r="W6" s="8"/>
      <c r="X6" s="9"/>
      <c r="Y6" s="10"/>
      <c r="Z6" s="10"/>
      <c r="AA6" s="10"/>
      <c r="AB6" s="10"/>
      <c r="AC6" s="10"/>
      <c r="AD6" s="10"/>
      <c r="AE6" s="10"/>
      <c r="AF6" s="10"/>
    </row>
    <row r="7" spans="2:32" ht="15" customHeight="1" thickBot="1" x14ac:dyDescent="0.3">
      <c r="B7" s="11"/>
      <c r="C7" s="256" t="s">
        <v>19</v>
      </c>
      <c r="D7" s="257"/>
      <c r="E7" s="258" t="s">
        <v>20</v>
      </c>
      <c r="F7" s="259"/>
      <c r="G7" s="19" t="s">
        <v>21</v>
      </c>
      <c r="H7" s="20">
        <v>3</v>
      </c>
      <c r="I7" s="19" t="s">
        <v>22</v>
      </c>
      <c r="J7" s="260">
        <v>41337</v>
      </c>
      <c r="K7" s="261"/>
      <c r="L7" s="12"/>
      <c r="M7" s="13"/>
      <c r="N7" s="15" t="s">
        <v>23</v>
      </c>
      <c r="O7" s="15"/>
      <c r="P7" s="3" t="s">
        <v>24</v>
      </c>
      <c r="Q7" s="8" t="s">
        <v>25</v>
      </c>
      <c r="R7" s="7"/>
      <c r="S7" s="8"/>
      <c r="T7" s="8"/>
      <c r="U7" s="8"/>
      <c r="V7" s="8"/>
      <c r="W7" s="8"/>
      <c r="X7" s="9"/>
      <c r="Y7" s="10"/>
      <c r="Z7" s="10"/>
      <c r="AA7" s="10"/>
      <c r="AB7" s="10"/>
      <c r="AC7" s="10"/>
      <c r="AD7" s="10"/>
      <c r="AE7" s="10"/>
      <c r="AF7" s="10"/>
    </row>
    <row r="8" spans="2:32" ht="9.75" customHeight="1" x14ac:dyDescent="0.25">
      <c r="B8" s="16"/>
      <c r="C8" s="17"/>
      <c r="D8" s="17"/>
      <c r="E8" s="17"/>
      <c r="F8" s="17"/>
      <c r="G8" s="17"/>
      <c r="H8" s="17"/>
      <c r="I8" s="17"/>
      <c r="J8" s="17"/>
      <c r="K8" s="17"/>
      <c r="L8" s="18"/>
      <c r="M8" s="13"/>
      <c r="N8" s="6" t="s">
        <v>26</v>
      </c>
      <c r="O8" s="6"/>
      <c r="P8" s="3" t="s">
        <v>27</v>
      </c>
      <c r="Q8" s="8" t="s">
        <v>28</v>
      </c>
      <c r="R8" s="7"/>
      <c r="S8" s="8"/>
      <c r="T8" s="8"/>
      <c r="U8" s="8"/>
      <c r="V8" s="8"/>
      <c r="W8" s="8"/>
      <c r="X8" s="9"/>
      <c r="Y8" s="10"/>
      <c r="Z8" s="10"/>
      <c r="AA8" s="10"/>
      <c r="AB8" s="10"/>
      <c r="AC8" s="10"/>
      <c r="AD8" s="10"/>
      <c r="AE8" s="10"/>
      <c r="AF8" s="10"/>
    </row>
    <row r="9" spans="2:32" ht="19.5" customHeight="1" x14ac:dyDescent="0.25">
      <c r="B9" s="262" t="s">
        <v>29</v>
      </c>
      <c r="C9" s="263"/>
      <c r="D9" s="263"/>
      <c r="E9" s="263"/>
      <c r="F9" s="263"/>
      <c r="G9" s="263"/>
      <c r="H9" s="263"/>
      <c r="I9" s="263"/>
      <c r="J9" s="263"/>
      <c r="K9" s="263"/>
      <c r="L9" s="264"/>
      <c r="M9" s="13"/>
      <c r="N9" s="6" t="s">
        <v>30</v>
      </c>
      <c r="O9" s="6"/>
      <c r="P9" s="3" t="s">
        <v>31</v>
      </c>
      <c r="Q9" s="8" t="s">
        <v>32</v>
      </c>
      <c r="R9" s="7"/>
      <c r="S9" s="8"/>
      <c r="T9" s="8"/>
      <c r="U9" s="8"/>
      <c r="V9" s="8"/>
      <c r="W9" s="8"/>
      <c r="X9" s="9"/>
      <c r="Y9" s="10"/>
      <c r="Z9" s="10"/>
      <c r="AA9" s="10"/>
      <c r="AB9" s="10"/>
      <c r="AC9" s="10"/>
      <c r="AD9" s="10"/>
      <c r="AE9" s="10"/>
      <c r="AF9" s="10"/>
    </row>
    <row r="10" spans="2:32" ht="25.5" customHeight="1" x14ac:dyDescent="0.25">
      <c r="B10" s="265"/>
      <c r="C10" s="249" t="s">
        <v>33</v>
      </c>
      <c r="D10" s="249"/>
      <c r="E10" s="266" t="s">
        <v>185</v>
      </c>
      <c r="F10" s="266"/>
      <c r="G10" s="266"/>
      <c r="H10" s="266"/>
      <c r="I10" s="266"/>
      <c r="J10" s="21" t="s">
        <v>35</v>
      </c>
      <c r="K10" s="267" t="s">
        <v>186</v>
      </c>
      <c r="L10" s="267"/>
      <c r="M10" s="22"/>
      <c r="N10" s="6" t="s">
        <v>37</v>
      </c>
      <c r="O10" s="6"/>
      <c r="P10" s="8" t="s">
        <v>38</v>
      </c>
      <c r="Q10" s="23"/>
      <c r="R10" s="7"/>
      <c r="S10" s="8"/>
      <c r="T10" s="8"/>
      <c r="U10" s="8"/>
      <c r="V10" s="8"/>
      <c r="W10" s="8"/>
      <c r="X10" s="9"/>
      <c r="Y10" s="10"/>
      <c r="Z10" s="10"/>
      <c r="AA10" s="10"/>
      <c r="AB10" s="10"/>
      <c r="AC10" s="10"/>
      <c r="AD10" s="10"/>
      <c r="AE10" s="10"/>
      <c r="AF10" s="10"/>
    </row>
    <row r="11" spans="2:32" ht="22.5" customHeight="1" x14ac:dyDescent="0.25">
      <c r="B11" s="265"/>
      <c r="C11" s="232" t="s">
        <v>39</v>
      </c>
      <c r="D11" s="232"/>
      <c r="E11" s="268">
        <v>40177</v>
      </c>
      <c r="F11" s="269"/>
      <c r="G11" s="269"/>
      <c r="H11" s="269"/>
      <c r="I11" s="269"/>
      <c r="J11" s="269"/>
      <c r="K11" s="21" t="s">
        <v>40</v>
      </c>
      <c r="L11" s="24">
        <v>1</v>
      </c>
      <c r="M11" s="22"/>
      <c r="N11" s="6" t="s">
        <v>41</v>
      </c>
      <c r="O11" s="6"/>
      <c r="P11" s="8" t="s">
        <v>42</v>
      </c>
      <c r="Q11" s="25"/>
      <c r="R11" s="26"/>
      <c r="S11" s="8"/>
      <c r="T11" s="8"/>
      <c r="U11" s="8"/>
      <c r="V11" s="8"/>
      <c r="W11" s="8"/>
      <c r="X11" s="9"/>
      <c r="Y11" s="10"/>
      <c r="Z11" s="10"/>
      <c r="AA11" s="10"/>
      <c r="AB11" s="10"/>
      <c r="AC11" s="10"/>
      <c r="AD11" s="10"/>
      <c r="AE11" s="10"/>
      <c r="AF11" s="10"/>
    </row>
    <row r="12" spans="2:32" ht="27" customHeight="1" x14ac:dyDescent="0.25">
      <c r="B12" s="265"/>
      <c r="C12" s="223" t="s">
        <v>43</v>
      </c>
      <c r="D12" s="223"/>
      <c r="E12" s="223"/>
      <c r="F12" s="280" t="s">
        <v>41</v>
      </c>
      <c r="G12" s="281"/>
      <c r="H12" s="281"/>
      <c r="I12" s="281"/>
      <c r="J12" s="281"/>
      <c r="K12" s="281"/>
      <c r="L12" s="281"/>
      <c r="M12" s="22"/>
      <c r="N12" s="6" t="s">
        <v>44</v>
      </c>
      <c r="O12" s="6"/>
      <c r="P12" s="8" t="s">
        <v>45</v>
      </c>
      <c r="Q12" s="25"/>
      <c r="R12" s="26"/>
      <c r="S12" s="8"/>
      <c r="T12" s="8"/>
      <c r="U12" s="8"/>
      <c r="V12" s="8"/>
      <c r="W12" s="8"/>
      <c r="X12" s="9"/>
      <c r="Y12" s="10"/>
      <c r="Z12" s="10"/>
      <c r="AA12" s="10"/>
      <c r="AB12" s="10"/>
      <c r="AC12" s="10"/>
      <c r="AD12" s="10"/>
      <c r="AE12" s="10"/>
      <c r="AF12" s="10"/>
    </row>
    <row r="13" spans="2:32" ht="29.25" customHeight="1" x14ac:dyDescent="0.25">
      <c r="B13" s="265"/>
      <c r="C13" s="223" t="s">
        <v>46</v>
      </c>
      <c r="D13" s="223"/>
      <c r="E13" s="224"/>
      <c r="F13" s="224"/>
      <c r="G13" s="224"/>
      <c r="H13" s="224"/>
      <c r="I13" s="21" t="s">
        <v>47</v>
      </c>
      <c r="J13" s="266" t="s">
        <v>6</v>
      </c>
      <c r="K13" s="281"/>
      <c r="L13" s="281"/>
      <c r="M13" s="22"/>
      <c r="N13" s="6" t="s">
        <v>48</v>
      </c>
      <c r="O13" s="14"/>
      <c r="P13" s="14"/>
      <c r="Q13" s="14"/>
      <c r="R13" s="27"/>
      <c r="S13" s="8"/>
      <c r="T13" s="8"/>
      <c r="U13" s="8"/>
      <c r="V13" s="8"/>
      <c r="W13" s="8"/>
      <c r="X13" s="9"/>
      <c r="Y13" s="10"/>
      <c r="Z13" s="10"/>
      <c r="AA13" s="10"/>
      <c r="AB13" s="10"/>
      <c r="AC13" s="10"/>
      <c r="AD13" s="10"/>
      <c r="AE13" s="10"/>
      <c r="AF13" s="10"/>
    </row>
    <row r="14" spans="2:32" ht="48" customHeight="1" x14ac:dyDescent="0.25">
      <c r="B14" s="265"/>
      <c r="C14" s="252" t="s">
        <v>49</v>
      </c>
      <c r="D14" s="223"/>
      <c r="E14" s="253" t="s">
        <v>50</v>
      </c>
      <c r="F14" s="254"/>
      <c r="G14" s="254"/>
      <c r="H14" s="254"/>
      <c r="I14" s="254"/>
      <c r="J14" s="254"/>
      <c r="K14" s="254"/>
      <c r="L14" s="255"/>
      <c r="M14" s="22"/>
      <c r="N14" s="6" t="s">
        <v>51</v>
      </c>
      <c r="O14" s="14"/>
      <c r="P14" s="14"/>
      <c r="Q14" s="14"/>
      <c r="R14" s="27"/>
      <c r="S14" s="8"/>
      <c r="T14" s="8"/>
      <c r="U14" s="8"/>
      <c r="V14" s="8"/>
      <c r="W14" s="8"/>
      <c r="X14" s="9"/>
      <c r="Y14" s="10"/>
      <c r="Z14" s="10"/>
      <c r="AA14" s="10"/>
      <c r="AB14" s="10"/>
      <c r="AC14" s="10"/>
      <c r="AD14" s="10"/>
      <c r="AE14" s="10"/>
      <c r="AF14" s="10"/>
    </row>
    <row r="15" spans="2:32" ht="9" customHeight="1" x14ac:dyDescent="0.25">
      <c r="B15" s="222"/>
      <c r="C15" s="222"/>
      <c r="D15" s="222"/>
      <c r="E15" s="222"/>
      <c r="F15" s="222"/>
      <c r="G15" s="222"/>
      <c r="H15" s="222"/>
      <c r="I15" s="222"/>
      <c r="J15" s="222"/>
      <c r="K15" s="222"/>
      <c r="L15" s="222"/>
      <c r="M15" s="22"/>
      <c r="N15" s="6" t="s">
        <v>52</v>
      </c>
      <c r="O15" s="14"/>
      <c r="P15" s="14"/>
      <c r="Q15" s="14"/>
      <c r="R15" s="27"/>
      <c r="S15" s="28"/>
      <c r="T15" s="28"/>
      <c r="U15" s="8"/>
      <c r="V15" s="8"/>
      <c r="W15" s="8"/>
      <c r="X15" s="9"/>
      <c r="Y15" s="10"/>
      <c r="Z15" s="10"/>
      <c r="AA15" s="10"/>
      <c r="AB15" s="10"/>
      <c r="AC15" s="10"/>
      <c r="AD15" s="10"/>
      <c r="AE15" s="10"/>
      <c r="AF15" s="10"/>
    </row>
    <row r="16" spans="2:32" ht="17.25" customHeight="1" x14ac:dyDescent="0.25">
      <c r="B16" s="228" t="s">
        <v>53</v>
      </c>
      <c r="C16" s="229"/>
      <c r="D16" s="229"/>
      <c r="E16" s="229"/>
      <c r="F16" s="229"/>
      <c r="G16" s="229"/>
      <c r="H16" s="229"/>
      <c r="I16" s="229"/>
      <c r="J16" s="229"/>
      <c r="K16" s="229"/>
      <c r="L16" s="251"/>
      <c r="M16" s="22"/>
      <c r="N16" s="6" t="s">
        <v>54</v>
      </c>
      <c r="O16" s="6"/>
      <c r="P16" s="8"/>
      <c r="Q16" s="25"/>
      <c r="R16" s="26"/>
      <c r="S16" s="28"/>
      <c r="T16" s="28"/>
      <c r="U16" s="8"/>
      <c r="V16" s="8"/>
      <c r="W16" s="8"/>
      <c r="X16" s="9"/>
      <c r="Y16" s="10"/>
      <c r="Z16" s="10"/>
      <c r="AA16" s="10"/>
      <c r="AB16" s="10"/>
      <c r="AC16" s="10"/>
      <c r="AD16" s="10"/>
      <c r="AE16" s="10"/>
      <c r="AF16" s="10"/>
    </row>
    <row r="17" spans="2:32" ht="52.5" customHeight="1" x14ac:dyDescent="0.25">
      <c r="B17" s="29"/>
      <c r="C17" s="232" t="s">
        <v>55</v>
      </c>
      <c r="D17" s="232"/>
      <c r="E17" s="297" t="s">
        <v>187</v>
      </c>
      <c r="F17" s="297"/>
      <c r="G17" s="297"/>
      <c r="H17" s="297"/>
      <c r="I17" s="297"/>
      <c r="J17" s="297"/>
      <c r="K17" s="297"/>
      <c r="L17" s="297"/>
      <c r="M17" s="30"/>
      <c r="N17" s="14"/>
      <c r="O17" s="6"/>
      <c r="P17" s="14"/>
      <c r="Q17" s="14"/>
      <c r="R17" s="26"/>
      <c r="S17" s="28"/>
      <c r="T17" s="28"/>
      <c r="U17" s="8"/>
      <c r="V17" s="8"/>
      <c r="W17" s="8"/>
      <c r="X17" s="9"/>
      <c r="Y17" s="10"/>
      <c r="Z17" s="10"/>
      <c r="AA17" s="10"/>
      <c r="AB17" s="10"/>
      <c r="AC17" s="10"/>
      <c r="AD17" s="10"/>
      <c r="AE17" s="10"/>
      <c r="AF17" s="10"/>
    </row>
    <row r="18" spans="2:32" ht="27" customHeight="1" x14ac:dyDescent="0.25">
      <c r="B18" s="29"/>
      <c r="C18" s="232" t="s">
        <v>57</v>
      </c>
      <c r="D18" s="232"/>
      <c r="E18" s="297" t="s">
        <v>188</v>
      </c>
      <c r="F18" s="297"/>
      <c r="G18" s="297"/>
      <c r="H18" s="297"/>
      <c r="I18" s="297"/>
      <c r="J18" s="297"/>
      <c r="K18" s="297"/>
      <c r="L18" s="297"/>
      <c r="M18" s="30"/>
      <c r="O18" s="31"/>
      <c r="P18" s="32"/>
      <c r="Q18" s="8"/>
      <c r="R18" s="7"/>
      <c r="S18" s="8"/>
      <c r="T18" s="8"/>
      <c r="U18" s="8"/>
      <c r="V18" s="8"/>
      <c r="W18" s="8"/>
      <c r="X18" s="9"/>
      <c r="Y18" s="10"/>
      <c r="Z18" s="10"/>
      <c r="AA18" s="10"/>
      <c r="AB18" s="10"/>
      <c r="AC18" s="10"/>
      <c r="AD18" s="10"/>
      <c r="AE18" s="10"/>
      <c r="AF18" s="10"/>
    </row>
    <row r="19" spans="2:32" ht="41.25" customHeight="1" x14ac:dyDescent="0.25">
      <c r="B19" s="29"/>
      <c r="C19" s="232" t="s">
        <v>58</v>
      </c>
      <c r="D19" s="232"/>
      <c r="E19" s="296" t="s">
        <v>188</v>
      </c>
      <c r="F19" s="296"/>
      <c r="G19" s="296"/>
      <c r="H19" s="296"/>
      <c r="I19" s="296"/>
      <c r="J19" s="296"/>
      <c r="K19" s="296"/>
      <c r="L19" s="296"/>
      <c r="M19" s="22"/>
      <c r="O19" s="31"/>
      <c r="P19" s="32"/>
      <c r="Q19" s="28"/>
      <c r="R19" s="2"/>
      <c r="S19" s="8"/>
      <c r="T19" s="8"/>
      <c r="U19" s="8"/>
      <c r="V19" s="8"/>
      <c r="W19" s="8"/>
      <c r="X19" s="9"/>
      <c r="Y19" s="10"/>
      <c r="Z19" s="10"/>
      <c r="AA19" s="10"/>
      <c r="AB19" s="10"/>
      <c r="AC19" s="10"/>
      <c r="AD19" s="10"/>
      <c r="AE19" s="10"/>
      <c r="AF19" s="10"/>
    </row>
    <row r="20" spans="2:32" ht="41.25" customHeight="1" x14ac:dyDescent="0.25">
      <c r="B20" s="33"/>
      <c r="C20" s="223" t="s">
        <v>60</v>
      </c>
      <c r="D20" s="223"/>
      <c r="E20" s="296" t="s">
        <v>189</v>
      </c>
      <c r="F20" s="296"/>
      <c r="G20" s="296"/>
      <c r="H20" s="296"/>
      <c r="I20" s="296"/>
      <c r="J20" s="296"/>
      <c r="K20" s="296"/>
      <c r="L20" s="296"/>
      <c r="M20" s="34"/>
      <c r="O20" s="31"/>
      <c r="P20" s="32"/>
      <c r="Q20" s="28"/>
      <c r="R20" s="2"/>
      <c r="S20" s="28"/>
      <c r="T20" s="28"/>
      <c r="U20" s="8"/>
      <c r="V20" s="8"/>
      <c r="W20" s="8"/>
      <c r="X20" s="9"/>
      <c r="Y20" s="10"/>
      <c r="Z20" s="10"/>
      <c r="AA20" s="10"/>
      <c r="AB20" s="10"/>
      <c r="AC20" s="10"/>
      <c r="AD20" s="10"/>
      <c r="AE20" s="10"/>
      <c r="AF20" s="10"/>
    </row>
    <row r="21" spans="2:32" ht="8.25" customHeight="1" x14ac:dyDescent="0.25">
      <c r="B21" s="222"/>
      <c r="C21" s="222"/>
      <c r="D21" s="222"/>
      <c r="E21" s="222"/>
      <c r="F21" s="222"/>
      <c r="G21" s="222"/>
      <c r="H21" s="222"/>
      <c r="I21" s="222"/>
      <c r="J21" s="222"/>
      <c r="K21" s="222"/>
      <c r="L21" s="222"/>
      <c r="M21" s="22"/>
      <c r="O21" s="6"/>
      <c r="P21" s="32"/>
      <c r="Q21" s="8"/>
      <c r="R21" s="7"/>
      <c r="S21" s="8"/>
      <c r="T21" s="8"/>
      <c r="U21" s="8"/>
      <c r="V21" s="8"/>
      <c r="W21" s="8"/>
      <c r="X21" s="9"/>
      <c r="Y21" s="10"/>
      <c r="Z21" s="10"/>
      <c r="AA21" s="10"/>
      <c r="AB21" s="10"/>
      <c r="AC21" s="10"/>
      <c r="AD21" s="10"/>
      <c r="AE21" s="10"/>
      <c r="AF21" s="10"/>
    </row>
    <row r="22" spans="2:32" ht="15.75" customHeight="1" x14ac:dyDescent="0.25">
      <c r="B22" s="228" t="s">
        <v>62</v>
      </c>
      <c r="C22" s="229"/>
      <c r="D22" s="229"/>
      <c r="E22" s="229"/>
      <c r="F22" s="229"/>
      <c r="G22" s="229"/>
      <c r="H22" s="229"/>
      <c r="I22" s="229"/>
      <c r="J22" s="229"/>
      <c r="K22" s="229"/>
      <c r="L22" s="251"/>
      <c r="M22" s="22"/>
      <c r="O22" s="6"/>
      <c r="P22" s="32"/>
      <c r="Q22" s="8"/>
      <c r="R22" s="7"/>
      <c r="S22" s="8"/>
      <c r="T22" s="8"/>
      <c r="U22" s="8"/>
      <c r="V22" s="8"/>
      <c r="W22" s="8"/>
      <c r="X22" s="9"/>
      <c r="Y22" s="10"/>
      <c r="Z22" s="10"/>
      <c r="AA22" s="10"/>
      <c r="AB22" s="10"/>
      <c r="AC22" s="10"/>
      <c r="AD22" s="10"/>
      <c r="AE22" s="10"/>
      <c r="AF22" s="10"/>
    </row>
    <row r="23" spans="2:32" x14ac:dyDescent="0.25">
      <c r="B23" s="11"/>
      <c r="C23" s="223" t="s">
        <v>63</v>
      </c>
      <c r="D23" s="223"/>
      <c r="E23" s="241" t="s">
        <v>190</v>
      </c>
      <c r="F23" s="241"/>
      <c r="G23" s="241"/>
      <c r="H23" s="241"/>
      <c r="I23" s="241"/>
      <c r="J23" s="241"/>
      <c r="K23" s="241"/>
      <c r="L23" s="241"/>
      <c r="M23" s="35"/>
      <c r="N23" s="36"/>
      <c r="O23" s="36"/>
      <c r="P23" s="36"/>
      <c r="Q23" s="36"/>
      <c r="R23" s="37"/>
      <c r="S23" s="38"/>
      <c r="T23" s="28"/>
      <c r="U23" s="28"/>
      <c r="V23" s="28"/>
      <c r="W23" s="28"/>
    </row>
    <row r="24" spans="2:32" x14ac:dyDescent="0.25">
      <c r="B24" s="11"/>
      <c r="C24" s="223"/>
      <c r="D24" s="223"/>
      <c r="E24" s="241"/>
      <c r="F24" s="241"/>
      <c r="G24" s="241"/>
      <c r="H24" s="241"/>
      <c r="I24" s="241"/>
      <c r="J24" s="241"/>
      <c r="K24" s="241"/>
      <c r="L24" s="241"/>
      <c r="M24" s="22"/>
      <c r="N24" s="36"/>
      <c r="O24" s="36"/>
      <c r="P24" s="36"/>
      <c r="Q24" s="36"/>
      <c r="R24" s="37"/>
      <c r="S24" s="38"/>
      <c r="T24" s="28"/>
      <c r="U24" s="28"/>
      <c r="V24" s="28"/>
      <c r="W24" s="28"/>
    </row>
    <row r="25" spans="2:32" ht="7.5" customHeight="1" x14ac:dyDescent="0.25">
      <c r="B25" s="11"/>
      <c r="C25" s="223"/>
      <c r="D25" s="223"/>
      <c r="E25" s="241"/>
      <c r="F25" s="241"/>
      <c r="G25" s="241"/>
      <c r="H25" s="241"/>
      <c r="I25" s="241"/>
      <c r="J25" s="241"/>
      <c r="K25" s="241"/>
      <c r="L25" s="241"/>
      <c r="M25" s="30"/>
      <c r="N25" s="36"/>
      <c r="O25" s="36"/>
      <c r="P25" s="36"/>
      <c r="Q25" s="36"/>
      <c r="R25" s="37"/>
      <c r="S25" s="38"/>
      <c r="T25" s="28"/>
      <c r="U25" s="28"/>
      <c r="V25" s="28"/>
      <c r="W25" s="28"/>
    </row>
    <row r="26" spans="2:32" ht="12" customHeight="1" x14ac:dyDescent="0.25">
      <c r="B26" s="11"/>
      <c r="C26" s="242" t="s">
        <v>65</v>
      </c>
      <c r="D26" s="243"/>
      <c r="E26" s="248" t="s">
        <v>68</v>
      </c>
      <c r="F26" s="248"/>
      <c r="G26" s="248"/>
      <c r="H26" s="248"/>
      <c r="I26" s="248"/>
      <c r="J26" s="248"/>
      <c r="K26" s="248"/>
      <c r="L26" s="248"/>
      <c r="M26" s="30"/>
      <c r="N26" s="36"/>
      <c r="O26" s="39" t="s">
        <v>67</v>
      </c>
      <c r="P26" s="36"/>
      <c r="Q26" s="36"/>
      <c r="R26" s="37"/>
      <c r="S26" s="38"/>
      <c r="T26" s="28"/>
      <c r="U26" s="28"/>
      <c r="V26" s="28"/>
      <c r="W26" s="28"/>
    </row>
    <row r="27" spans="2:32" ht="12.75" customHeight="1" x14ac:dyDescent="0.25">
      <c r="B27" s="11"/>
      <c r="C27" s="244"/>
      <c r="D27" s="245"/>
      <c r="E27" s="248"/>
      <c r="F27" s="248"/>
      <c r="G27" s="248"/>
      <c r="H27" s="248"/>
      <c r="I27" s="248"/>
      <c r="J27" s="248"/>
      <c r="K27" s="248"/>
      <c r="L27" s="248"/>
      <c r="M27" s="30"/>
      <c r="N27" s="36"/>
      <c r="O27" s="39" t="s">
        <v>68</v>
      </c>
      <c r="P27" s="36"/>
      <c r="Q27" s="36"/>
      <c r="R27" s="37"/>
      <c r="S27" s="38"/>
      <c r="T27" s="28"/>
      <c r="U27" s="28"/>
      <c r="V27" s="28"/>
      <c r="W27" s="28"/>
    </row>
    <row r="28" spans="2:32" ht="12.75" customHeight="1" x14ac:dyDescent="0.25">
      <c r="B28" s="11"/>
      <c r="C28" s="246"/>
      <c r="D28" s="247"/>
      <c r="E28" s="248"/>
      <c r="F28" s="248"/>
      <c r="G28" s="248"/>
      <c r="H28" s="248"/>
      <c r="I28" s="248"/>
      <c r="J28" s="248"/>
      <c r="K28" s="248"/>
      <c r="L28" s="248"/>
      <c r="M28" s="13"/>
      <c r="N28" s="40" t="s">
        <v>69</v>
      </c>
      <c r="O28" s="40" t="s">
        <v>66</v>
      </c>
      <c r="P28" s="38"/>
      <c r="Q28" s="38"/>
      <c r="R28" s="13"/>
      <c r="S28" s="38"/>
      <c r="T28" s="28"/>
      <c r="U28" s="28"/>
      <c r="V28" s="28"/>
      <c r="W28" s="28"/>
    </row>
    <row r="29" spans="2:32" ht="21.75" customHeight="1" x14ac:dyDescent="0.25">
      <c r="B29" s="16"/>
      <c r="C29" s="249" t="s">
        <v>70</v>
      </c>
      <c r="D29" s="249"/>
      <c r="E29" s="225" t="s">
        <v>71</v>
      </c>
      <c r="F29" s="225"/>
      <c r="G29" s="225"/>
      <c r="H29" s="225"/>
      <c r="I29" s="225"/>
      <c r="J29" s="225"/>
      <c r="K29" s="225"/>
      <c r="L29" s="225"/>
      <c r="M29" s="13"/>
      <c r="N29" s="40" t="s">
        <v>71</v>
      </c>
      <c r="O29" s="38"/>
      <c r="P29" s="38"/>
      <c r="Q29" s="38"/>
      <c r="R29" s="13"/>
      <c r="S29" s="38"/>
      <c r="T29" s="28"/>
      <c r="U29" s="28"/>
      <c r="V29" s="28"/>
      <c r="W29" s="28"/>
    </row>
    <row r="30" spans="2:32" ht="9.75" customHeight="1" x14ac:dyDescent="0.25">
      <c r="B30" s="222"/>
      <c r="C30" s="222"/>
      <c r="D30" s="222"/>
      <c r="E30" s="222"/>
      <c r="F30" s="222"/>
      <c r="G30" s="222"/>
      <c r="H30" s="222"/>
      <c r="I30" s="222"/>
      <c r="J30" s="222"/>
      <c r="K30" s="222"/>
      <c r="L30" s="222"/>
      <c r="M30" s="22"/>
      <c r="N30" s="41"/>
      <c r="O30" s="41"/>
      <c r="P30" s="41"/>
      <c r="Q30" s="41"/>
      <c r="R30" s="22"/>
      <c r="S30" s="38"/>
      <c r="T30" s="28"/>
      <c r="U30" s="28"/>
      <c r="V30" s="28"/>
      <c r="W30" s="28"/>
    </row>
    <row r="31" spans="2:32" ht="17.25" customHeight="1" x14ac:dyDescent="0.25">
      <c r="B31" s="228" t="s">
        <v>72</v>
      </c>
      <c r="C31" s="229"/>
      <c r="D31" s="229"/>
      <c r="E31" s="229"/>
      <c r="F31" s="229"/>
      <c r="G31" s="230"/>
      <c r="H31" s="230"/>
      <c r="I31" s="230"/>
      <c r="J31" s="230"/>
      <c r="K31" s="230"/>
      <c r="L31" s="231"/>
      <c r="M31" s="22"/>
      <c r="N31" s="41"/>
      <c r="O31" s="41"/>
      <c r="P31" s="41"/>
      <c r="Q31" s="41"/>
      <c r="R31" s="22"/>
      <c r="S31" s="38"/>
      <c r="T31" s="28"/>
      <c r="U31" s="28"/>
      <c r="V31" s="28"/>
      <c r="W31" s="28"/>
    </row>
    <row r="32" spans="2:32" ht="24" customHeight="1" x14ac:dyDescent="0.25">
      <c r="B32" s="11"/>
      <c r="C32" s="232" t="s">
        <v>73</v>
      </c>
      <c r="D32" s="232"/>
      <c r="E32" s="233" t="s">
        <v>74</v>
      </c>
      <c r="F32" s="234"/>
      <c r="G32" s="235" t="s">
        <v>191</v>
      </c>
      <c r="H32" s="236"/>
      <c r="I32" s="236"/>
      <c r="J32" s="236"/>
      <c r="K32" s="236"/>
      <c r="L32" s="237"/>
      <c r="M32" s="22"/>
      <c r="N32" s="42" t="s">
        <v>76</v>
      </c>
      <c r="O32" s="43"/>
      <c r="P32" s="28"/>
      <c r="Q32" s="43"/>
      <c r="R32" s="44"/>
      <c r="S32" s="38"/>
      <c r="T32" s="28"/>
      <c r="U32" s="28"/>
      <c r="V32" s="28"/>
      <c r="W32" s="28"/>
    </row>
    <row r="33" spans="2:23" ht="23.25" customHeight="1" x14ac:dyDescent="0.25">
      <c r="B33" s="11"/>
      <c r="C33" s="232"/>
      <c r="D33" s="232"/>
      <c r="E33" s="201" t="s">
        <v>77</v>
      </c>
      <c r="F33" s="204"/>
      <c r="G33" s="238" t="s">
        <v>321</v>
      </c>
      <c r="H33" s="239"/>
      <c r="I33" s="239"/>
      <c r="J33" s="239"/>
      <c r="K33" s="239"/>
      <c r="L33" s="240"/>
      <c r="M33" s="35"/>
      <c r="N33" s="45" t="s">
        <v>79</v>
      </c>
      <c r="O33" s="46"/>
      <c r="P33" s="28"/>
      <c r="Q33" s="46"/>
      <c r="R33" s="44"/>
      <c r="S33" s="38"/>
      <c r="T33" s="28"/>
      <c r="U33" s="28"/>
      <c r="V33" s="28"/>
      <c r="W33" s="28"/>
    </row>
    <row r="34" spans="2:23" ht="36" customHeight="1" x14ac:dyDescent="0.25">
      <c r="B34" s="11"/>
      <c r="C34" s="223" t="s">
        <v>80</v>
      </c>
      <c r="D34" s="223"/>
      <c r="E34" s="224" t="s">
        <v>76</v>
      </c>
      <c r="F34" s="224"/>
      <c r="G34" s="224"/>
      <c r="H34" s="223" t="s">
        <v>82</v>
      </c>
      <c r="I34" s="223"/>
      <c r="J34" s="225" t="s">
        <v>76</v>
      </c>
      <c r="K34" s="225"/>
      <c r="L34" s="225"/>
      <c r="M34" s="30"/>
      <c r="N34" s="47" t="s">
        <v>83</v>
      </c>
      <c r="O34" s="48"/>
      <c r="P34" s="42"/>
      <c r="Q34" s="48"/>
      <c r="R34" s="49"/>
      <c r="S34" s="38"/>
      <c r="T34" s="28"/>
      <c r="U34" s="28"/>
      <c r="V34" s="28"/>
      <c r="W34" s="28"/>
    </row>
    <row r="35" spans="2:23" ht="35.25" customHeight="1" x14ac:dyDescent="0.25">
      <c r="B35" s="16"/>
      <c r="C35" s="226" t="s">
        <v>84</v>
      </c>
      <c r="D35" s="227"/>
      <c r="E35" s="224" t="s">
        <v>119</v>
      </c>
      <c r="F35" s="224"/>
      <c r="G35" s="224"/>
      <c r="H35" s="224"/>
      <c r="I35" s="224"/>
      <c r="J35" s="50" t="s">
        <v>86</v>
      </c>
      <c r="K35" s="224" t="s">
        <v>87</v>
      </c>
      <c r="L35" s="224"/>
      <c r="M35" s="30"/>
      <c r="N35" s="47" t="s">
        <v>88</v>
      </c>
      <c r="O35" s="47"/>
      <c r="P35" s="51"/>
      <c r="Q35" s="47"/>
      <c r="R35" s="52"/>
      <c r="S35" s="38"/>
      <c r="T35" s="28"/>
      <c r="U35" s="28"/>
      <c r="V35" s="28"/>
      <c r="W35" s="28"/>
    </row>
    <row r="36" spans="2:23" ht="8.25" customHeight="1" x14ac:dyDescent="0.25">
      <c r="B36" s="222"/>
      <c r="C36" s="222"/>
      <c r="D36" s="222"/>
      <c r="E36" s="222"/>
      <c r="F36" s="222"/>
      <c r="G36" s="222"/>
      <c r="H36" s="222"/>
      <c r="I36" s="222"/>
      <c r="J36" s="222"/>
      <c r="K36" s="222"/>
      <c r="L36" s="222"/>
      <c r="M36" s="13"/>
      <c r="N36" s="47" t="s">
        <v>89</v>
      </c>
      <c r="O36" s="38"/>
      <c r="P36" s="53"/>
      <c r="Q36" s="28"/>
      <c r="R36" s="2"/>
      <c r="S36" s="28"/>
      <c r="T36" s="28"/>
      <c r="U36" s="28"/>
      <c r="V36" s="28"/>
      <c r="W36" s="28"/>
    </row>
    <row r="37" spans="2:23" ht="54.75" hidden="1" customHeight="1" x14ac:dyDescent="0.25">
      <c r="B37" s="11"/>
      <c r="C37" s="54">
        <v>11</v>
      </c>
      <c r="D37" s="55"/>
      <c r="E37" s="56"/>
      <c r="F37" s="220"/>
      <c r="G37" s="220"/>
      <c r="H37" s="57" t="e">
        <f>VLOOKUP(E37,#REF!,2)</f>
        <v>#REF!</v>
      </c>
      <c r="I37" s="221"/>
      <c r="J37" s="221"/>
      <c r="K37" s="58" t="e">
        <f>#REF!</f>
        <v>#REF!</v>
      </c>
      <c r="L37" s="58" t="e">
        <f>#REF!</f>
        <v>#REF!</v>
      </c>
      <c r="N37" s="59"/>
      <c r="O37" s="59"/>
      <c r="P37" s="59"/>
      <c r="Q37" s="59"/>
      <c r="R37" s="60"/>
      <c r="S37" s="59"/>
      <c r="T37" s="59"/>
      <c r="U37" s="59"/>
      <c r="V37" s="59"/>
    </row>
    <row r="38" spans="2:23" ht="54.75" hidden="1" customHeight="1" x14ac:dyDescent="0.25">
      <c r="B38" s="11"/>
      <c r="C38" s="54">
        <v>12</v>
      </c>
      <c r="D38" s="55"/>
      <c r="E38" s="56"/>
      <c r="F38" s="220"/>
      <c r="G38" s="220"/>
      <c r="H38" s="57" t="e">
        <f>VLOOKUP(E38,#REF!,2)</f>
        <v>#REF!</v>
      </c>
      <c r="I38" s="221"/>
      <c r="J38" s="221"/>
      <c r="K38" s="58" t="e">
        <f>#REF!</f>
        <v>#REF!</v>
      </c>
      <c r="L38" s="58" t="e">
        <f>#REF!</f>
        <v>#REF!</v>
      </c>
      <c r="N38" s="59"/>
      <c r="O38" s="59"/>
      <c r="P38" s="59"/>
      <c r="Q38" s="59"/>
      <c r="R38" s="60"/>
      <c r="S38" s="59"/>
      <c r="T38" s="59"/>
      <c r="U38" s="59"/>
      <c r="V38" s="59"/>
    </row>
    <row r="39" spans="2:23" ht="54.75" hidden="1" customHeight="1" x14ac:dyDescent="0.25">
      <c r="B39" s="11"/>
      <c r="C39" s="54">
        <v>13</v>
      </c>
      <c r="D39" s="55"/>
      <c r="E39" s="56"/>
      <c r="F39" s="220"/>
      <c r="G39" s="220"/>
      <c r="H39" s="57" t="e">
        <f>VLOOKUP(E39,#REF!,2)</f>
        <v>#REF!</v>
      </c>
      <c r="I39" s="221"/>
      <c r="J39" s="221"/>
      <c r="K39" s="58" t="e">
        <f>#REF!</f>
        <v>#REF!</v>
      </c>
      <c r="L39" s="58" t="e">
        <f>#REF!</f>
        <v>#REF!</v>
      </c>
      <c r="N39" s="61"/>
      <c r="O39" s="61"/>
      <c r="P39" s="61"/>
      <c r="Q39" s="61"/>
      <c r="R39" s="62"/>
      <c r="S39" s="63"/>
      <c r="T39" s="63"/>
      <c r="U39" s="63"/>
    </row>
    <row r="40" spans="2:23" ht="54.75" hidden="1" customHeight="1" x14ac:dyDescent="0.25">
      <c r="B40" s="11"/>
      <c r="C40" s="54">
        <v>14</v>
      </c>
      <c r="D40" s="55"/>
      <c r="E40" s="56"/>
      <c r="F40" s="220"/>
      <c r="G40" s="220"/>
      <c r="H40" s="57" t="e">
        <f>VLOOKUP(E40,#REF!,2)</f>
        <v>#REF!</v>
      </c>
      <c r="I40" s="221"/>
      <c r="J40" s="221"/>
      <c r="K40" s="58" t="e">
        <f>#REF!</f>
        <v>#REF!</v>
      </c>
      <c r="L40" s="58" t="e">
        <f>#REF!</f>
        <v>#REF!</v>
      </c>
      <c r="N40" s="61"/>
      <c r="O40" s="61"/>
      <c r="P40" s="61"/>
      <c r="Q40" s="61"/>
      <c r="R40" s="62"/>
      <c r="S40" s="63"/>
      <c r="T40" s="63"/>
      <c r="U40" s="63"/>
    </row>
    <row r="41" spans="2:23" ht="54.75" hidden="1" customHeight="1" x14ac:dyDescent="0.25">
      <c r="B41" s="11"/>
      <c r="C41" s="54">
        <v>15</v>
      </c>
      <c r="D41" s="55"/>
      <c r="E41" s="56"/>
      <c r="F41" s="220"/>
      <c r="G41" s="220"/>
      <c r="H41" s="57" t="e">
        <f>VLOOKUP(E41,#REF!,2)</f>
        <v>#REF!</v>
      </c>
      <c r="I41" s="221"/>
      <c r="J41" s="221"/>
      <c r="K41" s="58" t="e">
        <f>#REF!</f>
        <v>#REF!</v>
      </c>
      <c r="L41" s="58" t="e">
        <f>#REF!</f>
        <v>#REF!</v>
      </c>
      <c r="N41" s="61"/>
      <c r="O41" s="61"/>
      <c r="P41" s="61"/>
      <c r="Q41" s="61"/>
      <c r="R41" s="62"/>
      <c r="S41" s="63"/>
      <c r="T41" s="63"/>
      <c r="U41" s="63"/>
    </row>
    <row r="42" spans="2:23" ht="54.75" hidden="1" customHeight="1" x14ac:dyDescent="0.25">
      <c r="B42" s="11"/>
      <c r="C42" s="54">
        <v>16</v>
      </c>
      <c r="D42" s="55"/>
      <c r="E42" s="56"/>
      <c r="F42" s="220"/>
      <c r="G42" s="220"/>
      <c r="H42" s="57" t="e">
        <f>VLOOKUP(E42,#REF!,2)</f>
        <v>#REF!</v>
      </c>
      <c r="I42" s="221"/>
      <c r="J42" s="221"/>
      <c r="K42" s="58" t="e">
        <f>#REF!</f>
        <v>#REF!</v>
      </c>
      <c r="L42" s="58" t="e">
        <f>#REF!</f>
        <v>#REF!</v>
      </c>
      <c r="N42" s="61"/>
      <c r="O42" s="61"/>
      <c r="P42" s="61"/>
      <c r="Q42" s="61"/>
      <c r="R42" s="62"/>
      <c r="S42" s="63"/>
      <c r="T42" s="63"/>
      <c r="U42" s="63"/>
    </row>
    <row r="43" spans="2:23" ht="54.75" hidden="1" customHeight="1" x14ac:dyDescent="0.25">
      <c r="B43" s="11"/>
      <c r="C43" s="54">
        <v>17</v>
      </c>
      <c r="D43" s="55"/>
      <c r="E43" s="56"/>
      <c r="F43" s="220"/>
      <c r="G43" s="220"/>
      <c r="H43" s="57" t="e">
        <f>VLOOKUP(E43,#REF!,2)</f>
        <v>#REF!</v>
      </c>
      <c r="I43" s="221"/>
      <c r="J43" s="221"/>
      <c r="K43" s="58" t="e">
        <f>#REF!</f>
        <v>#REF!</v>
      </c>
      <c r="L43" s="58" t="e">
        <f>#REF!</f>
        <v>#REF!</v>
      </c>
      <c r="N43" s="61"/>
      <c r="O43" s="61"/>
      <c r="P43" s="61"/>
      <c r="Q43" s="61"/>
      <c r="R43" s="62"/>
      <c r="S43" s="63"/>
      <c r="T43" s="63"/>
      <c r="U43" s="63"/>
    </row>
    <row r="44" spans="2:23" ht="54.75" hidden="1" customHeight="1" x14ac:dyDescent="0.25">
      <c r="B44" s="11"/>
      <c r="C44" s="54">
        <v>18</v>
      </c>
      <c r="D44" s="55"/>
      <c r="E44" s="56"/>
      <c r="F44" s="220"/>
      <c r="G44" s="220"/>
      <c r="H44" s="57" t="e">
        <f>VLOOKUP(E44,#REF!,2)</f>
        <v>#REF!</v>
      </c>
      <c r="I44" s="221"/>
      <c r="J44" s="221"/>
      <c r="K44" s="58" t="e">
        <f>#REF!</f>
        <v>#REF!</v>
      </c>
      <c r="L44" s="58" t="e">
        <f>#REF!</f>
        <v>#REF!</v>
      </c>
      <c r="N44" s="61"/>
      <c r="O44" s="61"/>
      <c r="P44" s="61"/>
      <c r="Q44" s="61"/>
      <c r="R44" s="62"/>
      <c r="S44" s="63"/>
      <c r="T44" s="63"/>
      <c r="U44" s="63"/>
    </row>
    <row r="45" spans="2:23" ht="54.75" hidden="1" customHeight="1" x14ac:dyDescent="0.25">
      <c r="B45" s="11"/>
      <c r="C45" s="54">
        <v>19</v>
      </c>
      <c r="D45" s="55"/>
      <c r="E45" s="56"/>
      <c r="F45" s="220"/>
      <c r="G45" s="220"/>
      <c r="H45" s="57" t="e">
        <f>VLOOKUP(E45,#REF!,2)</f>
        <v>#REF!</v>
      </c>
      <c r="I45" s="221"/>
      <c r="J45" s="221"/>
      <c r="K45" s="58" t="e">
        <f>#REF!</f>
        <v>#REF!</v>
      </c>
      <c r="L45" s="58" t="e">
        <f>#REF!</f>
        <v>#REF!</v>
      </c>
      <c r="N45" s="61"/>
      <c r="O45" s="61"/>
      <c r="P45" s="61"/>
      <c r="Q45" s="61"/>
      <c r="R45" s="62"/>
      <c r="S45" s="63"/>
      <c r="T45" s="63"/>
      <c r="U45" s="63"/>
    </row>
    <row r="46" spans="2:23" ht="54.75" hidden="1" customHeight="1" x14ac:dyDescent="0.25">
      <c r="B46" s="11"/>
      <c r="C46" s="54">
        <v>20</v>
      </c>
      <c r="D46" s="55"/>
      <c r="E46" s="56"/>
      <c r="F46" s="220"/>
      <c r="G46" s="220"/>
      <c r="H46" s="57" t="e">
        <f>VLOOKUP(E46,#REF!,2)</f>
        <v>#REF!</v>
      </c>
      <c r="I46" s="221"/>
      <c r="J46" s="221"/>
      <c r="K46" s="58" t="e">
        <f>#REF!</f>
        <v>#REF!</v>
      </c>
      <c r="L46" s="58" t="e">
        <f>#REF!</f>
        <v>#REF!</v>
      </c>
      <c r="N46" s="61"/>
      <c r="O46" s="61"/>
      <c r="P46" s="61"/>
      <c r="Q46" s="61"/>
      <c r="R46" s="62"/>
      <c r="S46" s="63"/>
      <c r="T46" s="63"/>
      <c r="U46" s="63"/>
    </row>
    <row r="47" spans="2:23" ht="54.75" hidden="1" customHeight="1" x14ac:dyDescent="0.25">
      <c r="B47" s="11"/>
      <c r="C47" s="54">
        <v>21</v>
      </c>
      <c r="D47" s="55"/>
      <c r="E47" s="56"/>
      <c r="F47" s="220"/>
      <c r="G47" s="220"/>
      <c r="H47" s="57" t="e">
        <f>VLOOKUP(E47,#REF!,2)</f>
        <v>#REF!</v>
      </c>
      <c r="I47" s="221"/>
      <c r="J47" s="221"/>
      <c r="K47" s="58" t="e">
        <f>#REF!</f>
        <v>#REF!</v>
      </c>
      <c r="L47" s="58" t="e">
        <f>#REF!</f>
        <v>#REF!</v>
      </c>
      <c r="N47" s="61"/>
      <c r="O47" s="61"/>
      <c r="P47" s="61"/>
      <c r="Q47" s="61"/>
      <c r="R47" s="62"/>
      <c r="S47" s="63"/>
      <c r="T47" s="63"/>
      <c r="U47" s="63"/>
    </row>
    <row r="48" spans="2:23" ht="54.75" hidden="1" customHeight="1" x14ac:dyDescent="0.25">
      <c r="B48" s="11"/>
      <c r="C48" s="54">
        <v>22</v>
      </c>
      <c r="D48" s="55"/>
      <c r="E48" s="56"/>
      <c r="F48" s="220"/>
      <c r="G48" s="220"/>
      <c r="H48" s="57" t="e">
        <f>VLOOKUP(E48,#REF!,2)</f>
        <v>#REF!</v>
      </c>
      <c r="I48" s="221"/>
      <c r="J48" s="221"/>
      <c r="K48" s="58" t="e">
        <f>#REF!</f>
        <v>#REF!</v>
      </c>
      <c r="L48" s="58" t="e">
        <f>#REF!</f>
        <v>#REF!</v>
      </c>
      <c r="N48" s="61"/>
      <c r="O48" s="61"/>
      <c r="P48" s="61"/>
      <c r="Q48" s="61"/>
      <c r="R48" s="62"/>
      <c r="S48" s="63"/>
      <c r="T48" s="63"/>
      <c r="U48" s="63"/>
    </row>
    <row r="49" spans="1:23" ht="54.75" hidden="1" customHeight="1" x14ac:dyDescent="0.25">
      <c r="B49" s="11"/>
      <c r="C49" s="54">
        <v>23</v>
      </c>
      <c r="D49" s="55"/>
      <c r="E49" s="56"/>
      <c r="F49" s="220"/>
      <c r="G49" s="220"/>
      <c r="H49" s="57" t="e">
        <f>VLOOKUP(E49,#REF!,2)</f>
        <v>#REF!</v>
      </c>
      <c r="I49" s="221"/>
      <c r="J49" s="221"/>
      <c r="K49" s="58" t="e">
        <f>#REF!</f>
        <v>#REF!</v>
      </c>
      <c r="L49" s="58" t="e">
        <f>#REF!</f>
        <v>#REF!</v>
      </c>
      <c r="N49" s="61"/>
      <c r="O49" s="61"/>
      <c r="P49" s="61"/>
      <c r="Q49" s="61"/>
      <c r="R49" s="62"/>
    </row>
    <row r="50" spans="1:23" ht="54.75" hidden="1" customHeight="1" x14ac:dyDescent="0.25">
      <c r="B50" s="11"/>
      <c r="C50" s="54">
        <v>24</v>
      </c>
      <c r="D50" s="55"/>
      <c r="E50" s="56"/>
      <c r="F50" s="220"/>
      <c r="G50" s="220"/>
      <c r="H50" s="57" t="e">
        <f>VLOOKUP(E50,#REF!,2)</f>
        <v>#REF!</v>
      </c>
      <c r="I50" s="221"/>
      <c r="J50" s="221"/>
      <c r="K50" s="58" t="e">
        <f>#REF!</f>
        <v>#REF!</v>
      </c>
      <c r="L50" s="58" t="e">
        <f>#REF!</f>
        <v>#REF!</v>
      </c>
      <c r="N50" s="61"/>
      <c r="O50" s="61"/>
      <c r="P50" s="61"/>
      <c r="Q50" s="61"/>
      <c r="R50" s="62"/>
    </row>
    <row r="51" spans="1:23" ht="54.75" hidden="1" customHeight="1" x14ac:dyDescent="0.25">
      <c r="B51" s="11"/>
      <c r="C51" s="359">
        <v>25</v>
      </c>
      <c r="D51" s="360"/>
      <c r="E51" s="361"/>
      <c r="F51" s="362"/>
      <c r="G51" s="362"/>
      <c r="H51" s="363" t="e">
        <f>VLOOKUP(E51,#REF!,2)</f>
        <v>#REF!</v>
      </c>
      <c r="I51" s="364"/>
      <c r="J51" s="364"/>
      <c r="K51" s="365" t="e">
        <f>#REF!</f>
        <v>#REF!</v>
      </c>
      <c r="L51" s="365" t="e">
        <f>#REF!</f>
        <v>#REF!</v>
      </c>
      <c r="N51" s="61"/>
      <c r="O51" s="61"/>
      <c r="P51" s="61"/>
      <c r="Q51" s="61"/>
      <c r="R51" s="62"/>
    </row>
    <row r="52" spans="1:23" x14ac:dyDescent="0.25">
      <c r="A52" s="64"/>
      <c r="B52" s="368" t="s">
        <v>90</v>
      </c>
      <c r="C52" s="369"/>
      <c r="D52" s="369"/>
      <c r="E52" s="369"/>
      <c r="F52" s="369"/>
      <c r="G52" s="369"/>
      <c r="H52" s="369"/>
      <c r="I52" s="369"/>
      <c r="J52" s="369"/>
      <c r="K52" s="369"/>
      <c r="L52" s="370"/>
    </row>
    <row r="53" spans="1:23" ht="237.75" customHeight="1" x14ac:dyDescent="0.25">
      <c r="B53" s="371"/>
      <c r="C53" s="372"/>
      <c r="D53" s="372"/>
      <c r="E53" s="372"/>
      <c r="F53" s="372"/>
      <c r="G53" s="372"/>
      <c r="H53" s="372"/>
      <c r="I53" s="372"/>
      <c r="J53" s="372"/>
      <c r="K53" s="372"/>
      <c r="L53" s="373"/>
    </row>
    <row r="54" spans="1:23" ht="45" x14ac:dyDescent="0.25">
      <c r="A54" s="65" t="s">
        <v>91</v>
      </c>
      <c r="B54" s="366" t="s">
        <v>92</v>
      </c>
      <c r="C54" s="366" t="s">
        <v>93</v>
      </c>
      <c r="D54" s="366" t="s">
        <v>94</v>
      </c>
      <c r="E54" s="366" t="s">
        <v>95</v>
      </c>
      <c r="F54" s="366" t="s">
        <v>96</v>
      </c>
      <c r="G54" s="366" t="s">
        <v>97</v>
      </c>
      <c r="H54" s="367" t="s">
        <v>98</v>
      </c>
      <c r="I54" s="367"/>
      <c r="J54" s="367" t="s">
        <v>99</v>
      </c>
      <c r="K54" s="367"/>
      <c r="L54" s="367"/>
    </row>
    <row r="55" spans="1:23" s="1" customFormat="1" ht="30.75" customHeight="1" x14ac:dyDescent="0.25">
      <c r="A55" s="78">
        <v>1</v>
      </c>
      <c r="B55" s="80">
        <v>39813</v>
      </c>
      <c r="C55" s="88"/>
      <c r="D55" s="70"/>
      <c r="E55" s="82">
        <v>49717121126.339996</v>
      </c>
      <c r="F55" s="82">
        <v>53196351956.309998</v>
      </c>
      <c r="G55" s="90">
        <f t="shared" ref="G55:G62" si="0">E55/F55</f>
        <v>0.93459643937938675</v>
      </c>
      <c r="H55" s="198"/>
      <c r="I55" s="198"/>
      <c r="J55" s="198"/>
      <c r="K55" s="198"/>
      <c r="L55" s="198"/>
      <c r="M55" s="2"/>
    </row>
    <row r="56" spans="1:23" ht="27.75" customHeight="1" x14ac:dyDescent="0.25">
      <c r="A56" s="67">
        <v>2</v>
      </c>
      <c r="B56" s="68">
        <v>40178</v>
      </c>
      <c r="C56" s="84">
        <v>0.95</v>
      </c>
      <c r="D56" s="70"/>
      <c r="E56" s="85">
        <v>56065874566.099998</v>
      </c>
      <c r="F56" s="85">
        <v>60390583738.400002</v>
      </c>
      <c r="G56" s="90">
        <f t="shared" si="0"/>
        <v>0.92838769052086356</v>
      </c>
      <c r="H56" s="198" t="s">
        <v>192</v>
      </c>
      <c r="I56" s="198"/>
      <c r="J56" s="198"/>
      <c r="K56" s="198"/>
      <c r="L56" s="198"/>
    </row>
    <row r="57" spans="1:23" ht="30" customHeight="1" x14ac:dyDescent="0.25">
      <c r="A57" s="78">
        <v>3</v>
      </c>
      <c r="B57" s="68">
        <v>40543</v>
      </c>
      <c r="C57" s="84">
        <v>0.95</v>
      </c>
      <c r="D57" s="70"/>
      <c r="E57" s="85">
        <v>57580337651.370003</v>
      </c>
      <c r="F57" s="85">
        <v>64258768122.980003</v>
      </c>
      <c r="G57" s="90">
        <f t="shared" si="0"/>
        <v>0.89606974010412621</v>
      </c>
      <c r="H57" s="198" t="s">
        <v>193</v>
      </c>
      <c r="I57" s="198"/>
      <c r="J57" s="198"/>
      <c r="K57" s="198"/>
      <c r="L57" s="198"/>
    </row>
    <row r="58" spans="1:23" ht="27.75" customHeight="1" x14ac:dyDescent="0.25">
      <c r="A58" s="67">
        <v>4</v>
      </c>
      <c r="B58" s="68">
        <v>40908</v>
      </c>
      <c r="C58" s="69">
        <f>AVERAGE(G55:G57)</f>
        <v>0.91968462333479228</v>
      </c>
      <c r="D58" s="70"/>
      <c r="E58" s="85">
        <f>[2]GASTOS!$D$7</f>
        <v>61025151592.479996</v>
      </c>
      <c r="F58" s="85">
        <f>[2]GASTOS!$D$6</f>
        <v>66914536120.989998</v>
      </c>
      <c r="G58" s="87">
        <f t="shared" si="0"/>
        <v>0.91198647005695077</v>
      </c>
      <c r="H58" s="198" t="s">
        <v>194</v>
      </c>
      <c r="I58" s="198"/>
      <c r="J58" s="198"/>
      <c r="K58" s="198"/>
      <c r="L58" s="198"/>
    </row>
    <row r="59" spans="1:23" ht="21" customHeight="1" x14ac:dyDescent="0.25">
      <c r="A59" s="78">
        <v>5</v>
      </c>
      <c r="B59" s="68">
        <v>41274</v>
      </c>
      <c r="C59" s="69">
        <v>0.90500000000000003</v>
      </c>
      <c r="D59" s="70"/>
      <c r="E59" s="85">
        <v>63536595613.139999</v>
      </c>
      <c r="F59" s="85">
        <v>73737596341.350006</v>
      </c>
      <c r="G59" s="87">
        <f t="shared" si="0"/>
        <v>0.8616580789942353</v>
      </c>
      <c r="H59" s="198" t="s">
        <v>195</v>
      </c>
      <c r="I59" s="198"/>
      <c r="J59" s="198"/>
      <c r="K59" s="198"/>
      <c r="L59" s="198"/>
    </row>
    <row r="60" spans="1:23" ht="30.75" customHeight="1" x14ac:dyDescent="0.25">
      <c r="A60" s="67">
        <v>6</v>
      </c>
      <c r="B60" s="72" t="s">
        <v>196</v>
      </c>
      <c r="C60" s="69">
        <v>0.9</v>
      </c>
      <c r="D60" s="70"/>
      <c r="E60" s="91">
        <v>67450314468.75</v>
      </c>
      <c r="F60" s="91">
        <v>84040475299.360001</v>
      </c>
      <c r="G60" s="87">
        <f t="shared" si="0"/>
        <v>0.80259320557726144</v>
      </c>
      <c r="H60" s="224" t="s">
        <v>197</v>
      </c>
      <c r="I60" s="224"/>
      <c r="J60" s="198"/>
      <c r="K60" s="198"/>
      <c r="L60" s="198"/>
    </row>
    <row r="61" spans="1:23" ht="30" customHeight="1" x14ac:dyDescent="0.25">
      <c r="A61" s="78">
        <v>7</v>
      </c>
      <c r="B61" s="68">
        <v>42004</v>
      </c>
      <c r="C61" s="69">
        <f>C60</f>
        <v>0.9</v>
      </c>
      <c r="D61" s="91"/>
      <c r="E61" s="103">
        <v>77129680631</v>
      </c>
      <c r="F61" s="103">
        <v>107425988776</v>
      </c>
      <c r="G61" s="73">
        <f t="shared" si="0"/>
        <v>0.71797971338041355</v>
      </c>
      <c r="H61" s="224" t="s">
        <v>198</v>
      </c>
      <c r="I61" s="224"/>
      <c r="J61" s="198"/>
      <c r="K61" s="198"/>
      <c r="L61" s="198"/>
    </row>
    <row r="62" spans="1:23" ht="36.75" customHeight="1" x14ac:dyDescent="0.25">
      <c r="A62" s="67">
        <v>8</v>
      </c>
      <c r="B62" s="68">
        <v>42369</v>
      </c>
      <c r="C62" s="69">
        <v>0.9</v>
      </c>
      <c r="D62" s="91"/>
      <c r="E62" s="103">
        <v>83320303665.940002</v>
      </c>
      <c r="F62" s="104">
        <v>136482306456.77</v>
      </c>
      <c r="G62" s="73">
        <f t="shared" si="0"/>
        <v>0.61048428788336195</v>
      </c>
      <c r="H62" s="198" t="s">
        <v>254</v>
      </c>
      <c r="I62" s="198"/>
      <c r="J62" s="198"/>
      <c r="K62" s="198"/>
      <c r="L62" s="198"/>
    </row>
    <row r="63" spans="1:23" ht="21" customHeight="1" x14ac:dyDescent="0.25">
      <c r="A63" s="78">
        <v>9</v>
      </c>
      <c r="B63" s="115">
        <v>42735</v>
      </c>
      <c r="C63" s="144">
        <v>0.9</v>
      </c>
      <c r="D63" s="145"/>
      <c r="E63" s="146">
        <v>88212221037.110001</v>
      </c>
      <c r="F63" s="146">
        <v>113899999950.64</v>
      </c>
      <c r="G63" s="147">
        <f>E63/F63</f>
        <v>0.77447077326898928</v>
      </c>
      <c r="H63" s="216" t="s">
        <v>264</v>
      </c>
      <c r="I63" s="216"/>
      <c r="J63" s="216"/>
      <c r="K63" s="216"/>
      <c r="L63" s="216"/>
    </row>
    <row r="64" spans="1:23" ht="15" customHeight="1" x14ac:dyDescent="0.25">
      <c r="A64" s="148">
        <v>10</v>
      </c>
      <c r="B64" s="140">
        <v>43100</v>
      </c>
      <c r="C64" s="135">
        <v>0.9</v>
      </c>
      <c r="D64" s="129"/>
      <c r="E64" s="136">
        <v>98424432530</v>
      </c>
      <c r="F64" s="136">
        <v>134060359962</v>
      </c>
      <c r="G64" s="137">
        <f>E64/F64</f>
        <v>0.73417998100183257</v>
      </c>
      <c r="H64" s="338" t="s">
        <v>278</v>
      </c>
      <c r="I64" s="338"/>
      <c r="J64" s="316"/>
      <c r="K64" s="316"/>
      <c r="L64" s="316"/>
      <c r="N64" s="1"/>
      <c r="O64" s="1"/>
      <c r="P64" s="1"/>
      <c r="Q64" s="1"/>
      <c r="S64" s="1"/>
      <c r="T64" s="1"/>
      <c r="U64" s="1"/>
      <c r="V64" s="1"/>
      <c r="W64" s="1"/>
    </row>
    <row r="65" spans="1:23" ht="30" customHeight="1" x14ac:dyDescent="0.25">
      <c r="A65" s="143">
        <v>11</v>
      </c>
      <c r="B65" s="140">
        <v>43465</v>
      </c>
      <c r="C65" s="135">
        <v>0.9</v>
      </c>
      <c r="D65" s="129"/>
      <c r="E65" s="136">
        <v>105679535822.14999</v>
      </c>
      <c r="F65" s="136">
        <v>130416569072.75</v>
      </c>
      <c r="G65" s="137">
        <f t="shared" ref="G65:G66" si="1">E65/F65</f>
        <v>0.81032292578712906</v>
      </c>
      <c r="H65" s="339" t="s">
        <v>302</v>
      </c>
      <c r="I65" s="339"/>
      <c r="J65" s="340"/>
      <c r="K65" s="341"/>
      <c r="L65" s="342"/>
      <c r="N65" s="1"/>
      <c r="O65" s="1"/>
      <c r="P65" s="1"/>
      <c r="Q65" s="1"/>
      <c r="S65" s="1"/>
      <c r="T65" s="1"/>
      <c r="U65" s="1"/>
      <c r="V65" s="1"/>
      <c r="W65" s="1"/>
    </row>
    <row r="66" spans="1:23" ht="295.5" customHeight="1" x14ac:dyDescent="0.25">
      <c r="A66" s="143">
        <v>12</v>
      </c>
      <c r="B66" s="140">
        <v>43496</v>
      </c>
      <c r="C66" s="135">
        <v>0.9</v>
      </c>
      <c r="D66" s="129"/>
      <c r="E66" s="136">
        <v>111482365532.42999</v>
      </c>
      <c r="F66" s="136">
        <v>137081403032.53999</v>
      </c>
      <c r="G66" s="137">
        <f t="shared" si="1"/>
        <v>0.81325667133685975</v>
      </c>
      <c r="H66" s="343" t="s">
        <v>325</v>
      </c>
      <c r="I66" s="344"/>
      <c r="J66" s="344"/>
      <c r="K66" s="344"/>
      <c r="L66" s="345"/>
      <c r="N66" s="1"/>
      <c r="O66" s="1"/>
      <c r="P66" s="1"/>
      <c r="Q66" s="1"/>
      <c r="S66" s="1"/>
      <c r="T66" s="1"/>
      <c r="U66" s="1"/>
      <c r="V66" s="1"/>
      <c r="W66" s="1"/>
    </row>
    <row r="67" spans="1:23" ht="15" customHeight="1" x14ac:dyDescent="0.25">
      <c r="B67" s="192" t="s">
        <v>110</v>
      </c>
      <c r="C67" s="193"/>
      <c r="D67" s="193"/>
      <c r="E67" s="193"/>
      <c r="F67" s="193"/>
      <c r="G67" s="193"/>
      <c r="H67" s="193"/>
      <c r="I67" s="193"/>
      <c r="J67" s="193"/>
      <c r="K67" s="193"/>
      <c r="L67" s="194"/>
      <c r="N67" s="1"/>
      <c r="O67" s="1"/>
      <c r="P67" s="1"/>
      <c r="Q67" s="1"/>
      <c r="S67" s="1"/>
      <c r="T67" s="1"/>
      <c r="U67" s="1"/>
      <c r="V67" s="1"/>
      <c r="W67" s="1"/>
    </row>
    <row r="68" spans="1:23" ht="15" customHeight="1" x14ac:dyDescent="0.25">
      <c r="B68" s="192"/>
      <c r="C68" s="193"/>
      <c r="D68" s="193"/>
      <c r="E68" s="193"/>
      <c r="F68" s="193"/>
      <c r="G68" s="193"/>
      <c r="H68" s="193"/>
      <c r="I68" s="193"/>
      <c r="J68" s="193"/>
      <c r="K68" s="193"/>
      <c r="L68" s="194"/>
      <c r="N68" s="1"/>
      <c r="O68" s="1"/>
      <c r="P68" s="1"/>
      <c r="Q68" s="1"/>
      <c r="S68" s="1"/>
      <c r="T68" s="1"/>
      <c r="U68" s="1"/>
      <c r="V68" s="1"/>
      <c r="W68" s="1"/>
    </row>
    <row r="69" spans="1:23" ht="15" customHeight="1" x14ac:dyDescent="0.25">
      <c r="B69" s="195"/>
      <c r="C69" s="196"/>
      <c r="D69" s="196"/>
      <c r="E69" s="196"/>
      <c r="F69" s="196"/>
      <c r="G69" s="196"/>
      <c r="H69" s="196"/>
      <c r="I69" s="196"/>
      <c r="J69" s="196"/>
      <c r="K69" s="196"/>
      <c r="L69" s="197"/>
      <c r="N69" s="1"/>
      <c r="O69" s="1"/>
      <c r="P69" s="1"/>
      <c r="Q69" s="1"/>
      <c r="S69" s="1"/>
      <c r="T69" s="1"/>
      <c r="U69" s="1"/>
      <c r="V69" s="1"/>
      <c r="W69" s="1"/>
    </row>
    <row r="70" spans="1:23" ht="15" customHeight="1" x14ac:dyDescent="0.25">
      <c r="B70" s="1"/>
      <c r="C70" s="1"/>
      <c r="D70" s="1"/>
      <c r="E70" s="1"/>
      <c r="F70" s="1"/>
      <c r="G70" s="1"/>
      <c r="H70" s="1"/>
      <c r="I70" s="1"/>
      <c r="J70" s="1"/>
      <c r="K70" s="1"/>
      <c r="L70" s="1"/>
      <c r="N70" s="1"/>
      <c r="O70" s="1"/>
      <c r="P70" s="1"/>
      <c r="Q70" s="1"/>
      <c r="S70" s="1"/>
      <c r="T70" s="1"/>
      <c r="U70" s="1"/>
      <c r="V70" s="1"/>
      <c r="W70" s="1"/>
    </row>
    <row r="71" spans="1:23" ht="15" hidden="1" customHeight="1" x14ac:dyDescent="0.25"/>
    <row r="72" spans="1:23" ht="15" hidden="1" customHeight="1" x14ac:dyDescent="0.25"/>
    <row r="73" spans="1:23" ht="15" hidden="1" customHeight="1" x14ac:dyDescent="0.25"/>
    <row r="74" spans="1:23" ht="15" hidden="1" customHeight="1" x14ac:dyDescent="0.25"/>
    <row r="75" spans="1:23" ht="15" hidden="1" customHeight="1" x14ac:dyDescent="0.25"/>
    <row r="76" spans="1:23" ht="15" hidden="1" customHeight="1" x14ac:dyDescent="0.25"/>
    <row r="77" spans="1:23" ht="15" hidden="1" customHeight="1" x14ac:dyDescent="0.25"/>
    <row r="78" spans="1:23" ht="15" hidden="1" customHeight="1" x14ac:dyDescent="0.25"/>
    <row r="79" spans="1:23" ht="15" hidden="1" customHeight="1" x14ac:dyDescent="0.25"/>
    <row r="80" spans="1:23" ht="15" hidden="1" customHeight="1" x14ac:dyDescent="0.25"/>
    <row r="81" spans="9:9" ht="15" hidden="1" customHeight="1" x14ac:dyDescent="0.25"/>
    <row r="82" spans="9:9" ht="15" hidden="1" customHeight="1" x14ac:dyDescent="0.25"/>
    <row r="83" spans="9:9" ht="15" hidden="1" customHeight="1" x14ac:dyDescent="0.25"/>
    <row r="84" spans="9:9" ht="15" hidden="1" customHeight="1" x14ac:dyDescent="0.25"/>
    <row r="85" spans="9:9" ht="15" hidden="1" customHeight="1" x14ac:dyDescent="0.25"/>
    <row r="86" spans="9:9" ht="15" hidden="1" customHeight="1" x14ac:dyDescent="0.25"/>
    <row r="87" spans="9:9" ht="15" hidden="1" customHeight="1" x14ac:dyDescent="0.25"/>
    <row r="88" spans="9:9" ht="15" hidden="1" customHeight="1" x14ac:dyDescent="0.25"/>
    <row r="89" spans="9:9" ht="15" hidden="1" customHeight="1" x14ac:dyDescent="0.25"/>
    <row r="90" spans="9:9" ht="15" hidden="1" customHeight="1" x14ac:dyDescent="0.25"/>
    <row r="91" spans="9:9" ht="15" customHeight="1" x14ac:dyDescent="0.25">
      <c r="I91">
        <f>14508581196.98/18827328724.11</f>
        <v>0.77061283677490178</v>
      </c>
    </row>
  </sheetData>
  <mergeCells count="113">
    <mergeCell ref="D2:D5"/>
    <mergeCell ref="E2:K3"/>
    <mergeCell ref="E4:F4"/>
    <mergeCell ref="G4:H4"/>
    <mergeCell ref="I4:K4"/>
    <mergeCell ref="E5:K5"/>
    <mergeCell ref="C12:E12"/>
    <mergeCell ref="F12:L12"/>
    <mergeCell ref="C13:D13"/>
    <mergeCell ref="E13:H13"/>
    <mergeCell ref="J13:L13"/>
    <mergeCell ref="C14:D14"/>
    <mergeCell ref="E14:L14"/>
    <mergeCell ref="C7:D7"/>
    <mergeCell ref="E7:F7"/>
    <mergeCell ref="J7:K7"/>
    <mergeCell ref="B9:L9"/>
    <mergeCell ref="B10:B14"/>
    <mergeCell ref="C10:D10"/>
    <mergeCell ref="E10:I10"/>
    <mergeCell ref="K10:L10"/>
    <mergeCell ref="C11:D11"/>
    <mergeCell ref="E11:J11"/>
    <mergeCell ref="C19:D19"/>
    <mergeCell ref="E19:L19"/>
    <mergeCell ref="C20:D20"/>
    <mergeCell ref="E20:L20"/>
    <mergeCell ref="B21:L21"/>
    <mergeCell ref="B22:L22"/>
    <mergeCell ref="B15:L15"/>
    <mergeCell ref="B16:L16"/>
    <mergeCell ref="C17:D17"/>
    <mergeCell ref="E17:L17"/>
    <mergeCell ref="C18:D18"/>
    <mergeCell ref="E18:L18"/>
    <mergeCell ref="B30:L30"/>
    <mergeCell ref="B31:L31"/>
    <mergeCell ref="C32:D33"/>
    <mergeCell ref="E32:F32"/>
    <mergeCell ref="G32:L32"/>
    <mergeCell ref="E33:F33"/>
    <mergeCell ref="G33:L33"/>
    <mergeCell ref="C23:D25"/>
    <mergeCell ref="E23:L25"/>
    <mergeCell ref="C26:D28"/>
    <mergeCell ref="E26:L28"/>
    <mergeCell ref="C29:D29"/>
    <mergeCell ref="E29:L29"/>
    <mergeCell ref="B36:L36"/>
    <mergeCell ref="F37:G37"/>
    <mergeCell ref="I37:J37"/>
    <mergeCell ref="F38:G38"/>
    <mergeCell ref="I38:J38"/>
    <mergeCell ref="F39:G39"/>
    <mergeCell ref="I39:J39"/>
    <mergeCell ref="C34:D34"/>
    <mergeCell ref="E34:G34"/>
    <mergeCell ref="H34:I34"/>
    <mergeCell ref="J34:L34"/>
    <mergeCell ref="C35:D35"/>
    <mergeCell ref="E35:I35"/>
    <mergeCell ref="K35:L35"/>
    <mergeCell ref="F43:G43"/>
    <mergeCell ref="I43:J43"/>
    <mergeCell ref="F44:G44"/>
    <mergeCell ref="I44:J44"/>
    <mergeCell ref="F45:G45"/>
    <mergeCell ref="I45:J45"/>
    <mergeCell ref="F40:G40"/>
    <mergeCell ref="I40:J40"/>
    <mergeCell ref="F41:G41"/>
    <mergeCell ref="I41:J41"/>
    <mergeCell ref="F42:G42"/>
    <mergeCell ref="I42:J42"/>
    <mergeCell ref="F49:G49"/>
    <mergeCell ref="I49:J49"/>
    <mergeCell ref="F50:G50"/>
    <mergeCell ref="I50:J50"/>
    <mergeCell ref="F51:G51"/>
    <mergeCell ref="I51:J51"/>
    <mergeCell ref="F46:G46"/>
    <mergeCell ref="I46:J46"/>
    <mergeCell ref="F47:G47"/>
    <mergeCell ref="I47:J47"/>
    <mergeCell ref="F48:G48"/>
    <mergeCell ref="I48:J48"/>
    <mergeCell ref="H57:I57"/>
    <mergeCell ref="J57:L57"/>
    <mergeCell ref="H58:I58"/>
    <mergeCell ref="J58:L58"/>
    <mergeCell ref="H59:I59"/>
    <mergeCell ref="J59:L59"/>
    <mergeCell ref="B52:L52"/>
    <mergeCell ref="H54:I54"/>
    <mergeCell ref="J54:L54"/>
    <mergeCell ref="H55:I55"/>
    <mergeCell ref="J55:L55"/>
    <mergeCell ref="H56:I56"/>
    <mergeCell ref="J56:L56"/>
    <mergeCell ref="H63:I63"/>
    <mergeCell ref="J63:L63"/>
    <mergeCell ref="B67:L69"/>
    <mergeCell ref="H60:I60"/>
    <mergeCell ref="J60:L60"/>
    <mergeCell ref="H61:I61"/>
    <mergeCell ref="J61:L61"/>
    <mergeCell ref="H62:I62"/>
    <mergeCell ref="J62:L62"/>
    <mergeCell ref="H64:I64"/>
    <mergeCell ref="J64:L64"/>
    <mergeCell ref="H65:I65"/>
    <mergeCell ref="J65:L65"/>
    <mergeCell ref="H66:L66"/>
  </mergeCells>
  <conditionalFormatting sqref="H37:H51">
    <cfRule type="containsText" dxfId="11" priority="1" operator="containsText" text="ü">
      <formula>NOT(ISERROR(SEARCH("ü",H37)))</formula>
    </cfRule>
    <cfRule type="containsText" dxfId="10" priority="2" operator="containsText" text="%">
      <formula>NOT(ISERROR(SEARCH("%",H37)))</formula>
    </cfRule>
    <cfRule type="containsText" dxfId="9" priority="3" operator="containsText" text="M">
      <formula>NOT(ISERROR(SEARCH("M",H37)))</formula>
    </cfRule>
  </conditionalFormatting>
  <dataValidations count="6">
    <dataValidation type="list" allowBlank="1" showInputMessage="1" showErrorMessage="1" sqref="F12 JB12 SX12 ACT12 AMP12 AWL12 BGH12 BQD12 BZZ12 CJV12 CTR12 DDN12 DNJ12 DXF12 EHB12 EQX12 FAT12 FKP12 FUL12 GEH12 GOD12 GXZ12 HHV12 HRR12 IBN12 ILJ12 IVF12 JFB12 JOX12 JYT12 KIP12 KSL12 LCH12 LMD12 LVZ12 MFV12 MPR12 MZN12 NJJ12 NTF12 ODB12 OMX12 OWT12 PGP12 PQL12 QAH12 QKD12 QTZ12 RDV12 RNR12 RXN12 SHJ12 SRF12 TBB12 TKX12 TUT12 UEP12 UOL12 UYH12 VID12 VRZ12 WBV12 WLR12 WVN12 F65550 JB65550 SX65550 ACT65550 AMP65550 AWL65550 BGH65550 BQD65550 BZZ65550 CJV65550 CTR65550 DDN65550 DNJ65550 DXF65550 EHB65550 EQX65550 FAT65550 FKP65550 FUL65550 GEH65550 GOD65550 GXZ65550 HHV65550 HRR65550 IBN65550 ILJ65550 IVF65550 JFB65550 JOX65550 JYT65550 KIP65550 KSL65550 LCH65550 LMD65550 LVZ65550 MFV65550 MPR65550 MZN65550 NJJ65550 NTF65550 ODB65550 OMX65550 OWT65550 PGP65550 PQL65550 QAH65550 QKD65550 QTZ65550 RDV65550 RNR65550 RXN65550 SHJ65550 SRF65550 TBB65550 TKX65550 TUT65550 UEP65550 UOL65550 UYH65550 VID65550 VRZ65550 WBV65550 WLR65550 WVN65550 F131086 JB131086 SX131086 ACT131086 AMP131086 AWL131086 BGH131086 BQD131086 BZZ131086 CJV131086 CTR131086 DDN131086 DNJ131086 DXF131086 EHB131086 EQX131086 FAT131086 FKP131086 FUL131086 GEH131086 GOD131086 GXZ131086 HHV131086 HRR131086 IBN131086 ILJ131086 IVF131086 JFB131086 JOX131086 JYT131086 KIP131086 KSL131086 LCH131086 LMD131086 LVZ131086 MFV131086 MPR131086 MZN131086 NJJ131086 NTF131086 ODB131086 OMX131086 OWT131086 PGP131086 PQL131086 QAH131086 QKD131086 QTZ131086 RDV131086 RNR131086 RXN131086 SHJ131086 SRF131086 TBB131086 TKX131086 TUT131086 UEP131086 UOL131086 UYH131086 VID131086 VRZ131086 WBV131086 WLR131086 WVN131086 F196622 JB196622 SX196622 ACT196622 AMP196622 AWL196622 BGH196622 BQD196622 BZZ196622 CJV196622 CTR196622 DDN196622 DNJ196622 DXF196622 EHB196622 EQX196622 FAT196622 FKP196622 FUL196622 GEH196622 GOD196622 GXZ196622 HHV196622 HRR196622 IBN196622 ILJ196622 IVF196622 JFB196622 JOX196622 JYT196622 KIP196622 KSL196622 LCH196622 LMD196622 LVZ196622 MFV196622 MPR196622 MZN196622 NJJ196622 NTF196622 ODB196622 OMX196622 OWT196622 PGP196622 PQL196622 QAH196622 QKD196622 QTZ196622 RDV196622 RNR196622 RXN196622 SHJ196622 SRF196622 TBB196622 TKX196622 TUT196622 UEP196622 UOL196622 UYH196622 VID196622 VRZ196622 WBV196622 WLR196622 WVN196622 F262158 JB262158 SX262158 ACT262158 AMP262158 AWL262158 BGH262158 BQD262158 BZZ262158 CJV262158 CTR262158 DDN262158 DNJ262158 DXF262158 EHB262158 EQX262158 FAT262158 FKP262158 FUL262158 GEH262158 GOD262158 GXZ262158 HHV262158 HRR262158 IBN262158 ILJ262158 IVF262158 JFB262158 JOX262158 JYT262158 KIP262158 KSL262158 LCH262158 LMD262158 LVZ262158 MFV262158 MPR262158 MZN262158 NJJ262158 NTF262158 ODB262158 OMX262158 OWT262158 PGP262158 PQL262158 QAH262158 QKD262158 QTZ262158 RDV262158 RNR262158 RXN262158 SHJ262158 SRF262158 TBB262158 TKX262158 TUT262158 UEP262158 UOL262158 UYH262158 VID262158 VRZ262158 WBV262158 WLR262158 WVN262158 F327694 JB327694 SX327694 ACT327694 AMP327694 AWL327694 BGH327694 BQD327694 BZZ327694 CJV327694 CTR327694 DDN327694 DNJ327694 DXF327694 EHB327694 EQX327694 FAT327694 FKP327694 FUL327694 GEH327694 GOD327694 GXZ327694 HHV327694 HRR327694 IBN327694 ILJ327694 IVF327694 JFB327694 JOX327694 JYT327694 KIP327694 KSL327694 LCH327694 LMD327694 LVZ327694 MFV327694 MPR327694 MZN327694 NJJ327694 NTF327694 ODB327694 OMX327694 OWT327694 PGP327694 PQL327694 QAH327694 QKD327694 QTZ327694 RDV327694 RNR327694 RXN327694 SHJ327694 SRF327694 TBB327694 TKX327694 TUT327694 UEP327694 UOL327694 UYH327694 VID327694 VRZ327694 WBV327694 WLR327694 WVN327694 F393230 JB393230 SX393230 ACT393230 AMP393230 AWL393230 BGH393230 BQD393230 BZZ393230 CJV393230 CTR393230 DDN393230 DNJ393230 DXF393230 EHB393230 EQX393230 FAT393230 FKP393230 FUL393230 GEH393230 GOD393230 GXZ393230 HHV393230 HRR393230 IBN393230 ILJ393230 IVF393230 JFB393230 JOX393230 JYT393230 KIP393230 KSL393230 LCH393230 LMD393230 LVZ393230 MFV393230 MPR393230 MZN393230 NJJ393230 NTF393230 ODB393230 OMX393230 OWT393230 PGP393230 PQL393230 QAH393230 QKD393230 QTZ393230 RDV393230 RNR393230 RXN393230 SHJ393230 SRF393230 TBB393230 TKX393230 TUT393230 UEP393230 UOL393230 UYH393230 VID393230 VRZ393230 WBV393230 WLR393230 WVN393230 F458766 JB458766 SX458766 ACT458766 AMP458766 AWL458766 BGH458766 BQD458766 BZZ458766 CJV458766 CTR458766 DDN458766 DNJ458766 DXF458766 EHB458766 EQX458766 FAT458766 FKP458766 FUL458766 GEH458766 GOD458766 GXZ458766 HHV458766 HRR458766 IBN458766 ILJ458766 IVF458766 JFB458766 JOX458766 JYT458766 KIP458766 KSL458766 LCH458766 LMD458766 LVZ458766 MFV458766 MPR458766 MZN458766 NJJ458766 NTF458766 ODB458766 OMX458766 OWT458766 PGP458766 PQL458766 QAH458766 QKD458766 QTZ458766 RDV458766 RNR458766 RXN458766 SHJ458766 SRF458766 TBB458766 TKX458766 TUT458766 UEP458766 UOL458766 UYH458766 VID458766 VRZ458766 WBV458766 WLR458766 WVN458766 F524302 JB524302 SX524302 ACT524302 AMP524302 AWL524302 BGH524302 BQD524302 BZZ524302 CJV524302 CTR524302 DDN524302 DNJ524302 DXF524302 EHB524302 EQX524302 FAT524302 FKP524302 FUL524302 GEH524302 GOD524302 GXZ524302 HHV524302 HRR524302 IBN524302 ILJ524302 IVF524302 JFB524302 JOX524302 JYT524302 KIP524302 KSL524302 LCH524302 LMD524302 LVZ524302 MFV524302 MPR524302 MZN524302 NJJ524302 NTF524302 ODB524302 OMX524302 OWT524302 PGP524302 PQL524302 QAH524302 QKD524302 QTZ524302 RDV524302 RNR524302 RXN524302 SHJ524302 SRF524302 TBB524302 TKX524302 TUT524302 UEP524302 UOL524302 UYH524302 VID524302 VRZ524302 WBV524302 WLR524302 WVN524302 F589838 JB589838 SX589838 ACT589838 AMP589838 AWL589838 BGH589838 BQD589838 BZZ589838 CJV589838 CTR589838 DDN589838 DNJ589838 DXF589838 EHB589838 EQX589838 FAT589838 FKP589838 FUL589838 GEH589838 GOD589838 GXZ589838 HHV589838 HRR589838 IBN589838 ILJ589838 IVF589838 JFB589838 JOX589838 JYT589838 KIP589838 KSL589838 LCH589838 LMD589838 LVZ589838 MFV589838 MPR589838 MZN589838 NJJ589838 NTF589838 ODB589838 OMX589838 OWT589838 PGP589838 PQL589838 QAH589838 QKD589838 QTZ589838 RDV589838 RNR589838 RXN589838 SHJ589838 SRF589838 TBB589838 TKX589838 TUT589838 UEP589838 UOL589838 UYH589838 VID589838 VRZ589838 WBV589838 WLR589838 WVN589838 F655374 JB655374 SX655374 ACT655374 AMP655374 AWL655374 BGH655374 BQD655374 BZZ655374 CJV655374 CTR655374 DDN655374 DNJ655374 DXF655374 EHB655374 EQX655374 FAT655374 FKP655374 FUL655374 GEH655374 GOD655374 GXZ655374 HHV655374 HRR655374 IBN655374 ILJ655374 IVF655374 JFB655374 JOX655374 JYT655374 KIP655374 KSL655374 LCH655374 LMD655374 LVZ655374 MFV655374 MPR655374 MZN655374 NJJ655374 NTF655374 ODB655374 OMX655374 OWT655374 PGP655374 PQL655374 QAH655374 QKD655374 QTZ655374 RDV655374 RNR655374 RXN655374 SHJ655374 SRF655374 TBB655374 TKX655374 TUT655374 UEP655374 UOL655374 UYH655374 VID655374 VRZ655374 WBV655374 WLR655374 WVN655374 F720910 JB720910 SX720910 ACT720910 AMP720910 AWL720910 BGH720910 BQD720910 BZZ720910 CJV720910 CTR720910 DDN720910 DNJ720910 DXF720910 EHB720910 EQX720910 FAT720910 FKP720910 FUL720910 GEH720910 GOD720910 GXZ720910 HHV720910 HRR720910 IBN720910 ILJ720910 IVF720910 JFB720910 JOX720910 JYT720910 KIP720910 KSL720910 LCH720910 LMD720910 LVZ720910 MFV720910 MPR720910 MZN720910 NJJ720910 NTF720910 ODB720910 OMX720910 OWT720910 PGP720910 PQL720910 QAH720910 QKD720910 QTZ720910 RDV720910 RNR720910 RXN720910 SHJ720910 SRF720910 TBB720910 TKX720910 TUT720910 UEP720910 UOL720910 UYH720910 VID720910 VRZ720910 WBV720910 WLR720910 WVN720910 F786446 JB786446 SX786446 ACT786446 AMP786446 AWL786446 BGH786446 BQD786446 BZZ786446 CJV786446 CTR786446 DDN786446 DNJ786446 DXF786446 EHB786446 EQX786446 FAT786446 FKP786446 FUL786446 GEH786446 GOD786446 GXZ786446 HHV786446 HRR786446 IBN786446 ILJ786446 IVF786446 JFB786446 JOX786446 JYT786446 KIP786446 KSL786446 LCH786446 LMD786446 LVZ786446 MFV786446 MPR786446 MZN786446 NJJ786446 NTF786446 ODB786446 OMX786446 OWT786446 PGP786446 PQL786446 QAH786446 QKD786446 QTZ786446 RDV786446 RNR786446 RXN786446 SHJ786446 SRF786446 TBB786446 TKX786446 TUT786446 UEP786446 UOL786446 UYH786446 VID786446 VRZ786446 WBV786446 WLR786446 WVN786446 F851982 JB851982 SX851982 ACT851982 AMP851982 AWL851982 BGH851982 BQD851982 BZZ851982 CJV851982 CTR851982 DDN851982 DNJ851982 DXF851982 EHB851982 EQX851982 FAT851982 FKP851982 FUL851982 GEH851982 GOD851982 GXZ851982 HHV851982 HRR851982 IBN851982 ILJ851982 IVF851982 JFB851982 JOX851982 JYT851982 KIP851982 KSL851982 LCH851982 LMD851982 LVZ851982 MFV851982 MPR851982 MZN851982 NJJ851982 NTF851982 ODB851982 OMX851982 OWT851982 PGP851982 PQL851982 QAH851982 QKD851982 QTZ851982 RDV851982 RNR851982 RXN851982 SHJ851982 SRF851982 TBB851982 TKX851982 TUT851982 UEP851982 UOL851982 UYH851982 VID851982 VRZ851982 WBV851982 WLR851982 WVN851982 F917518 JB917518 SX917518 ACT917518 AMP917518 AWL917518 BGH917518 BQD917518 BZZ917518 CJV917518 CTR917518 DDN917518 DNJ917518 DXF917518 EHB917518 EQX917518 FAT917518 FKP917518 FUL917518 GEH917518 GOD917518 GXZ917518 HHV917518 HRR917518 IBN917518 ILJ917518 IVF917518 JFB917518 JOX917518 JYT917518 KIP917518 KSL917518 LCH917518 LMD917518 LVZ917518 MFV917518 MPR917518 MZN917518 NJJ917518 NTF917518 ODB917518 OMX917518 OWT917518 PGP917518 PQL917518 QAH917518 QKD917518 QTZ917518 RDV917518 RNR917518 RXN917518 SHJ917518 SRF917518 TBB917518 TKX917518 TUT917518 UEP917518 UOL917518 UYH917518 VID917518 VRZ917518 WBV917518 WLR917518 WVN917518 F983054 JB983054 SX983054 ACT983054 AMP983054 AWL983054 BGH983054 BQD983054 BZZ983054 CJV983054 CTR983054 DDN983054 DNJ983054 DXF983054 EHB983054 EQX983054 FAT983054 FKP983054 FUL983054 GEH983054 GOD983054 GXZ983054 HHV983054 HRR983054 IBN983054 ILJ983054 IVF983054 JFB983054 JOX983054 JYT983054 KIP983054 KSL983054 LCH983054 LMD983054 LVZ983054 MFV983054 MPR983054 MZN983054 NJJ983054 NTF983054 ODB983054 OMX983054 OWT983054 PGP983054 PQL983054 QAH983054 QKD983054 QTZ983054 RDV983054 RNR983054 RXN983054 SHJ983054 SRF983054 TBB983054 TKX983054 TUT983054 UEP983054 UOL983054 UYH983054 VID983054 VRZ983054 WBV983054 WLR983054 WVN983054">
      <formula1>$N$2:$N$16</formula1>
    </dataValidation>
    <dataValidation type="list" allowBlank="1" showInputMessage="1" showErrorMessage="1" sqref="E65498:L65498 JA65498:JH65498 SW65498:TD65498 ACS65498:ACZ65498 AMO65498:AMV65498 AWK65498:AWR65498 BGG65498:BGN65498 BQC65498:BQJ65498 BZY65498:CAF65498 CJU65498:CKB65498 CTQ65498:CTX65498 DDM65498:DDT65498 DNI65498:DNP65498 DXE65498:DXL65498 EHA65498:EHH65498 EQW65498:ERD65498 FAS65498:FAZ65498 FKO65498:FKV65498 FUK65498:FUR65498 GEG65498:GEN65498 GOC65498:GOJ65498 GXY65498:GYF65498 HHU65498:HIB65498 HRQ65498:HRX65498 IBM65498:IBT65498 ILI65498:ILP65498 IVE65498:IVL65498 JFA65498:JFH65498 JOW65498:JPD65498 JYS65498:JYZ65498 KIO65498:KIV65498 KSK65498:KSR65498 LCG65498:LCN65498 LMC65498:LMJ65498 LVY65498:LWF65498 MFU65498:MGB65498 MPQ65498:MPX65498 MZM65498:MZT65498 NJI65498:NJP65498 NTE65498:NTL65498 ODA65498:ODH65498 OMW65498:OND65498 OWS65498:OWZ65498 PGO65498:PGV65498 PQK65498:PQR65498 QAG65498:QAN65498 QKC65498:QKJ65498 QTY65498:QUF65498 RDU65498:REB65498 RNQ65498:RNX65498 RXM65498:RXT65498 SHI65498:SHP65498 SRE65498:SRL65498 TBA65498:TBH65498 TKW65498:TLD65498 TUS65498:TUZ65498 UEO65498:UEV65498 UOK65498:UOR65498 UYG65498:UYN65498 VIC65498:VIJ65498 VRY65498:VSF65498 WBU65498:WCB65498 WLQ65498:WLX65498 WVM65498:WVT65498 E131034:L131034 JA131034:JH131034 SW131034:TD131034 ACS131034:ACZ131034 AMO131034:AMV131034 AWK131034:AWR131034 BGG131034:BGN131034 BQC131034:BQJ131034 BZY131034:CAF131034 CJU131034:CKB131034 CTQ131034:CTX131034 DDM131034:DDT131034 DNI131034:DNP131034 DXE131034:DXL131034 EHA131034:EHH131034 EQW131034:ERD131034 FAS131034:FAZ131034 FKO131034:FKV131034 FUK131034:FUR131034 GEG131034:GEN131034 GOC131034:GOJ131034 GXY131034:GYF131034 HHU131034:HIB131034 HRQ131034:HRX131034 IBM131034:IBT131034 ILI131034:ILP131034 IVE131034:IVL131034 JFA131034:JFH131034 JOW131034:JPD131034 JYS131034:JYZ131034 KIO131034:KIV131034 KSK131034:KSR131034 LCG131034:LCN131034 LMC131034:LMJ131034 LVY131034:LWF131034 MFU131034:MGB131034 MPQ131034:MPX131034 MZM131034:MZT131034 NJI131034:NJP131034 NTE131034:NTL131034 ODA131034:ODH131034 OMW131034:OND131034 OWS131034:OWZ131034 PGO131034:PGV131034 PQK131034:PQR131034 QAG131034:QAN131034 QKC131034:QKJ131034 QTY131034:QUF131034 RDU131034:REB131034 RNQ131034:RNX131034 RXM131034:RXT131034 SHI131034:SHP131034 SRE131034:SRL131034 TBA131034:TBH131034 TKW131034:TLD131034 TUS131034:TUZ131034 UEO131034:UEV131034 UOK131034:UOR131034 UYG131034:UYN131034 VIC131034:VIJ131034 VRY131034:VSF131034 WBU131034:WCB131034 WLQ131034:WLX131034 WVM131034:WVT131034 E196570:L196570 JA196570:JH196570 SW196570:TD196570 ACS196570:ACZ196570 AMO196570:AMV196570 AWK196570:AWR196570 BGG196570:BGN196570 BQC196570:BQJ196570 BZY196570:CAF196570 CJU196570:CKB196570 CTQ196570:CTX196570 DDM196570:DDT196570 DNI196570:DNP196570 DXE196570:DXL196570 EHA196570:EHH196570 EQW196570:ERD196570 FAS196570:FAZ196570 FKO196570:FKV196570 FUK196570:FUR196570 GEG196570:GEN196570 GOC196570:GOJ196570 GXY196570:GYF196570 HHU196570:HIB196570 HRQ196570:HRX196570 IBM196570:IBT196570 ILI196570:ILP196570 IVE196570:IVL196570 JFA196570:JFH196570 JOW196570:JPD196570 JYS196570:JYZ196570 KIO196570:KIV196570 KSK196570:KSR196570 LCG196570:LCN196570 LMC196570:LMJ196570 LVY196570:LWF196570 MFU196570:MGB196570 MPQ196570:MPX196570 MZM196570:MZT196570 NJI196570:NJP196570 NTE196570:NTL196570 ODA196570:ODH196570 OMW196570:OND196570 OWS196570:OWZ196570 PGO196570:PGV196570 PQK196570:PQR196570 QAG196570:QAN196570 QKC196570:QKJ196570 QTY196570:QUF196570 RDU196570:REB196570 RNQ196570:RNX196570 RXM196570:RXT196570 SHI196570:SHP196570 SRE196570:SRL196570 TBA196570:TBH196570 TKW196570:TLD196570 TUS196570:TUZ196570 UEO196570:UEV196570 UOK196570:UOR196570 UYG196570:UYN196570 VIC196570:VIJ196570 VRY196570:VSF196570 WBU196570:WCB196570 WLQ196570:WLX196570 WVM196570:WVT196570 E262106:L262106 JA262106:JH262106 SW262106:TD262106 ACS262106:ACZ262106 AMO262106:AMV262106 AWK262106:AWR262106 BGG262106:BGN262106 BQC262106:BQJ262106 BZY262106:CAF262106 CJU262106:CKB262106 CTQ262106:CTX262106 DDM262106:DDT262106 DNI262106:DNP262106 DXE262106:DXL262106 EHA262106:EHH262106 EQW262106:ERD262106 FAS262106:FAZ262106 FKO262106:FKV262106 FUK262106:FUR262106 GEG262106:GEN262106 GOC262106:GOJ262106 GXY262106:GYF262106 HHU262106:HIB262106 HRQ262106:HRX262106 IBM262106:IBT262106 ILI262106:ILP262106 IVE262106:IVL262106 JFA262106:JFH262106 JOW262106:JPD262106 JYS262106:JYZ262106 KIO262106:KIV262106 KSK262106:KSR262106 LCG262106:LCN262106 LMC262106:LMJ262106 LVY262106:LWF262106 MFU262106:MGB262106 MPQ262106:MPX262106 MZM262106:MZT262106 NJI262106:NJP262106 NTE262106:NTL262106 ODA262106:ODH262106 OMW262106:OND262106 OWS262106:OWZ262106 PGO262106:PGV262106 PQK262106:PQR262106 QAG262106:QAN262106 QKC262106:QKJ262106 QTY262106:QUF262106 RDU262106:REB262106 RNQ262106:RNX262106 RXM262106:RXT262106 SHI262106:SHP262106 SRE262106:SRL262106 TBA262106:TBH262106 TKW262106:TLD262106 TUS262106:TUZ262106 UEO262106:UEV262106 UOK262106:UOR262106 UYG262106:UYN262106 VIC262106:VIJ262106 VRY262106:VSF262106 WBU262106:WCB262106 WLQ262106:WLX262106 WVM262106:WVT262106 E327642:L327642 JA327642:JH327642 SW327642:TD327642 ACS327642:ACZ327642 AMO327642:AMV327642 AWK327642:AWR327642 BGG327642:BGN327642 BQC327642:BQJ327642 BZY327642:CAF327642 CJU327642:CKB327642 CTQ327642:CTX327642 DDM327642:DDT327642 DNI327642:DNP327642 DXE327642:DXL327642 EHA327642:EHH327642 EQW327642:ERD327642 FAS327642:FAZ327642 FKO327642:FKV327642 FUK327642:FUR327642 GEG327642:GEN327642 GOC327642:GOJ327642 GXY327642:GYF327642 HHU327642:HIB327642 HRQ327642:HRX327642 IBM327642:IBT327642 ILI327642:ILP327642 IVE327642:IVL327642 JFA327642:JFH327642 JOW327642:JPD327642 JYS327642:JYZ327642 KIO327642:KIV327642 KSK327642:KSR327642 LCG327642:LCN327642 LMC327642:LMJ327642 LVY327642:LWF327642 MFU327642:MGB327642 MPQ327642:MPX327642 MZM327642:MZT327642 NJI327642:NJP327642 NTE327642:NTL327642 ODA327642:ODH327642 OMW327642:OND327642 OWS327642:OWZ327642 PGO327642:PGV327642 PQK327642:PQR327642 QAG327642:QAN327642 QKC327642:QKJ327642 QTY327642:QUF327642 RDU327642:REB327642 RNQ327642:RNX327642 RXM327642:RXT327642 SHI327642:SHP327642 SRE327642:SRL327642 TBA327642:TBH327642 TKW327642:TLD327642 TUS327642:TUZ327642 UEO327642:UEV327642 UOK327642:UOR327642 UYG327642:UYN327642 VIC327642:VIJ327642 VRY327642:VSF327642 WBU327642:WCB327642 WLQ327642:WLX327642 WVM327642:WVT327642 E393178:L393178 JA393178:JH393178 SW393178:TD393178 ACS393178:ACZ393178 AMO393178:AMV393178 AWK393178:AWR393178 BGG393178:BGN393178 BQC393178:BQJ393178 BZY393178:CAF393178 CJU393178:CKB393178 CTQ393178:CTX393178 DDM393178:DDT393178 DNI393178:DNP393178 DXE393178:DXL393178 EHA393178:EHH393178 EQW393178:ERD393178 FAS393178:FAZ393178 FKO393178:FKV393178 FUK393178:FUR393178 GEG393178:GEN393178 GOC393178:GOJ393178 GXY393178:GYF393178 HHU393178:HIB393178 HRQ393178:HRX393178 IBM393178:IBT393178 ILI393178:ILP393178 IVE393178:IVL393178 JFA393178:JFH393178 JOW393178:JPD393178 JYS393178:JYZ393178 KIO393178:KIV393178 KSK393178:KSR393178 LCG393178:LCN393178 LMC393178:LMJ393178 LVY393178:LWF393178 MFU393178:MGB393178 MPQ393178:MPX393178 MZM393178:MZT393178 NJI393178:NJP393178 NTE393178:NTL393178 ODA393178:ODH393178 OMW393178:OND393178 OWS393178:OWZ393178 PGO393178:PGV393178 PQK393178:PQR393178 QAG393178:QAN393178 QKC393178:QKJ393178 QTY393178:QUF393178 RDU393178:REB393178 RNQ393178:RNX393178 RXM393178:RXT393178 SHI393178:SHP393178 SRE393178:SRL393178 TBA393178:TBH393178 TKW393178:TLD393178 TUS393178:TUZ393178 UEO393178:UEV393178 UOK393178:UOR393178 UYG393178:UYN393178 VIC393178:VIJ393178 VRY393178:VSF393178 WBU393178:WCB393178 WLQ393178:WLX393178 WVM393178:WVT393178 E458714:L458714 JA458714:JH458714 SW458714:TD458714 ACS458714:ACZ458714 AMO458714:AMV458714 AWK458714:AWR458714 BGG458714:BGN458714 BQC458714:BQJ458714 BZY458714:CAF458714 CJU458714:CKB458714 CTQ458714:CTX458714 DDM458714:DDT458714 DNI458714:DNP458714 DXE458714:DXL458714 EHA458714:EHH458714 EQW458714:ERD458714 FAS458714:FAZ458714 FKO458714:FKV458714 FUK458714:FUR458714 GEG458714:GEN458714 GOC458714:GOJ458714 GXY458714:GYF458714 HHU458714:HIB458714 HRQ458714:HRX458714 IBM458714:IBT458714 ILI458714:ILP458714 IVE458714:IVL458714 JFA458714:JFH458714 JOW458714:JPD458714 JYS458714:JYZ458714 KIO458714:KIV458714 KSK458714:KSR458714 LCG458714:LCN458714 LMC458714:LMJ458714 LVY458714:LWF458714 MFU458714:MGB458714 MPQ458714:MPX458714 MZM458714:MZT458714 NJI458714:NJP458714 NTE458714:NTL458714 ODA458714:ODH458714 OMW458714:OND458714 OWS458714:OWZ458714 PGO458714:PGV458714 PQK458714:PQR458714 QAG458714:QAN458714 QKC458714:QKJ458714 QTY458714:QUF458714 RDU458714:REB458714 RNQ458714:RNX458714 RXM458714:RXT458714 SHI458714:SHP458714 SRE458714:SRL458714 TBA458714:TBH458714 TKW458714:TLD458714 TUS458714:TUZ458714 UEO458714:UEV458714 UOK458714:UOR458714 UYG458714:UYN458714 VIC458714:VIJ458714 VRY458714:VSF458714 WBU458714:WCB458714 WLQ458714:WLX458714 WVM458714:WVT458714 E524250:L524250 JA524250:JH524250 SW524250:TD524250 ACS524250:ACZ524250 AMO524250:AMV524250 AWK524250:AWR524250 BGG524250:BGN524250 BQC524250:BQJ524250 BZY524250:CAF524250 CJU524250:CKB524250 CTQ524250:CTX524250 DDM524250:DDT524250 DNI524250:DNP524250 DXE524250:DXL524250 EHA524250:EHH524250 EQW524250:ERD524250 FAS524250:FAZ524250 FKO524250:FKV524250 FUK524250:FUR524250 GEG524250:GEN524250 GOC524250:GOJ524250 GXY524250:GYF524250 HHU524250:HIB524250 HRQ524250:HRX524250 IBM524250:IBT524250 ILI524250:ILP524250 IVE524250:IVL524250 JFA524250:JFH524250 JOW524250:JPD524250 JYS524250:JYZ524250 KIO524250:KIV524250 KSK524250:KSR524250 LCG524250:LCN524250 LMC524250:LMJ524250 LVY524250:LWF524250 MFU524250:MGB524250 MPQ524250:MPX524250 MZM524250:MZT524250 NJI524250:NJP524250 NTE524250:NTL524250 ODA524250:ODH524250 OMW524250:OND524250 OWS524250:OWZ524250 PGO524250:PGV524250 PQK524250:PQR524250 QAG524250:QAN524250 QKC524250:QKJ524250 QTY524250:QUF524250 RDU524250:REB524250 RNQ524250:RNX524250 RXM524250:RXT524250 SHI524250:SHP524250 SRE524250:SRL524250 TBA524250:TBH524250 TKW524250:TLD524250 TUS524250:TUZ524250 UEO524250:UEV524250 UOK524250:UOR524250 UYG524250:UYN524250 VIC524250:VIJ524250 VRY524250:VSF524250 WBU524250:WCB524250 WLQ524250:WLX524250 WVM524250:WVT524250 E589786:L589786 JA589786:JH589786 SW589786:TD589786 ACS589786:ACZ589786 AMO589786:AMV589786 AWK589786:AWR589786 BGG589786:BGN589786 BQC589786:BQJ589786 BZY589786:CAF589786 CJU589786:CKB589786 CTQ589786:CTX589786 DDM589786:DDT589786 DNI589786:DNP589786 DXE589786:DXL589786 EHA589786:EHH589786 EQW589786:ERD589786 FAS589786:FAZ589786 FKO589786:FKV589786 FUK589786:FUR589786 GEG589786:GEN589786 GOC589786:GOJ589786 GXY589786:GYF589786 HHU589786:HIB589786 HRQ589786:HRX589786 IBM589786:IBT589786 ILI589786:ILP589786 IVE589786:IVL589786 JFA589786:JFH589786 JOW589786:JPD589786 JYS589786:JYZ589786 KIO589786:KIV589786 KSK589786:KSR589786 LCG589786:LCN589786 LMC589786:LMJ589786 LVY589786:LWF589786 MFU589786:MGB589786 MPQ589786:MPX589786 MZM589786:MZT589786 NJI589786:NJP589786 NTE589786:NTL589786 ODA589786:ODH589786 OMW589786:OND589786 OWS589786:OWZ589786 PGO589786:PGV589786 PQK589786:PQR589786 QAG589786:QAN589786 QKC589786:QKJ589786 QTY589786:QUF589786 RDU589786:REB589786 RNQ589786:RNX589786 RXM589786:RXT589786 SHI589786:SHP589786 SRE589786:SRL589786 TBA589786:TBH589786 TKW589786:TLD589786 TUS589786:TUZ589786 UEO589786:UEV589786 UOK589786:UOR589786 UYG589786:UYN589786 VIC589786:VIJ589786 VRY589786:VSF589786 WBU589786:WCB589786 WLQ589786:WLX589786 WVM589786:WVT589786 E655322:L655322 JA655322:JH655322 SW655322:TD655322 ACS655322:ACZ655322 AMO655322:AMV655322 AWK655322:AWR655322 BGG655322:BGN655322 BQC655322:BQJ655322 BZY655322:CAF655322 CJU655322:CKB655322 CTQ655322:CTX655322 DDM655322:DDT655322 DNI655322:DNP655322 DXE655322:DXL655322 EHA655322:EHH655322 EQW655322:ERD655322 FAS655322:FAZ655322 FKO655322:FKV655322 FUK655322:FUR655322 GEG655322:GEN655322 GOC655322:GOJ655322 GXY655322:GYF655322 HHU655322:HIB655322 HRQ655322:HRX655322 IBM655322:IBT655322 ILI655322:ILP655322 IVE655322:IVL655322 JFA655322:JFH655322 JOW655322:JPD655322 JYS655322:JYZ655322 KIO655322:KIV655322 KSK655322:KSR655322 LCG655322:LCN655322 LMC655322:LMJ655322 LVY655322:LWF655322 MFU655322:MGB655322 MPQ655322:MPX655322 MZM655322:MZT655322 NJI655322:NJP655322 NTE655322:NTL655322 ODA655322:ODH655322 OMW655322:OND655322 OWS655322:OWZ655322 PGO655322:PGV655322 PQK655322:PQR655322 QAG655322:QAN655322 QKC655322:QKJ655322 QTY655322:QUF655322 RDU655322:REB655322 RNQ655322:RNX655322 RXM655322:RXT655322 SHI655322:SHP655322 SRE655322:SRL655322 TBA655322:TBH655322 TKW655322:TLD655322 TUS655322:TUZ655322 UEO655322:UEV655322 UOK655322:UOR655322 UYG655322:UYN655322 VIC655322:VIJ655322 VRY655322:VSF655322 WBU655322:WCB655322 WLQ655322:WLX655322 WVM655322:WVT655322 E720858:L720858 JA720858:JH720858 SW720858:TD720858 ACS720858:ACZ720858 AMO720858:AMV720858 AWK720858:AWR720858 BGG720858:BGN720858 BQC720858:BQJ720858 BZY720858:CAF720858 CJU720858:CKB720858 CTQ720858:CTX720858 DDM720858:DDT720858 DNI720858:DNP720858 DXE720858:DXL720858 EHA720858:EHH720858 EQW720858:ERD720858 FAS720858:FAZ720858 FKO720858:FKV720858 FUK720858:FUR720858 GEG720858:GEN720858 GOC720858:GOJ720858 GXY720858:GYF720858 HHU720858:HIB720858 HRQ720858:HRX720858 IBM720858:IBT720858 ILI720858:ILP720858 IVE720858:IVL720858 JFA720858:JFH720858 JOW720858:JPD720858 JYS720858:JYZ720858 KIO720858:KIV720858 KSK720858:KSR720858 LCG720858:LCN720858 LMC720858:LMJ720858 LVY720858:LWF720858 MFU720858:MGB720858 MPQ720858:MPX720858 MZM720858:MZT720858 NJI720858:NJP720858 NTE720858:NTL720858 ODA720858:ODH720858 OMW720858:OND720858 OWS720858:OWZ720858 PGO720858:PGV720858 PQK720858:PQR720858 QAG720858:QAN720858 QKC720858:QKJ720858 QTY720858:QUF720858 RDU720858:REB720858 RNQ720858:RNX720858 RXM720858:RXT720858 SHI720858:SHP720858 SRE720858:SRL720858 TBA720858:TBH720858 TKW720858:TLD720858 TUS720858:TUZ720858 UEO720858:UEV720858 UOK720858:UOR720858 UYG720858:UYN720858 VIC720858:VIJ720858 VRY720858:VSF720858 WBU720858:WCB720858 WLQ720858:WLX720858 WVM720858:WVT720858 E786394:L786394 JA786394:JH786394 SW786394:TD786394 ACS786394:ACZ786394 AMO786394:AMV786394 AWK786394:AWR786394 BGG786394:BGN786394 BQC786394:BQJ786394 BZY786394:CAF786394 CJU786394:CKB786394 CTQ786394:CTX786394 DDM786394:DDT786394 DNI786394:DNP786394 DXE786394:DXL786394 EHA786394:EHH786394 EQW786394:ERD786394 FAS786394:FAZ786394 FKO786394:FKV786394 FUK786394:FUR786394 GEG786394:GEN786394 GOC786394:GOJ786394 GXY786394:GYF786394 HHU786394:HIB786394 HRQ786394:HRX786394 IBM786394:IBT786394 ILI786394:ILP786394 IVE786394:IVL786394 JFA786394:JFH786394 JOW786394:JPD786394 JYS786394:JYZ786394 KIO786394:KIV786394 KSK786394:KSR786394 LCG786394:LCN786394 LMC786394:LMJ786394 LVY786394:LWF786394 MFU786394:MGB786394 MPQ786394:MPX786394 MZM786394:MZT786394 NJI786394:NJP786394 NTE786394:NTL786394 ODA786394:ODH786394 OMW786394:OND786394 OWS786394:OWZ786394 PGO786394:PGV786394 PQK786394:PQR786394 QAG786394:QAN786394 QKC786394:QKJ786394 QTY786394:QUF786394 RDU786394:REB786394 RNQ786394:RNX786394 RXM786394:RXT786394 SHI786394:SHP786394 SRE786394:SRL786394 TBA786394:TBH786394 TKW786394:TLD786394 TUS786394:TUZ786394 UEO786394:UEV786394 UOK786394:UOR786394 UYG786394:UYN786394 VIC786394:VIJ786394 VRY786394:VSF786394 WBU786394:WCB786394 WLQ786394:WLX786394 WVM786394:WVT786394 E851930:L851930 JA851930:JH851930 SW851930:TD851930 ACS851930:ACZ851930 AMO851930:AMV851930 AWK851930:AWR851930 BGG851930:BGN851930 BQC851930:BQJ851930 BZY851930:CAF851930 CJU851930:CKB851930 CTQ851930:CTX851930 DDM851930:DDT851930 DNI851930:DNP851930 DXE851930:DXL851930 EHA851930:EHH851930 EQW851930:ERD851930 FAS851930:FAZ851930 FKO851930:FKV851930 FUK851930:FUR851930 GEG851930:GEN851930 GOC851930:GOJ851930 GXY851930:GYF851930 HHU851930:HIB851930 HRQ851930:HRX851930 IBM851930:IBT851930 ILI851930:ILP851930 IVE851930:IVL851930 JFA851930:JFH851930 JOW851930:JPD851930 JYS851930:JYZ851930 KIO851930:KIV851930 KSK851930:KSR851930 LCG851930:LCN851930 LMC851930:LMJ851930 LVY851930:LWF851930 MFU851930:MGB851930 MPQ851930:MPX851930 MZM851930:MZT851930 NJI851930:NJP851930 NTE851930:NTL851930 ODA851930:ODH851930 OMW851930:OND851930 OWS851930:OWZ851930 PGO851930:PGV851930 PQK851930:PQR851930 QAG851930:QAN851930 QKC851930:QKJ851930 QTY851930:QUF851930 RDU851930:REB851930 RNQ851930:RNX851930 RXM851930:RXT851930 SHI851930:SHP851930 SRE851930:SRL851930 TBA851930:TBH851930 TKW851930:TLD851930 TUS851930:TUZ851930 UEO851930:UEV851930 UOK851930:UOR851930 UYG851930:UYN851930 VIC851930:VIJ851930 VRY851930:VSF851930 WBU851930:WCB851930 WLQ851930:WLX851930 WVM851930:WVT851930 E917466:L917466 JA917466:JH917466 SW917466:TD917466 ACS917466:ACZ917466 AMO917466:AMV917466 AWK917466:AWR917466 BGG917466:BGN917466 BQC917466:BQJ917466 BZY917466:CAF917466 CJU917466:CKB917466 CTQ917466:CTX917466 DDM917466:DDT917466 DNI917466:DNP917466 DXE917466:DXL917466 EHA917466:EHH917466 EQW917466:ERD917466 FAS917466:FAZ917466 FKO917466:FKV917466 FUK917466:FUR917466 GEG917466:GEN917466 GOC917466:GOJ917466 GXY917466:GYF917466 HHU917466:HIB917466 HRQ917466:HRX917466 IBM917466:IBT917466 ILI917466:ILP917466 IVE917466:IVL917466 JFA917466:JFH917466 JOW917466:JPD917466 JYS917466:JYZ917466 KIO917466:KIV917466 KSK917466:KSR917466 LCG917466:LCN917466 LMC917466:LMJ917466 LVY917466:LWF917466 MFU917466:MGB917466 MPQ917466:MPX917466 MZM917466:MZT917466 NJI917466:NJP917466 NTE917466:NTL917466 ODA917466:ODH917466 OMW917466:OND917466 OWS917466:OWZ917466 PGO917466:PGV917466 PQK917466:PQR917466 QAG917466:QAN917466 QKC917466:QKJ917466 QTY917466:QUF917466 RDU917466:REB917466 RNQ917466:RNX917466 RXM917466:RXT917466 SHI917466:SHP917466 SRE917466:SRL917466 TBA917466:TBH917466 TKW917466:TLD917466 TUS917466:TUZ917466 UEO917466:UEV917466 UOK917466:UOR917466 UYG917466:UYN917466 VIC917466:VIJ917466 VRY917466:VSF917466 WBU917466:WCB917466 WLQ917466:WLX917466 WVM917466:WVT917466 E983002:L983002 JA983002:JH983002 SW983002:TD983002 ACS983002:ACZ983002 AMO983002:AMV983002 AWK983002:AWR983002 BGG983002:BGN983002 BQC983002:BQJ983002 BZY983002:CAF983002 CJU983002:CKB983002 CTQ983002:CTX983002 DDM983002:DDT983002 DNI983002:DNP983002 DXE983002:DXL983002 EHA983002:EHH983002 EQW983002:ERD983002 FAS983002:FAZ983002 FKO983002:FKV983002 FUK983002:FUR983002 GEG983002:GEN983002 GOC983002:GOJ983002 GXY983002:GYF983002 HHU983002:HIB983002 HRQ983002:HRX983002 IBM983002:IBT983002 ILI983002:ILP983002 IVE983002:IVL983002 JFA983002:JFH983002 JOW983002:JPD983002 JYS983002:JYZ983002 KIO983002:KIV983002 KSK983002:KSR983002 LCG983002:LCN983002 LMC983002:LMJ983002 LVY983002:LWF983002 MFU983002:MGB983002 MPQ983002:MPX983002 MZM983002:MZT983002 NJI983002:NJP983002 NTE983002:NTL983002 ODA983002:ODH983002 OMW983002:OND983002 OWS983002:OWZ983002 PGO983002:PGV983002 PQK983002:PQR983002 QAG983002:QAN983002 QKC983002:QKJ983002 QTY983002:QUF983002 RDU983002:REB983002 RNQ983002:RNX983002 RXM983002:RXT983002 SHI983002:SHP983002 SRE983002:SRL983002 TBA983002:TBH983002 TKW983002:TLD983002 TUS983002:TUZ983002 UEO983002:UEV983002 UOK983002:UOR983002 UYG983002:UYN983002 VIC983002:VIJ983002 VRY983002:VSF983002 WBU983002:WCB983002 WLQ983002:WLX983002 WVM983002:WVT983002 E1048538:L1048538 JA1048538:JH1048538 SW1048538:TD1048538 ACS1048538:ACZ1048538 AMO1048538:AMV1048538 AWK1048538:AWR1048538 BGG1048538:BGN1048538 BQC1048538:BQJ1048538 BZY1048538:CAF1048538 CJU1048538:CKB1048538 CTQ1048538:CTX1048538 DDM1048538:DDT1048538 DNI1048538:DNP1048538 DXE1048538:DXL1048538 EHA1048538:EHH1048538 EQW1048538:ERD1048538 FAS1048538:FAZ1048538 FKO1048538:FKV1048538 FUK1048538:FUR1048538 GEG1048538:GEN1048538 GOC1048538:GOJ1048538 GXY1048538:GYF1048538 HHU1048538:HIB1048538 HRQ1048538:HRX1048538 IBM1048538:IBT1048538 ILI1048538:ILP1048538 IVE1048538:IVL1048538 JFA1048538:JFH1048538 JOW1048538:JPD1048538 JYS1048538:JYZ1048538 KIO1048538:KIV1048538 KSK1048538:KSR1048538 LCG1048538:LCN1048538 LMC1048538:LMJ1048538 LVY1048538:LWF1048538 MFU1048538:MGB1048538 MPQ1048538:MPX1048538 MZM1048538:MZT1048538 NJI1048538:NJP1048538 NTE1048538:NTL1048538 ODA1048538:ODH1048538 OMW1048538:OND1048538 OWS1048538:OWZ1048538 PGO1048538:PGV1048538 PQK1048538:PQR1048538 QAG1048538:QAN1048538 QKC1048538:QKJ1048538 QTY1048538:QUF1048538 RDU1048538:REB1048538 RNQ1048538:RNX1048538 RXM1048538:RXT1048538 SHI1048538:SHP1048538 SRE1048538:SRL1048538 TBA1048538:TBH1048538 TKW1048538:TLD1048538 TUS1048538:TUZ1048538 UEO1048538:UEV1048538 UOK1048538:UOR1048538 UYG1048538:UYN1048538 VIC1048538:VIJ1048538 VRY1048538:VSF1048538 WBU1048538:WCB1048538 WLQ1048538:WLX1048538 WVM1048538:WVT1048538">
      <formula1>$P$1:$P$8</formula1>
    </dataValidation>
    <dataValidation type="list" allowBlank="1" showInputMessage="1" showErrorMessage="1" sqref="E26 JA26 SW26 ACS26 AMO26 AWK26 BGG26 BQC26 BZY26 CJU26 CTQ26 DDM26 DNI26 DXE26 EHA26 EQW26 FAS26 FKO26 FUK26 GEG26 GOC26 GXY26 HHU26 HRQ26 IBM26 ILI26 IVE26 JFA26 JOW26 JYS26 KIO26 KSK26 LCG26 LMC26 LVY26 MFU26 MPQ26 MZM26 NJI26 NTE26 ODA26 OMW26 OWS26 PGO26 PQK26 QAG26 QKC26 QTY26 RDU26 RNQ26 RXM26 SHI26 SRE26 TBA26 TKW26 TUS26 UEO26 UOK26 UYG26 VIC26 VRY26 WBU26 WLQ26 WVM26 E65564 JA65564 SW65564 ACS65564 AMO65564 AWK65564 BGG65564 BQC65564 BZY65564 CJU65564 CTQ65564 DDM65564 DNI65564 DXE65564 EHA65564 EQW65564 FAS65564 FKO65564 FUK65564 GEG65564 GOC65564 GXY65564 HHU65564 HRQ65564 IBM65564 ILI65564 IVE65564 JFA65564 JOW65564 JYS65564 KIO65564 KSK65564 LCG65564 LMC65564 LVY65564 MFU65564 MPQ65564 MZM65564 NJI65564 NTE65564 ODA65564 OMW65564 OWS65564 PGO65564 PQK65564 QAG65564 QKC65564 QTY65564 RDU65564 RNQ65564 RXM65564 SHI65564 SRE65564 TBA65564 TKW65564 TUS65564 UEO65564 UOK65564 UYG65564 VIC65564 VRY65564 WBU65564 WLQ65564 WVM65564 E131100 JA131100 SW131100 ACS131100 AMO131100 AWK131100 BGG131100 BQC131100 BZY131100 CJU131100 CTQ131100 DDM131100 DNI131100 DXE131100 EHA131100 EQW131100 FAS131100 FKO131100 FUK131100 GEG131100 GOC131100 GXY131100 HHU131100 HRQ131100 IBM131100 ILI131100 IVE131100 JFA131100 JOW131100 JYS131100 KIO131100 KSK131100 LCG131100 LMC131100 LVY131100 MFU131100 MPQ131100 MZM131100 NJI131100 NTE131100 ODA131100 OMW131100 OWS131100 PGO131100 PQK131100 QAG131100 QKC131100 QTY131100 RDU131100 RNQ131100 RXM131100 SHI131100 SRE131100 TBA131100 TKW131100 TUS131100 UEO131100 UOK131100 UYG131100 VIC131100 VRY131100 WBU131100 WLQ131100 WVM131100 E196636 JA196636 SW196636 ACS196636 AMO196636 AWK196636 BGG196636 BQC196636 BZY196636 CJU196636 CTQ196636 DDM196636 DNI196636 DXE196636 EHA196636 EQW196636 FAS196636 FKO196636 FUK196636 GEG196636 GOC196636 GXY196636 HHU196636 HRQ196636 IBM196636 ILI196636 IVE196636 JFA196636 JOW196636 JYS196636 KIO196636 KSK196636 LCG196636 LMC196636 LVY196636 MFU196636 MPQ196636 MZM196636 NJI196636 NTE196636 ODA196636 OMW196636 OWS196636 PGO196636 PQK196636 QAG196636 QKC196636 QTY196636 RDU196636 RNQ196636 RXM196636 SHI196636 SRE196636 TBA196636 TKW196636 TUS196636 UEO196636 UOK196636 UYG196636 VIC196636 VRY196636 WBU196636 WLQ196636 WVM196636 E262172 JA262172 SW262172 ACS262172 AMO262172 AWK262172 BGG262172 BQC262172 BZY262172 CJU262172 CTQ262172 DDM262172 DNI262172 DXE262172 EHA262172 EQW262172 FAS262172 FKO262172 FUK262172 GEG262172 GOC262172 GXY262172 HHU262172 HRQ262172 IBM262172 ILI262172 IVE262172 JFA262172 JOW262172 JYS262172 KIO262172 KSK262172 LCG262172 LMC262172 LVY262172 MFU262172 MPQ262172 MZM262172 NJI262172 NTE262172 ODA262172 OMW262172 OWS262172 PGO262172 PQK262172 QAG262172 QKC262172 QTY262172 RDU262172 RNQ262172 RXM262172 SHI262172 SRE262172 TBA262172 TKW262172 TUS262172 UEO262172 UOK262172 UYG262172 VIC262172 VRY262172 WBU262172 WLQ262172 WVM262172 E327708 JA327708 SW327708 ACS327708 AMO327708 AWK327708 BGG327708 BQC327708 BZY327708 CJU327708 CTQ327708 DDM327708 DNI327708 DXE327708 EHA327708 EQW327708 FAS327708 FKO327708 FUK327708 GEG327708 GOC327708 GXY327708 HHU327708 HRQ327708 IBM327708 ILI327708 IVE327708 JFA327708 JOW327708 JYS327708 KIO327708 KSK327708 LCG327708 LMC327708 LVY327708 MFU327708 MPQ327708 MZM327708 NJI327708 NTE327708 ODA327708 OMW327708 OWS327708 PGO327708 PQK327708 QAG327708 QKC327708 QTY327708 RDU327708 RNQ327708 RXM327708 SHI327708 SRE327708 TBA327708 TKW327708 TUS327708 UEO327708 UOK327708 UYG327708 VIC327708 VRY327708 WBU327708 WLQ327708 WVM327708 E393244 JA393244 SW393244 ACS393244 AMO393244 AWK393244 BGG393244 BQC393244 BZY393244 CJU393244 CTQ393244 DDM393244 DNI393244 DXE393244 EHA393244 EQW393244 FAS393244 FKO393244 FUK393244 GEG393244 GOC393244 GXY393244 HHU393244 HRQ393244 IBM393244 ILI393244 IVE393244 JFA393244 JOW393244 JYS393244 KIO393244 KSK393244 LCG393244 LMC393244 LVY393244 MFU393244 MPQ393244 MZM393244 NJI393244 NTE393244 ODA393244 OMW393244 OWS393244 PGO393244 PQK393244 QAG393244 QKC393244 QTY393244 RDU393244 RNQ393244 RXM393244 SHI393244 SRE393244 TBA393244 TKW393244 TUS393244 UEO393244 UOK393244 UYG393244 VIC393244 VRY393244 WBU393244 WLQ393244 WVM393244 E458780 JA458780 SW458780 ACS458780 AMO458780 AWK458780 BGG458780 BQC458780 BZY458780 CJU458780 CTQ458780 DDM458780 DNI458780 DXE458780 EHA458780 EQW458780 FAS458780 FKO458780 FUK458780 GEG458780 GOC458780 GXY458780 HHU458780 HRQ458780 IBM458780 ILI458780 IVE458780 JFA458780 JOW458780 JYS458780 KIO458780 KSK458780 LCG458780 LMC458780 LVY458780 MFU458780 MPQ458780 MZM458780 NJI458780 NTE458780 ODA458780 OMW458780 OWS458780 PGO458780 PQK458780 QAG458780 QKC458780 QTY458780 RDU458780 RNQ458780 RXM458780 SHI458780 SRE458780 TBA458780 TKW458780 TUS458780 UEO458780 UOK458780 UYG458780 VIC458780 VRY458780 WBU458780 WLQ458780 WVM458780 E524316 JA524316 SW524316 ACS524316 AMO524316 AWK524316 BGG524316 BQC524316 BZY524316 CJU524316 CTQ524316 DDM524316 DNI524316 DXE524316 EHA524316 EQW524316 FAS524316 FKO524316 FUK524316 GEG524316 GOC524316 GXY524316 HHU524316 HRQ524316 IBM524316 ILI524316 IVE524316 JFA524316 JOW524316 JYS524316 KIO524316 KSK524316 LCG524316 LMC524316 LVY524316 MFU524316 MPQ524316 MZM524316 NJI524316 NTE524316 ODA524316 OMW524316 OWS524316 PGO524316 PQK524316 QAG524316 QKC524316 QTY524316 RDU524316 RNQ524316 RXM524316 SHI524316 SRE524316 TBA524316 TKW524316 TUS524316 UEO524316 UOK524316 UYG524316 VIC524316 VRY524316 WBU524316 WLQ524316 WVM524316 E589852 JA589852 SW589852 ACS589852 AMO589852 AWK589852 BGG589852 BQC589852 BZY589852 CJU589852 CTQ589852 DDM589852 DNI589852 DXE589852 EHA589852 EQW589852 FAS589852 FKO589852 FUK589852 GEG589852 GOC589852 GXY589852 HHU589852 HRQ589852 IBM589852 ILI589852 IVE589852 JFA589852 JOW589852 JYS589852 KIO589852 KSK589852 LCG589852 LMC589852 LVY589852 MFU589852 MPQ589852 MZM589852 NJI589852 NTE589852 ODA589852 OMW589852 OWS589852 PGO589852 PQK589852 QAG589852 QKC589852 QTY589852 RDU589852 RNQ589852 RXM589852 SHI589852 SRE589852 TBA589852 TKW589852 TUS589852 UEO589852 UOK589852 UYG589852 VIC589852 VRY589852 WBU589852 WLQ589852 WVM589852 E655388 JA655388 SW655388 ACS655388 AMO655388 AWK655388 BGG655388 BQC655388 BZY655388 CJU655388 CTQ655388 DDM655388 DNI655388 DXE655388 EHA655388 EQW655388 FAS655388 FKO655388 FUK655388 GEG655388 GOC655388 GXY655388 HHU655388 HRQ655388 IBM655388 ILI655388 IVE655388 JFA655388 JOW655388 JYS655388 KIO655388 KSK655388 LCG655388 LMC655388 LVY655388 MFU655388 MPQ655388 MZM655388 NJI655388 NTE655388 ODA655388 OMW655388 OWS655388 PGO655388 PQK655388 QAG655388 QKC655388 QTY655388 RDU655388 RNQ655388 RXM655388 SHI655388 SRE655388 TBA655388 TKW655388 TUS655388 UEO655388 UOK655388 UYG655388 VIC655388 VRY655388 WBU655388 WLQ655388 WVM655388 E720924 JA720924 SW720924 ACS720924 AMO720924 AWK720924 BGG720924 BQC720924 BZY720924 CJU720924 CTQ720924 DDM720924 DNI720924 DXE720924 EHA720924 EQW720924 FAS720924 FKO720924 FUK720924 GEG720924 GOC720924 GXY720924 HHU720924 HRQ720924 IBM720924 ILI720924 IVE720924 JFA720924 JOW720924 JYS720924 KIO720924 KSK720924 LCG720924 LMC720924 LVY720924 MFU720924 MPQ720924 MZM720924 NJI720924 NTE720924 ODA720924 OMW720924 OWS720924 PGO720924 PQK720924 QAG720924 QKC720924 QTY720924 RDU720924 RNQ720924 RXM720924 SHI720924 SRE720924 TBA720924 TKW720924 TUS720924 UEO720924 UOK720924 UYG720924 VIC720924 VRY720924 WBU720924 WLQ720924 WVM720924 E786460 JA786460 SW786460 ACS786460 AMO786460 AWK786460 BGG786460 BQC786460 BZY786460 CJU786460 CTQ786460 DDM786460 DNI786460 DXE786460 EHA786460 EQW786460 FAS786460 FKO786460 FUK786460 GEG786460 GOC786460 GXY786460 HHU786460 HRQ786460 IBM786460 ILI786460 IVE786460 JFA786460 JOW786460 JYS786460 KIO786460 KSK786460 LCG786460 LMC786460 LVY786460 MFU786460 MPQ786460 MZM786460 NJI786460 NTE786460 ODA786460 OMW786460 OWS786460 PGO786460 PQK786460 QAG786460 QKC786460 QTY786460 RDU786460 RNQ786460 RXM786460 SHI786460 SRE786460 TBA786460 TKW786460 TUS786460 UEO786460 UOK786460 UYG786460 VIC786460 VRY786460 WBU786460 WLQ786460 WVM786460 E851996 JA851996 SW851996 ACS851996 AMO851996 AWK851996 BGG851996 BQC851996 BZY851996 CJU851996 CTQ851996 DDM851996 DNI851996 DXE851996 EHA851996 EQW851996 FAS851996 FKO851996 FUK851996 GEG851996 GOC851996 GXY851996 HHU851996 HRQ851996 IBM851996 ILI851996 IVE851996 JFA851996 JOW851996 JYS851996 KIO851996 KSK851996 LCG851996 LMC851996 LVY851996 MFU851996 MPQ851996 MZM851996 NJI851996 NTE851996 ODA851996 OMW851996 OWS851996 PGO851996 PQK851996 QAG851996 QKC851996 QTY851996 RDU851996 RNQ851996 RXM851996 SHI851996 SRE851996 TBA851996 TKW851996 TUS851996 UEO851996 UOK851996 UYG851996 VIC851996 VRY851996 WBU851996 WLQ851996 WVM851996 E917532 JA917532 SW917532 ACS917532 AMO917532 AWK917532 BGG917532 BQC917532 BZY917532 CJU917532 CTQ917532 DDM917532 DNI917532 DXE917532 EHA917532 EQW917532 FAS917532 FKO917532 FUK917532 GEG917532 GOC917532 GXY917532 HHU917532 HRQ917532 IBM917532 ILI917532 IVE917532 JFA917532 JOW917532 JYS917532 KIO917532 KSK917532 LCG917532 LMC917532 LVY917532 MFU917532 MPQ917532 MZM917532 NJI917532 NTE917532 ODA917532 OMW917532 OWS917532 PGO917532 PQK917532 QAG917532 QKC917532 QTY917532 RDU917532 RNQ917532 RXM917532 SHI917532 SRE917532 TBA917532 TKW917532 TUS917532 UEO917532 UOK917532 UYG917532 VIC917532 VRY917532 WBU917532 WLQ917532 WVM917532 E983068 JA983068 SW983068 ACS983068 AMO983068 AWK983068 BGG983068 BQC983068 BZY983068 CJU983068 CTQ983068 DDM983068 DNI983068 DXE983068 EHA983068 EQW983068 FAS983068 FKO983068 FUK983068 GEG983068 GOC983068 GXY983068 HHU983068 HRQ983068 IBM983068 ILI983068 IVE983068 JFA983068 JOW983068 JYS983068 KIO983068 KSK983068 LCG983068 LMC983068 LVY983068 MFU983068 MPQ983068 MZM983068 NJI983068 NTE983068 ODA983068 OMW983068 OWS983068 PGO983068 PQK983068 QAG983068 QKC983068 QTY983068 RDU983068 RNQ983068 RXM983068 SHI983068 SRE983068 TBA983068 TKW983068 TUS983068 UEO983068 UOK983068 UYG983068 VIC983068 VRY983068 WBU983068 WLQ983068 WVM983068">
      <formula1>$O$26:$O$28</formula1>
    </dataValidation>
    <dataValidation type="list" allowBlank="1" showInputMessage="1" showErrorMessage="1" sqref="E29:L29 JA29:JH29 SW29:TD29 ACS29:ACZ29 AMO29:AMV29 AWK29:AWR29 BGG29:BGN29 BQC29:BQJ29 BZY29:CAF29 CJU29:CKB29 CTQ29:CTX29 DDM29:DDT29 DNI29:DNP29 DXE29:DXL29 EHA29:EHH29 EQW29:ERD29 FAS29:FAZ29 FKO29:FKV29 FUK29:FUR29 GEG29:GEN29 GOC29:GOJ29 GXY29:GYF29 HHU29:HIB29 HRQ29:HRX29 IBM29:IBT29 ILI29:ILP29 IVE29:IVL29 JFA29:JFH29 JOW29:JPD29 JYS29:JYZ29 KIO29:KIV29 KSK29:KSR29 LCG29:LCN29 LMC29:LMJ29 LVY29:LWF29 MFU29:MGB29 MPQ29:MPX29 MZM29:MZT29 NJI29:NJP29 NTE29:NTL29 ODA29:ODH29 OMW29:OND29 OWS29:OWZ29 PGO29:PGV29 PQK29:PQR29 QAG29:QAN29 QKC29:QKJ29 QTY29:QUF29 RDU29:REB29 RNQ29:RNX29 RXM29:RXT29 SHI29:SHP29 SRE29:SRL29 TBA29:TBH29 TKW29:TLD29 TUS29:TUZ29 UEO29:UEV29 UOK29:UOR29 UYG29:UYN29 VIC29:VIJ29 VRY29:VSF29 WBU29:WCB29 WLQ29:WLX29 WVM29:WVT29 E65567:L65567 JA65567:JH65567 SW65567:TD65567 ACS65567:ACZ65567 AMO65567:AMV65567 AWK65567:AWR65567 BGG65567:BGN65567 BQC65567:BQJ65567 BZY65567:CAF65567 CJU65567:CKB65567 CTQ65567:CTX65567 DDM65567:DDT65567 DNI65567:DNP65567 DXE65567:DXL65567 EHA65567:EHH65567 EQW65567:ERD65567 FAS65567:FAZ65567 FKO65567:FKV65567 FUK65567:FUR65567 GEG65567:GEN65567 GOC65567:GOJ65567 GXY65567:GYF65567 HHU65567:HIB65567 HRQ65567:HRX65567 IBM65567:IBT65567 ILI65567:ILP65567 IVE65567:IVL65567 JFA65567:JFH65567 JOW65567:JPD65567 JYS65567:JYZ65567 KIO65567:KIV65567 KSK65567:KSR65567 LCG65567:LCN65567 LMC65567:LMJ65567 LVY65567:LWF65567 MFU65567:MGB65567 MPQ65567:MPX65567 MZM65567:MZT65567 NJI65567:NJP65567 NTE65567:NTL65567 ODA65567:ODH65567 OMW65567:OND65567 OWS65567:OWZ65567 PGO65567:PGV65567 PQK65567:PQR65567 QAG65567:QAN65567 QKC65567:QKJ65567 QTY65567:QUF65567 RDU65567:REB65567 RNQ65567:RNX65567 RXM65567:RXT65567 SHI65567:SHP65567 SRE65567:SRL65567 TBA65567:TBH65567 TKW65567:TLD65567 TUS65567:TUZ65567 UEO65567:UEV65567 UOK65567:UOR65567 UYG65567:UYN65567 VIC65567:VIJ65567 VRY65567:VSF65567 WBU65567:WCB65567 WLQ65567:WLX65567 WVM65567:WVT65567 E131103:L131103 JA131103:JH131103 SW131103:TD131103 ACS131103:ACZ131103 AMO131103:AMV131103 AWK131103:AWR131103 BGG131103:BGN131103 BQC131103:BQJ131103 BZY131103:CAF131103 CJU131103:CKB131103 CTQ131103:CTX131103 DDM131103:DDT131103 DNI131103:DNP131103 DXE131103:DXL131103 EHA131103:EHH131103 EQW131103:ERD131103 FAS131103:FAZ131103 FKO131103:FKV131103 FUK131103:FUR131103 GEG131103:GEN131103 GOC131103:GOJ131103 GXY131103:GYF131103 HHU131103:HIB131103 HRQ131103:HRX131103 IBM131103:IBT131103 ILI131103:ILP131103 IVE131103:IVL131103 JFA131103:JFH131103 JOW131103:JPD131103 JYS131103:JYZ131103 KIO131103:KIV131103 KSK131103:KSR131103 LCG131103:LCN131103 LMC131103:LMJ131103 LVY131103:LWF131103 MFU131103:MGB131103 MPQ131103:MPX131103 MZM131103:MZT131103 NJI131103:NJP131103 NTE131103:NTL131103 ODA131103:ODH131103 OMW131103:OND131103 OWS131103:OWZ131103 PGO131103:PGV131103 PQK131103:PQR131103 QAG131103:QAN131103 QKC131103:QKJ131103 QTY131103:QUF131103 RDU131103:REB131103 RNQ131103:RNX131103 RXM131103:RXT131103 SHI131103:SHP131103 SRE131103:SRL131103 TBA131103:TBH131103 TKW131103:TLD131103 TUS131103:TUZ131103 UEO131103:UEV131103 UOK131103:UOR131103 UYG131103:UYN131103 VIC131103:VIJ131103 VRY131103:VSF131103 WBU131103:WCB131103 WLQ131103:WLX131103 WVM131103:WVT131103 E196639:L196639 JA196639:JH196639 SW196639:TD196639 ACS196639:ACZ196639 AMO196639:AMV196639 AWK196639:AWR196639 BGG196639:BGN196639 BQC196639:BQJ196639 BZY196639:CAF196639 CJU196639:CKB196639 CTQ196639:CTX196639 DDM196639:DDT196639 DNI196639:DNP196639 DXE196639:DXL196639 EHA196639:EHH196639 EQW196639:ERD196639 FAS196639:FAZ196639 FKO196639:FKV196639 FUK196639:FUR196639 GEG196639:GEN196639 GOC196639:GOJ196639 GXY196639:GYF196639 HHU196639:HIB196639 HRQ196639:HRX196639 IBM196639:IBT196639 ILI196639:ILP196639 IVE196639:IVL196639 JFA196639:JFH196639 JOW196639:JPD196639 JYS196639:JYZ196639 KIO196639:KIV196639 KSK196639:KSR196639 LCG196639:LCN196639 LMC196639:LMJ196639 LVY196639:LWF196639 MFU196639:MGB196639 MPQ196639:MPX196639 MZM196639:MZT196639 NJI196639:NJP196639 NTE196639:NTL196639 ODA196639:ODH196639 OMW196639:OND196639 OWS196639:OWZ196639 PGO196639:PGV196639 PQK196639:PQR196639 QAG196639:QAN196639 QKC196639:QKJ196639 QTY196639:QUF196639 RDU196639:REB196639 RNQ196639:RNX196639 RXM196639:RXT196639 SHI196639:SHP196639 SRE196639:SRL196639 TBA196639:TBH196639 TKW196639:TLD196639 TUS196639:TUZ196639 UEO196639:UEV196639 UOK196639:UOR196639 UYG196639:UYN196639 VIC196639:VIJ196639 VRY196639:VSF196639 WBU196639:WCB196639 WLQ196639:WLX196639 WVM196639:WVT196639 E262175:L262175 JA262175:JH262175 SW262175:TD262175 ACS262175:ACZ262175 AMO262175:AMV262175 AWK262175:AWR262175 BGG262175:BGN262175 BQC262175:BQJ262175 BZY262175:CAF262175 CJU262175:CKB262175 CTQ262175:CTX262175 DDM262175:DDT262175 DNI262175:DNP262175 DXE262175:DXL262175 EHA262175:EHH262175 EQW262175:ERD262175 FAS262175:FAZ262175 FKO262175:FKV262175 FUK262175:FUR262175 GEG262175:GEN262175 GOC262175:GOJ262175 GXY262175:GYF262175 HHU262175:HIB262175 HRQ262175:HRX262175 IBM262175:IBT262175 ILI262175:ILP262175 IVE262175:IVL262175 JFA262175:JFH262175 JOW262175:JPD262175 JYS262175:JYZ262175 KIO262175:KIV262175 KSK262175:KSR262175 LCG262175:LCN262175 LMC262175:LMJ262175 LVY262175:LWF262175 MFU262175:MGB262175 MPQ262175:MPX262175 MZM262175:MZT262175 NJI262175:NJP262175 NTE262175:NTL262175 ODA262175:ODH262175 OMW262175:OND262175 OWS262175:OWZ262175 PGO262175:PGV262175 PQK262175:PQR262175 QAG262175:QAN262175 QKC262175:QKJ262175 QTY262175:QUF262175 RDU262175:REB262175 RNQ262175:RNX262175 RXM262175:RXT262175 SHI262175:SHP262175 SRE262175:SRL262175 TBA262175:TBH262175 TKW262175:TLD262175 TUS262175:TUZ262175 UEO262175:UEV262175 UOK262175:UOR262175 UYG262175:UYN262175 VIC262175:VIJ262175 VRY262175:VSF262175 WBU262175:WCB262175 WLQ262175:WLX262175 WVM262175:WVT262175 E327711:L327711 JA327711:JH327711 SW327711:TD327711 ACS327711:ACZ327711 AMO327711:AMV327711 AWK327711:AWR327711 BGG327711:BGN327711 BQC327711:BQJ327711 BZY327711:CAF327711 CJU327711:CKB327711 CTQ327711:CTX327711 DDM327711:DDT327711 DNI327711:DNP327711 DXE327711:DXL327711 EHA327711:EHH327711 EQW327711:ERD327711 FAS327711:FAZ327711 FKO327711:FKV327711 FUK327711:FUR327711 GEG327711:GEN327711 GOC327711:GOJ327711 GXY327711:GYF327711 HHU327711:HIB327711 HRQ327711:HRX327711 IBM327711:IBT327711 ILI327711:ILP327711 IVE327711:IVL327711 JFA327711:JFH327711 JOW327711:JPD327711 JYS327711:JYZ327711 KIO327711:KIV327711 KSK327711:KSR327711 LCG327711:LCN327711 LMC327711:LMJ327711 LVY327711:LWF327711 MFU327711:MGB327711 MPQ327711:MPX327711 MZM327711:MZT327711 NJI327711:NJP327711 NTE327711:NTL327711 ODA327711:ODH327711 OMW327711:OND327711 OWS327711:OWZ327711 PGO327711:PGV327711 PQK327711:PQR327711 QAG327711:QAN327711 QKC327711:QKJ327711 QTY327711:QUF327711 RDU327711:REB327711 RNQ327711:RNX327711 RXM327711:RXT327711 SHI327711:SHP327711 SRE327711:SRL327711 TBA327711:TBH327711 TKW327711:TLD327711 TUS327711:TUZ327711 UEO327711:UEV327711 UOK327711:UOR327711 UYG327711:UYN327711 VIC327711:VIJ327711 VRY327711:VSF327711 WBU327711:WCB327711 WLQ327711:WLX327711 WVM327711:WVT327711 E393247:L393247 JA393247:JH393247 SW393247:TD393247 ACS393247:ACZ393247 AMO393247:AMV393247 AWK393247:AWR393247 BGG393247:BGN393247 BQC393247:BQJ393247 BZY393247:CAF393247 CJU393247:CKB393247 CTQ393247:CTX393247 DDM393247:DDT393247 DNI393247:DNP393247 DXE393247:DXL393247 EHA393247:EHH393247 EQW393247:ERD393247 FAS393247:FAZ393247 FKO393247:FKV393247 FUK393247:FUR393247 GEG393247:GEN393247 GOC393247:GOJ393247 GXY393247:GYF393247 HHU393247:HIB393247 HRQ393247:HRX393247 IBM393247:IBT393247 ILI393247:ILP393247 IVE393247:IVL393247 JFA393247:JFH393247 JOW393247:JPD393247 JYS393247:JYZ393247 KIO393247:KIV393247 KSK393247:KSR393247 LCG393247:LCN393247 LMC393247:LMJ393247 LVY393247:LWF393247 MFU393247:MGB393247 MPQ393247:MPX393247 MZM393247:MZT393247 NJI393247:NJP393247 NTE393247:NTL393247 ODA393247:ODH393247 OMW393247:OND393247 OWS393247:OWZ393247 PGO393247:PGV393247 PQK393247:PQR393247 QAG393247:QAN393247 QKC393247:QKJ393247 QTY393247:QUF393247 RDU393247:REB393247 RNQ393247:RNX393247 RXM393247:RXT393247 SHI393247:SHP393247 SRE393247:SRL393247 TBA393247:TBH393247 TKW393247:TLD393247 TUS393247:TUZ393247 UEO393247:UEV393247 UOK393247:UOR393247 UYG393247:UYN393247 VIC393247:VIJ393247 VRY393247:VSF393247 WBU393247:WCB393247 WLQ393247:WLX393247 WVM393247:WVT393247 E458783:L458783 JA458783:JH458783 SW458783:TD458783 ACS458783:ACZ458783 AMO458783:AMV458783 AWK458783:AWR458783 BGG458783:BGN458783 BQC458783:BQJ458783 BZY458783:CAF458783 CJU458783:CKB458783 CTQ458783:CTX458783 DDM458783:DDT458783 DNI458783:DNP458783 DXE458783:DXL458783 EHA458783:EHH458783 EQW458783:ERD458783 FAS458783:FAZ458783 FKO458783:FKV458783 FUK458783:FUR458783 GEG458783:GEN458783 GOC458783:GOJ458783 GXY458783:GYF458783 HHU458783:HIB458783 HRQ458783:HRX458783 IBM458783:IBT458783 ILI458783:ILP458783 IVE458783:IVL458783 JFA458783:JFH458783 JOW458783:JPD458783 JYS458783:JYZ458783 KIO458783:KIV458783 KSK458783:KSR458783 LCG458783:LCN458783 LMC458783:LMJ458783 LVY458783:LWF458783 MFU458783:MGB458783 MPQ458783:MPX458783 MZM458783:MZT458783 NJI458783:NJP458783 NTE458783:NTL458783 ODA458783:ODH458783 OMW458783:OND458783 OWS458783:OWZ458783 PGO458783:PGV458783 PQK458783:PQR458783 QAG458783:QAN458783 QKC458783:QKJ458783 QTY458783:QUF458783 RDU458783:REB458783 RNQ458783:RNX458783 RXM458783:RXT458783 SHI458783:SHP458783 SRE458783:SRL458783 TBA458783:TBH458783 TKW458783:TLD458783 TUS458783:TUZ458783 UEO458783:UEV458783 UOK458783:UOR458783 UYG458783:UYN458783 VIC458783:VIJ458783 VRY458783:VSF458783 WBU458783:WCB458783 WLQ458783:WLX458783 WVM458783:WVT458783 E524319:L524319 JA524319:JH524319 SW524319:TD524319 ACS524319:ACZ524319 AMO524319:AMV524319 AWK524319:AWR524319 BGG524319:BGN524319 BQC524319:BQJ524319 BZY524319:CAF524319 CJU524319:CKB524319 CTQ524319:CTX524319 DDM524319:DDT524319 DNI524319:DNP524319 DXE524319:DXL524319 EHA524319:EHH524319 EQW524319:ERD524319 FAS524319:FAZ524319 FKO524319:FKV524319 FUK524319:FUR524319 GEG524319:GEN524319 GOC524319:GOJ524319 GXY524319:GYF524319 HHU524319:HIB524319 HRQ524319:HRX524319 IBM524319:IBT524319 ILI524319:ILP524319 IVE524319:IVL524319 JFA524319:JFH524319 JOW524319:JPD524319 JYS524319:JYZ524319 KIO524319:KIV524319 KSK524319:KSR524319 LCG524319:LCN524319 LMC524319:LMJ524319 LVY524319:LWF524319 MFU524319:MGB524319 MPQ524319:MPX524319 MZM524319:MZT524319 NJI524319:NJP524319 NTE524319:NTL524319 ODA524319:ODH524319 OMW524319:OND524319 OWS524319:OWZ524319 PGO524319:PGV524319 PQK524319:PQR524319 QAG524319:QAN524319 QKC524319:QKJ524319 QTY524319:QUF524319 RDU524319:REB524319 RNQ524319:RNX524319 RXM524319:RXT524319 SHI524319:SHP524319 SRE524319:SRL524319 TBA524319:TBH524319 TKW524319:TLD524319 TUS524319:TUZ524319 UEO524319:UEV524319 UOK524319:UOR524319 UYG524319:UYN524319 VIC524319:VIJ524319 VRY524319:VSF524319 WBU524319:WCB524319 WLQ524319:WLX524319 WVM524319:WVT524319 E589855:L589855 JA589855:JH589855 SW589855:TD589855 ACS589855:ACZ589855 AMO589855:AMV589855 AWK589855:AWR589855 BGG589855:BGN589855 BQC589855:BQJ589855 BZY589855:CAF589855 CJU589855:CKB589855 CTQ589855:CTX589855 DDM589855:DDT589855 DNI589855:DNP589855 DXE589855:DXL589855 EHA589855:EHH589855 EQW589855:ERD589855 FAS589855:FAZ589855 FKO589855:FKV589855 FUK589855:FUR589855 GEG589855:GEN589855 GOC589855:GOJ589855 GXY589855:GYF589855 HHU589855:HIB589855 HRQ589855:HRX589855 IBM589855:IBT589855 ILI589855:ILP589855 IVE589855:IVL589855 JFA589855:JFH589855 JOW589855:JPD589855 JYS589855:JYZ589855 KIO589855:KIV589855 KSK589855:KSR589855 LCG589855:LCN589855 LMC589855:LMJ589855 LVY589855:LWF589855 MFU589855:MGB589855 MPQ589855:MPX589855 MZM589855:MZT589855 NJI589855:NJP589855 NTE589855:NTL589855 ODA589855:ODH589855 OMW589855:OND589855 OWS589855:OWZ589855 PGO589855:PGV589855 PQK589855:PQR589855 QAG589855:QAN589855 QKC589855:QKJ589855 QTY589855:QUF589855 RDU589855:REB589855 RNQ589855:RNX589855 RXM589855:RXT589855 SHI589855:SHP589855 SRE589855:SRL589855 TBA589855:TBH589855 TKW589855:TLD589855 TUS589855:TUZ589855 UEO589855:UEV589855 UOK589855:UOR589855 UYG589855:UYN589855 VIC589855:VIJ589855 VRY589855:VSF589855 WBU589855:WCB589855 WLQ589855:WLX589855 WVM589855:WVT589855 E655391:L655391 JA655391:JH655391 SW655391:TD655391 ACS655391:ACZ655391 AMO655391:AMV655391 AWK655391:AWR655391 BGG655391:BGN655391 BQC655391:BQJ655391 BZY655391:CAF655391 CJU655391:CKB655391 CTQ655391:CTX655391 DDM655391:DDT655391 DNI655391:DNP655391 DXE655391:DXL655391 EHA655391:EHH655391 EQW655391:ERD655391 FAS655391:FAZ655391 FKO655391:FKV655391 FUK655391:FUR655391 GEG655391:GEN655391 GOC655391:GOJ655391 GXY655391:GYF655391 HHU655391:HIB655391 HRQ655391:HRX655391 IBM655391:IBT655391 ILI655391:ILP655391 IVE655391:IVL655391 JFA655391:JFH655391 JOW655391:JPD655391 JYS655391:JYZ655391 KIO655391:KIV655391 KSK655391:KSR655391 LCG655391:LCN655391 LMC655391:LMJ655391 LVY655391:LWF655391 MFU655391:MGB655391 MPQ655391:MPX655391 MZM655391:MZT655391 NJI655391:NJP655391 NTE655391:NTL655391 ODA655391:ODH655391 OMW655391:OND655391 OWS655391:OWZ655391 PGO655391:PGV655391 PQK655391:PQR655391 QAG655391:QAN655391 QKC655391:QKJ655391 QTY655391:QUF655391 RDU655391:REB655391 RNQ655391:RNX655391 RXM655391:RXT655391 SHI655391:SHP655391 SRE655391:SRL655391 TBA655391:TBH655391 TKW655391:TLD655391 TUS655391:TUZ655391 UEO655391:UEV655391 UOK655391:UOR655391 UYG655391:UYN655391 VIC655391:VIJ655391 VRY655391:VSF655391 WBU655391:WCB655391 WLQ655391:WLX655391 WVM655391:WVT655391 E720927:L720927 JA720927:JH720927 SW720927:TD720927 ACS720927:ACZ720927 AMO720927:AMV720927 AWK720927:AWR720927 BGG720927:BGN720927 BQC720927:BQJ720927 BZY720927:CAF720927 CJU720927:CKB720927 CTQ720927:CTX720927 DDM720927:DDT720927 DNI720927:DNP720927 DXE720927:DXL720927 EHA720927:EHH720927 EQW720927:ERD720927 FAS720927:FAZ720927 FKO720927:FKV720927 FUK720927:FUR720927 GEG720927:GEN720927 GOC720927:GOJ720927 GXY720927:GYF720927 HHU720927:HIB720927 HRQ720927:HRX720927 IBM720927:IBT720927 ILI720927:ILP720927 IVE720927:IVL720927 JFA720927:JFH720927 JOW720927:JPD720927 JYS720927:JYZ720927 KIO720927:KIV720927 KSK720927:KSR720927 LCG720927:LCN720927 LMC720927:LMJ720927 LVY720927:LWF720927 MFU720927:MGB720927 MPQ720927:MPX720927 MZM720927:MZT720927 NJI720927:NJP720927 NTE720927:NTL720927 ODA720927:ODH720927 OMW720927:OND720927 OWS720927:OWZ720927 PGO720927:PGV720927 PQK720927:PQR720927 QAG720927:QAN720927 QKC720927:QKJ720927 QTY720927:QUF720927 RDU720927:REB720927 RNQ720927:RNX720927 RXM720927:RXT720927 SHI720927:SHP720927 SRE720927:SRL720927 TBA720927:TBH720927 TKW720927:TLD720927 TUS720927:TUZ720927 UEO720927:UEV720927 UOK720927:UOR720927 UYG720927:UYN720927 VIC720927:VIJ720927 VRY720927:VSF720927 WBU720927:WCB720927 WLQ720927:WLX720927 WVM720927:WVT720927 E786463:L786463 JA786463:JH786463 SW786463:TD786463 ACS786463:ACZ786463 AMO786463:AMV786463 AWK786463:AWR786463 BGG786463:BGN786463 BQC786463:BQJ786463 BZY786463:CAF786463 CJU786463:CKB786463 CTQ786463:CTX786463 DDM786463:DDT786463 DNI786463:DNP786463 DXE786463:DXL786463 EHA786463:EHH786463 EQW786463:ERD786463 FAS786463:FAZ786463 FKO786463:FKV786463 FUK786463:FUR786463 GEG786463:GEN786463 GOC786463:GOJ786463 GXY786463:GYF786463 HHU786463:HIB786463 HRQ786463:HRX786463 IBM786463:IBT786463 ILI786463:ILP786463 IVE786463:IVL786463 JFA786463:JFH786463 JOW786463:JPD786463 JYS786463:JYZ786463 KIO786463:KIV786463 KSK786463:KSR786463 LCG786463:LCN786463 LMC786463:LMJ786463 LVY786463:LWF786463 MFU786463:MGB786463 MPQ786463:MPX786463 MZM786463:MZT786463 NJI786463:NJP786463 NTE786463:NTL786463 ODA786463:ODH786463 OMW786463:OND786463 OWS786463:OWZ786463 PGO786463:PGV786463 PQK786463:PQR786463 QAG786463:QAN786463 QKC786463:QKJ786463 QTY786463:QUF786463 RDU786463:REB786463 RNQ786463:RNX786463 RXM786463:RXT786463 SHI786463:SHP786463 SRE786463:SRL786463 TBA786463:TBH786463 TKW786463:TLD786463 TUS786463:TUZ786463 UEO786463:UEV786463 UOK786463:UOR786463 UYG786463:UYN786463 VIC786463:VIJ786463 VRY786463:VSF786463 WBU786463:WCB786463 WLQ786463:WLX786463 WVM786463:WVT786463 E851999:L851999 JA851999:JH851999 SW851999:TD851999 ACS851999:ACZ851999 AMO851999:AMV851999 AWK851999:AWR851999 BGG851999:BGN851999 BQC851999:BQJ851999 BZY851999:CAF851999 CJU851999:CKB851999 CTQ851999:CTX851999 DDM851999:DDT851999 DNI851999:DNP851999 DXE851999:DXL851999 EHA851999:EHH851999 EQW851999:ERD851999 FAS851999:FAZ851999 FKO851999:FKV851999 FUK851999:FUR851999 GEG851999:GEN851999 GOC851999:GOJ851999 GXY851999:GYF851999 HHU851999:HIB851999 HRQ851999:HRX851999 IBM851999:IBT851999 ILI851999:ILP851999 IVE851999:IVL851999 JFA851999:JFH851999 JOW851999:JPD851999 JYS851999:JYZ851999 KIO851999:KIV851999 KSK851999:KSR851999 LCG851999:LCN851999 LMC851999:LMJ851999 LVY851999:LWF851999 MFU851999:MGB851999 MPQ851999:MPX851999 MZM851999:MZT851999 NJI851999:NJP851999 NTE851999:NTL851999 ODA851999:ODH851999 OMW851999:OND851999 OWS851999:OWZ851999 PGO851999:PGV851999 PQK851999:PQR851999 QAG851999:QAN851999 QKC851999:QKJ851999 QTY851999:QUF851999 RDU851999:REB851999 RNQ851999:RNX851999 RXM851999:RXT851999 SHI851999:SHP851999 SRE851999:SRL851999 TBA851999:TBH851999 TKW851999:TLD851999 TUS851999:TUZ851999 UEO851999:UEV851999 UOK851999:UOR851999 UYG851999:UYN851999 VIC851999:VIJ851999 VRY851999:VSF851999 WBU851999:WCB851999 WLQ851999:WLX851999 WVM851999:WVT851999 E917535:L917535 JA917535:JH917535 SW917535:TD917535 ACS917535:ACZ917535 AMO917535:AMV917535 AWK917535:AWR917535 BGG917535:BGN917535 BQC917535:BQJ917535 BZY917535:CAF917535 CJU917535:CKB917535 CTQ917535:CTX917535 DDM917535:DDT917535 DNI917535:DNP917535 DXE917535:DXL917535 EHA917535:EHH917535 EQW917535:ERD917535 FAS917535:FAZ917535 FKO917535:FKV917535 FUK917535:FUR917535 GEG917535:GEN917535 GOC917535:GOJ917535 GXY917535:GYF917535 HHU917535:HIB917535 HRQ917535:HRX917535 IBM917535:IBT917535 ILI917535:ILP917535 IVE917535:IVL917535 JFA917535:JFH917535 JOW917535:JPD917535 JYS917535:JYZ917535 KIO917535:KIV917535 KSK917535:KSR917535 LCG917535:LCN917535 LMC917535:LMJ917535 LVY917535:LWF917535 MFU917535:MGB917535 MPQ917535:MPX917535 MZM917535:MZT917535 NJI917535:NJP917535 NTE917535:NTL917535 ODA917535:ODH917535 OMW917535:OND917535 OWS917535:OWZ917535 PGO917535:PGV917535 PQK917535:PQR917535 QAG917535:QAN917535 QKC917535:QKJ917535 QTY917535:QUF917535 RDU917535:REB917535 RNQ917535:RNX917535 RXM917535:RXT917535 SHI917535:SHP917535 SRE917535:SRL917535 TBA917535:TBH917535 TKW917535:TLD917535 TUS917535:TUZ917535 UEO917535:UEV917535 UOK917535:UOR917535 UYG917535:UYN917535 VIC917535:VIJ917535 VRY917535:VSF917535 WBU917535:WCB917535 WLQ917535:WLX917535 WVM917535:WVT917535 E983071:L983071 JA983071:JH983071 SW983071:TD983071 ACS983071:ACZ983071 AMO983071:AMV983071 AWK983071:AWR983071 BGG983071:BGN983071 BQC983071:BQJ983071 BZY983071:CAF983071 CJU983071:CKB983071 CTQ983071:CTX983071 DDM983071:DDT983071 DNI983071:DNP983071 DXE983071:DXL983071 EHA983071:EHH983071 EQW983071:ERD983071 FAS983071:FAZ983071 FKO983071:FKV983071 FUK983071:FUR983071 GEG983071:GEN983071 GOC983071:GOJ983071 GXY983071:GYF983071 HHU983071:HIB983071 HRQ983071:HRX983071 IBM983071:IBT983071 ILI983071:ILP983071 IVE983071:IVL983071 JFA983071:JFH983071 JOW983071:JPD983071 JYS983071:JYZ983071 KIO983071:KIV983071 KSK983071:KSR983071 LCG983071:LCN983071 LMC983071:LMJ983071 LVY983071:LWF983071 MFU983071:MGB983071 MPQ983071:MPX983071 MZM983071:MZT983071 NJI983071:NJP983071 NTE983071:NTL983071 ODA983071:ODH983071 OMW983071:OND983071 OWS983071:OWZ983071 PGO983071:PGV983071 PQK983071:PQR983071 QAG983071:QAN983071 QKC983071:QKJ983071 QTY983071:QUF983071 RDU983071:REB983071 RNQ983071:RNX983071 RXM983071:RXT983071 SHI983071:SHP983071 SRE983071:SRL983071 TBA983071:TBH983071 TKW983071:TLD983071 TUS983071:TUZ983071 UEO983071:UEV983071 UOK983071:UOR983071 UYG983071:UYN983071 VIC983071:VIJ983071 VRY983071:VSF983071 WBU983071:WCB983071 WLQ983071:WLX983071 WVM983071:WVT983071">
      <formula1>$N$28:$N$29</formula1>
    </dataValidation>
    <dataValidation type="list" allowBlank="1" showInputMessage="1" showErrorMessage="1" sqref="J34 JF34 TB34 ACX34 AMT34 AWP34 BGL34 BQH34 CAD34 CJZ34 CTV34 DDR34 DNN34 DXJ34 EHF34 ERB34 FAX34 FKT34 FUP34 GEL34 GOH34 GYD34 HHZ34 HRV34 IBR34 ILN34 IVJ34 JFF34 JPB34 JYX34 KIT34 KSP34 LCL34 LMH34 LWD34 MFZ34 MPV34 MZR34 NJN34 NTJ34 ODF34 ONB34 OWX34 PGT34 PQP34 QAL34 QKH34 QUD34 RDZ34 RNV34 RXR34 SHN34 SRJ34 TBF34 TLB34 TUX34 UET34 UOP34 UYL34 VIH34 VSD34 WBZ34 WLV34 WVR34 J65572 JF65572 TB65572 ACX65572 AMT65572 AWP65572 BGL65572 BQH65572 CAD65572 CJZ65572 CTV65572 DDR65572 DNN65572 DXJ65572 EHF65572 ERB65572 FAX65572 FKT65572 FUP65572 GEL65572 GOH65572 GYD65572 HHZ65572 HRV65572 IBR65572 ILN65572 IVJ65572 JFF65572 JPB65572 JYX65572 KIT65572 KSP65572 LCL65572 LMH65572 LWD65572 MFZ65572 MPV65572 MZR65572 NJN65572 NTJ65572 ODF65572 ONB65572 OWX65572 PGT65572 PQP65572 QAL65572 QKH65572 QUD65572 RDZ65572 RNV65572 RXR65572 SHN65572 SRJ65572 TBF65572 TLB65572 TUX65572 UET65572 UOP65572 UYL65572 VIH65572 VSD65572 WBZ65572 WLV65572 WVR65572 J131108 JF131108 TB131108 ACX131108 AMT131108 AWP131108 BGL131108 BQH131108 CAD131108 CJZ131108 CTV131108 DDR131108 DNN131108 DXJ131108 EHF131108 ERB131108 FAX131108 FKT131108 FUP131108 GEL131108 GOH131108 GYD131108 HHZ131108 HRV131108 IBR131108 ILN131108 IVJ131108 JFF131108 JPB131108 JYX131108 KIT131108 KSP131108 LCL131108 LMH131108 LWD131108 MFZ131108 MPV131108 MZR131108 NJN131108 NTJ131108 ODF131108 ONB131108 OWX131108 PGT131108 PQP131108 QAL131108 QKH131108 QUD131108 RDZ131108 RNV131108 RXR131108 SHN131108 SRJ131108 TBF131108 TLB131108 TUX131108 UET131108 UOP131108 UYL131108 VIH131108 VSD131108 WBZ131108 WLV131108 WVR131108 J196644 JF196644 TB196644 ACX196644 AMT196644 AWP196644 BGL196644 BQH196644 CAD196644 CJZ196644 CTV196644 DDR196644 DNN196644 DXJ196644 EHF196644 ERB196644 FAX196644 FKT196644 FUP196644 GEL196644 GOH196644 GYD196644 HHZ196644 HRV196644 IBR196644 ILN196644 IVJ196644 JFF196644 JPB196644 JYX196644 KIT196644 KSP196644 LCL196644 LMH196644 LWD196644 MFZ196644 MPV196644 MZR196644 NJN196644 NTJ196644 ODF196644 ONB196644 OWX196644 PGT196644 PQP196644 QAL196644 QKH196644 QUD196644 RDZ196644 RNV196644 RXR196644 SHN196644 SRJ196644 TBF196644 TLB196644 TUX196644 UET196644 UOP196644 UYL196644 VIH196644 VSD196644 WBZ196644 WLV196644 WVR196644 J262180 JF262180 TB262180 ACX262180 AMT262180 AWP262180 BGL262180 BQH262180 CAD262180 CJZ262180 CTV262180 DDR262180 DNN262180 DXJ262180 EHF262180 ERB262180 FAX262180 FKT262180 FUP262180 GEL262180 GOH262180 GYD262180 HHZ262180 HRV262180 IBR262180 ILN262180 IVJ262180 JFF262180 JPB262180 JYX262180 KIT262180 KSP262180 LCL262180 LMH262180 LWD262180 MFZ262180 MPV262180 MZR262180 NJN262180 NTJ262180 ODF262180 ONB262180 OWX262180 PGT262180 PQP262180 QAL262180 QKH262180 QUD262180 RDZ262180 RNV262180 RXR262180 SHN262180 SRJ262180 TBF262180 TLB262180 TUX262180 UET262180 UOP262180 UYL262180 VIH262180 VSD262180 WBZ262180 WLV262180 WVR262180 J327716 JF327716 TB327716 ACX327716 AMT327716 AWP327716 BGL327716 BQH327716 CAD327716 CJZ327716 CTV327716 DDR327716 DNN327716 DXJ327716 EHF327716 ERB327716 FAX327716 FKT327716 FUP327716 GEL327716 GOH327716 GYD327716 HHZ327716 HRV327716 IBR327716 ILN327716 IVJ327716 JFF327716 JPB327716 JYX327716 KIT327716 KSP327716 LCL327716 LMH327716 LWD327716 MFZ327716 MPV327716 MZR327716 NJN327716 NTJ327716 ODF327716 ONB327716 OWX327716 PGT327716 PQP327716 QAL327716 QKH327716 QUD327716 RDZ327716 RNV327716 RXR327716 SHN327716 SRJ327716 TBF327716 TLB327716 TUX327716 UET327716 UOP327716 UYL327716 VIH327716 VSD327716 WBZ327716 WLV327716 WVR327716 J393252 JF393252 TB393252 ACX393252 AMT393252 AWP393252 BGL393252 BQH393252 CAD393252 CJZ393252 CTV393252 DDR393252 DNN393252 DXJ393252 EHF393252 ERB393252 FAX393252 FKT393252 FUP393252 GEL393252 GOH393252 GYD393252 HHZ393252 HRV393252 IBR393252 ILN393252 IVJ393252 JFF393252 JPB393252 JYX393252 KIT393252 KSP393252 LCL393252 LMH393252 LWD393252 MFZ393252 MPV393252 MZR393252 NJN393252 NTJ393252 ODF393252 ONB393252 OWX393252 PGT393252 PQP393252 QAL393252 QKH393252 QUD393252 RDZ393252 RNV393252 RXR393252 SHN393252 SRJ393252 TBF393252 TLB393252 TUX393252 UET393252 UOP393252 UYL393252 VIH393252 VSD393252 WBZ393252 WLV393252 WVR393252 J458788 JF458788 TB458788 ACX458788 AMT458788 AWP458788 BGL458788 BQH458788 CAD458788 CJZ458788 CTV458788 DDR458788 DNN458788 DXJ458788 EHF458788 ERB458788 FAX458788 FKT458788 FUP458788 GEL458788 GOH458788 GYD458788 HHZ458788 HRV458788 IBR458788 ILN458788 IVJ458788 JFF458788 JPB458788 JYX458788 KIT458788 KSP458788 LCL458788 LMH458788 LWD458788 MFZ458788 MPV458788 MZR458788 NJN458788 NTJ458788 ODF458788 ONB458788 OWX458788 PGT458788 PQP458788 QAL458788 QKH458788 QUD458788 RDZ458788 RNV458788 RXR458788 SHN458788 SRJ458788 TBF458788 TLB458788 TUX458788 UET458788 UOP458788 UYL458788 VIH458788 VSD458788 WBZ458788 WLV458788 WVR458788 J524324 JF524324 TB524324 ACX524324 AMT524324 AWP524324 BGL524324 BQH524324 CAD524324 CJZ524324 CTV524324 DDR524324 DNN524324 DXJ524324 EHF524324 ERB524324 FAX524324 FKT524324 FUP524324 GEL524324 GOH524324 GYD524324 HHZ524324 HRV524324 IBR524324 ILN524324 IVJ524324 JFF524324 JPB524324 JYX524324 KIT524324 KSP524324 LCL524324 LMH524324 LWD524324 MFZ524324 MPV524324 MZR524324 NJN524324 NTJ524324 ODF524324 ONB524324 OWX524324 PGT524324 PQP524324 QAL524324 QKH524324 QUD524324 RDZ524324 RNV524324 RXR524324 SHN524324 SRJ524324 TBF524324 TLB524324 TUX524324 UET524324 UOP524324 UYL524324 VIH524324 VSD524324 WBZ524324 WLV524324 WVR524324 J589860 JF589860 TB589860 ACX589860 AMT589860 AWP589860 BGL589860 BQH589860 CAD589860 CJZ589860 CTV589860 DDR589860 DNN589860 DXJ589860 EHF589860 ERB589860 FAX589860 FKT589860 FUP589860 GEL589860 GOH589860 GYD589860 HHZ589860 HRV589860 IBR589860 ILN589860 IVJ589860 JFF589860 JPB589860 JYX589860 KIT589860 KSP589860 LCL589860 LMH589860 LWD589860 MFZ589860 MPV589860 MZR589860 NJN589860 NTJ589860 ODF589860 ONB589860 OWX589860 PGT589860 PQP589860 QAL589860 QKH589860 QUD589860 RDZ589860 RNV589860 RXR589860 SHN589860 SRJ589860 TBF589860 TLB589860 TUX589860 UET589860 UOP589860 UYL589860 VIH589860 VSD589860 WBZ589860 WLV589860 WVR589860 J655396 JF655396 TB655396 ACX655396 AMT655396 AWP655396 BGL655396 BQH655396 CAD655396 CJZ655396 CTV655396 DDR655396 DNN655396 DXJ655396 EHF655396 ERB655396 FAX655396 FKT655396 FUP655396 GEL655396 GOH655396 GYD655396 HHZ655396 HRV655396 IBR655396 ILN655396 IVJ655396 JFF655396 JPB655396 JYX655396 KIT655396 KSP655396 LCL655396 LMH655396 LWD655396 MFZ655396 MPV655396 MZR655396 NJN655396 NTJ655396 ODF655396 ONB655396 OWX655396 PGT655396 PQP655396 QAL655396 QKH655396 QUD655396 RDZ655396 RNV655396 RXR655396 SHN655396 SRJ655396 TBF655396 TLB655396 TUX655396 UET655396 UOP655396 UYL655396 VIH655396 VSD655396 WBZ655396 WLV655396 WVR655396 J720932 JF720932 TB720932 ACX720932 AMT720932 AWP720932 BGL720932 BQH720932 CAD720932 CJZ720932 CTV720932 DDR720932 DNN720932 DXJ720932 EHF720932 ERB720932 FAX720932 FKT720932 FUP720932 GEL720932 GOH720932 GYD720932 HHZ720932 HRV720932 IBR720932 ILN720932 IVJ720932 JFF720932 JPB720932 JYX720932 KIT720932 KSP720932 LCL720932 LMH720932 LWD720932 MFZ720932 MPV720932 MZR720932 NJN720932 NTJ720932 ODF720932 ONB720932 OWX720932 PGT720932 PQP720932 QAL720932 QKH720932 QUD720932 RDZ720932 RNV720932 RXR720932 SHN720932 SRJ720932 TBF720932 TLB720932 TUX720932 UET720932 UOP720932 UYL720932 VIH720932 VSD720932 WBZ720932 WLV720932 WVR720932 J786468 JF786468 TB786468 ACX786468 AMT786468 AWP786468 BGL786468 BQH786468 CAD786468 CJZ786468 CTV786468 DDR786468 DNN786468 DXJ786468 EHF786468 ERB786468 FAX786468 FKT786468 FUP786468 GEL786468 GOH786468 GYD786468 HHZ786468 HRV786468 IBR786468 ILN786468 IVJ786468 JFF786468 JPB786468 JYX786468 KIT786468 KSP786468 LCL786468 LMH786468 LWD786468 MFZ786468 MPV786468 MZR786468 NJN786468 NTJ786468 ODF786468 ONB786468 OWX786468 PGT786468 PQP786468 QAL786468 QKH786468 QUD786468 RDZ786468 RNV786468 RXR786468 SHN786468 SRJ786468 TBF786468 TLB786468 TUX786468 UET786468 UOP786468 UYL786468 VIH786468 VSD786468 WBZ786468 WLV786468 WVR786468 J852004 JF852004 TB852004 ACX852004 AMT852004 AWP852004 BGL852004 BQH852004 CAD852004 CJZ852004 CTV852004 DDR852004 DNN852004 DXJ852004 EHF852004 ERB852004 FAX852004 FKT852004 FUP852004 GEL852004 GOH852004 GYD852004 HHZ852004 HRV852004 IBR852004 ILN852004 IVJ852004 JFF852004 JPB852004 JYX852004 KIT852004 KSP852004 LCL852004 LMH852004 LWD852004 MFZ852004 MPV852004 MZR852004 NJN852004 NTJ852004 ODF852004 ONB852004 OWX852004 PGT852004 PQP852004 QAL852004 QKH852004 QUD852004 RDZ852004 RNV852004 RXR852004 SHN852004 SRJ852004 TBF852004 TLB852004 TUX852004 UET852004 UOP852004 UYL852004 VIH852004 VSD852004 WBZ852004 WLV852004 WVR852004 J917540 JF917540 TB917540 ACX917540 AMT917540 AWP917540 BGL917540 BQH917540 CAD917540 CJZ917540 CTV917540 DDR917540 DNN917540 DXJ917540 EHF917540 ERB917540 FAX917540 FKT917540 FUP917540 GEL917540 GOH917540 GYD917540 HHZ917540 HRV917540 IBR917540 ILN917540 IVJ917540 JFF917540 JPB917540 JYX917540 KIT917540 KSP917540 LCL917540 LMH917540 LWD917540 MFZ917540 MPV917540 MZR917540 NJN917540 NTJ917540 ODF917540 ONB917540 OWX917540 PGT917540 PQP917540 QAL917540 QKH917540 QUD917540 RDZ917540 RNV917540 RXR917540 SHN917540 SRJ917540 TBF917540 TLB917540 TUX917540 UET917540 UOP917540 UYL917540 VIH917540 VSD917540 WBZ917540 WLV917540 WVR917540 J983076 JF983076 TB983076 ACX983076 AMT983076 AWP983076 BGL983076 BQH983076 CAD983076 CJZ983076 CTV983076 DDR983076 DNN983076 DXJ983076 EHF983076 ERB983076 FAX983076 FKT983076 FUP983076 GEL983076 GOH983076 GYD983076 HHZ983076 HRV983076 IBR983076 ILN983076 IVJ983076 JFF983076 JPB983076 JYX983076 KIT983076 KSP983076 LCL983076 LMH983076 LWD983076 MFZ983076 MPV983076 MZR983076 NJN983076 NTJ983076 ODF983076 ONB983076 OWX983076 PGT983076 PQP983076 QAL983076 QKH983076 QUD983076 RDZ983076 RNV983076 RXR983076 SHN983076 SRJ983076 TBF983076 TLB983076 TUX983076 UET983076 UOP983076 UYL983076 VIH983076 VSD983076 WBZ983076 WLV983076 WVR983076">
      <formula1>$N$32:$N$36</formula1>
    </dataValidation>
    <dataValidation type="list" allowBlank="1" showInputMessage="1" showErrorMessage="1" sqref="J13 JF13 TB13 ACX13 AMT13 AWP13 BGL13 BQH13 CAD13 CJZ13 CTV13 DDR13 DNN13 DXJ13 EHF13 ERB13 FAX13 FKT13 FUP13 GEL13 GOH13 GYD13 HHZ13 HRV13 IBR13 ILN13 IVJ13 JFF13 JPB13 JYX13 KIT13 KSP13 LCL13 LMH13 LWD13 MFZ13 MPV13 MZR13 NJN13 NTJ13 ODF13 ONB13 OWX13 PGT13 PQP13 QAL13 QKH13 QUD13 RDZ13 RNV13 RXR13 SHN13 SRJ13 TBF13 TLB13 TUX13 UET13 UOP13 UYL13 VIH13 VSD13 WBZ13 WLV13 WVR13 J65551 JF65551 TB65551 ACX65551 AMT65551 AWP65551 BGL65551 BQH65551 CAD65551 CJZ65551 CTV65551 DDR65551 DNN65551 DXJ65551 EHF65551 ERB65551 FAX65551 FKT65551 FUP65551 GEL65551 GOH65551 GYD65551 HHZ65551 HRV65551 IBR65551 ILN65551 IVJ65551 JFF65551 JPB65551 JYX65551 KIT65551 KSP65551 LCL65551 LMH65551 LWD65551 MFZ65551 MPV65551 MZR65551 NJN65551 NTJ65551 ODF65551 ONB65551 OWX65551 PGT65551 PQP65551 QAL65551 QKH65551 QUD65551 RDZ65551 RNV65551 RXR65551 SHN65551 SRJ65551 TBF65551 TLB65551 TUX65551 UET65551 UOP65551 UYL65551 VIH65551 VSD65551 WBZ65551 WLV65551 WVR65551 J131087 JF131087 TB131087 ACX131087 AMT131087 AWP131087 BGL131087 BQH131087 CAD131087 CJZ131087 CTV131087 DDR131087 DNN131087 DXJ131087 EHF131087 ERB131087 FAX131087 FKT131087 FUP131087 GEL131087 GOH131087 GYD131087 HHZ131087 HRV131087 IBR131087 ILN131087 IVJ131087 JFF131087 JPB131087 JYX131087 KIT131087 KSP131087 LCL131087 LMH131087 LWD131087 MFZ131087 MPV131087 MZR131087 NJN131087 NTJ131087 ODF131087 ONB131087 OWX131087 PGT131087 PQP131087 QAL131087 QKH131087 QUD131087 RDZ131087 RNV131087 RXR131087 SHN131087 SRJ131087 TBF131087 TLB131087 TUX131087 UET131087 UOP131087 UYL131087 VIH131087 VSD131087 WBZ131087 WLV131087 WVR131087 J196623 JF196623 TB196623 ACX196623 AMT196623 AWP196623 BGL196623 BQH196623 CAD196623 CJZ196623 CTV196623 DDR196623 DNN196623 DXJ196623 EHF196623 ERB196623 FAX196623 FKT196623 FUP196623 GEL196623 GOH196623 GYD196623 HHZ196623 HRV196623 IBR196623 ILN196623 IVJ196623 JFF196623 JPB196623 JYX196623 KIT196623 KSP196623 LCL196623 LMH196623 LWD196623 MFZ196623 MPV196623 MZR196623 NJN196623 NTJ196623 ODF196623 ONB196623 OWX196623 PGT196623 PQP196623 QAL196623 QKH196623 QUD196623 RDZ196623 RNV196623 RXR196623 SHN196623 SRJ196623 TBF196623 TLB196623 TUX196623 UET196623 UOP196623 UYL196623 VIH196623 VSD196623 WBZ196623 WLV196623 WVR196623 J262159 JF262159 TB262159 ACX262159 AMT262159 AWP262159 BGL262159 BQH262159 CAD262159 CJZ262159 CTV262159 DDR262159 DNN262159 DXJ262159 EHF262159 ERB262159 FAX262159 FKT262159 FUP262159 GEL262159 GOH262159 GYD262159 HHZ262159 HRV262159 IBR262159 ILN262159 IVJ262159 JFF262159 JPB262159 JYX262159 KIT262159 KSP262159 LCL262159 LMH262159 LWD262159 MFZ262159 MPV262159 MZR262159 NJN262159 NTJ262159 ODF262159 ONB262159 OWX262159 PGT262159 PQP262159 QAL262159 QKH262159 QUD262159 RDZ262159 RNV262159 RXR262159 SHN262159 SRJ262159 TBF262159 TLB262159 TUX262159 UET262159 UOP262159 UYL262159 VIH262159 VSD262159 WBZ262159 WLV262159 WVR262159 J327695 JF327695 TB327695 ACX327695 AMT327695 AWP327695 BGL327695 BQH327695 CAD327695 CJZ327695 CTV327695 DDR327695 DNN327695 DXJ327695 EHF327695 ERB327695 FAX327695 FKT327695 FUP327695 GEL327695 GOH327695 GYD327695 HHZ327695 HRV327695 IBR327695 ILN327695 IVJ327695 JFF327695 JPB327695 JYX327695 KIT327695 KSP327695 LCL327695 LMH327695 LWD327695 MFZ327695 MPV327695 MZR327695 NJN327695 NTJ327695 ODF327695 ONB327695 OWX327695 PGT327695 PQP327695 QAL327695 QKH327695 QUD327695 RDZ327695 RNV327695 RXR327695 SHN327695 SRJ327695 TBF327695 TLB327695 TUX327695 UET327695 UOP327695 UYL327695 VIH327695 VSD327695 WBZ327695 WLV327695 WVR327695 J393231 JF393231 TB393231 ACX393231 AMT393231 AWP393231 BGL393231 BQH393231 CAD393231 CJZ393231 CTV393231 DDR393231 DNN393231 DXJ393231 EHF393231 ERB393231 FAX393231 FKT393231 FUP393231 GEL393231 GOH393231 GYD393231 HHZ393231 HRV393231 IBR393231 ILN393231 IVJ393231 JFF393231 JPB393231 JYX393231 KIT393231 KSP393231 LCL393231 LMH393231 LWD393231 MFZ393231 MPV393231 MZR393231 NJN393231 NTJ393231 ODF393231 ONB393231 OWX393231 PGT393231 PQP393231 QAL393231 QKH393231 QUD393231 RDZ393231 RNV393231 RXR393231 SHN393231 SRJ393231 TBF393231 TLB393231 TUX393231 UET393231 UOP393231 UYL393231 VIH393231 VSD393231 WBZ393231 WLV393231 WVR393231 J458767 JF458767 TB458767 ACX458767 AMT458767 AWP458767 BGL458767 BQH458767 CAD458767 CJZ458767 CTV458767 DDR458767 DNN458767 DXJ458767 EHF458767 ERB458767 FAX458767 FKT458767 FUP458767 GEL458767 GOH458767 GYD458767 HHZ458767 HRV458767 IBR458767 ILN458767 IVJ458767 JFF458767 JPB458767 JYX458767 KIT458767 KSP458767 LCL458767 LMH458767 LWD458767 MFZ458767 MPV458767 MZR458767 NJN458767 NTJ458767 ODF458767 ONB458767 OWX458767 PGT458767 PQP458767 QAL458767 QKH458767 QUD458767 RDZ458767 RNV458767 RXR458767 SHN458767 SRJ458767 TBF458767 TLB458767 TUX458767 UET458767 UOP458767 UYL458767 VIH458767 VSD458767 WBZ458767 WLV458767 WVR458767 J524303 JF524303 TB524303 ACX524303 AMT524303 AWP524303 BGL524303 BQH524303 CAD524303 CJZ524303 CTV524303 DDR524303 DNN524303 DXJ524303 EHF524303 ERB524303 FAX524303 FKT524303 FUP524303 GEL524303 GOH524303 GYD524303 HHZ524303 HRV524303 IBR524303 ILN524303 IVJ524303 JFF524303 JPB524303 JYX524303 KIT524303 KSP524303 LCL524303 LMH524303 LWD524303 MFZ524303 MPV524303 MZR524303 NJN524303 NTJ524303 ODF524303 ONB524303 OWX524303 PGT524303 PQP524303 QAL524303 QKH524303 QUD524303 RDZ524303 RNV524303 RXR524303 SHN524303 SRJ524303 TBF524303 TLB524303 TUX524303 UET524303 UOP524303 UYL524303 VIH524303 VSD524303 WBZ524303 WLV524303 WVR524303 J589839 JF589839 TB589839 ACX589839 AMT589839 AWP589839 BGL589839 BQH589839 CAD589839 CJZ589839 CTV589839 DDR589839 DNN589839 DXJ589839 EHF589839 ERB589839 FAX589839 FKT589839 FUP589839 GEL589839 GOH589839 GYD589839 HHZ589839 HRV589839 IBR589839 ILN589839 IVJ589839 JFF589839 JPB589839 JYX589839 KIT589839 KSP589839 LCL589839 LMH589839 LWD589839 MFZ589839 MPV589839 MZR589839 NJN589839 NTJ589839 ODF589839 ONB589839 OWX589839 PGT589839 PQP589839 QAL589839 QKH589839 QUD589839 RDZ589839 RNV589839 RXR589839 SHN589839 SRJ589839 TBF589839 TLB589839 TUX589839 UET589839 UOP589839 UYL589839 VIH589839 VSD589839 WBZ589839 WLV589839 WVR589839 J655375 JF655375 TB655375 ACX655375 AMT655375 AWP655375 BGL655375 BQH655375 CAD655375 CJZ655375 CTV655375 DDR655375 DNN655375 DXJ655375 EHF655375 ERB655375 FAX655375 FKT655375 FUP655375 GEL655375 GOH655375 GYD655375 HHZ655375 HRV655375 IBR655375 ILN655375 IVJ655375 JFF655375 JPB655375 JYX655375 KIT655375 KSP655375 LCL655375 LMH655375 LWD655375 MFZ655375 MPV655375 MZR655375 NJN655375 NTJ655375 ODF655375 ONB655375 OWX655375 PGT655375 PQP655375 QAL655375 QKH655375 QUD655375 RDZ655375 RNV655375 RXR655375 SHN655375 SRJ655375 TBF655375 TLB655375 TUX655375 UET655375 UOP655375 UYL655375 VIH655375 VSD655375 WBZ655375 WLV655375 WVR655375 J720911 JF720911 TB720911 ACX720911 AMT720911 AWP720911 BGL720911 BQH720911 CAD720911 CJZ720911 CTV720911 DDR720911 DNN720911 DXJ720911 EHF720911 ERB720911 FAX720911 FKT720911 FUP720911 GEL720911 GOH720911 GYD720911 HHZ720911 HRV720911 IBR720911 ILN720911 IVJ720911 JFF720911 JPB720911 JYX720911 KIT720911 KSP720911 LCL720911 LMH720911 LWD720911 MFZ720911 MPV720911 MZR720911 NJN720911 NTJ720911 ODF720911 ONB720911 OWX720911 PGT720911 PQP720911 QAL720911 QKH720911 QUD720911 RDZ720911 RNV720911 RXR720911 SHN720911 SRJ720911 TBF720911 TLB720911 TUX720911 UET720911 UOP720911 UYL720911 VIH720911 VSD720911 WBZ720911 WLV720911 WVR720911 J786447 JF786447 TB786447 ACX786447 AMT786447 AWP786447 BGL786447 BQH786447 CAD786447 CJZ786447 CTV786447 DDR786447 DNN786447 DXJ786447 EHF786447 ERB786447 FAX786447 FKT786447 FUP786447 GEL786447 GOH786447 GYD786447 HHZ786447 HRV786447 IBR786447 ILN786447 IVJ786447 JFF786447 JPB786447 JYX786447 KIT786447 KSP786447 LCL786447 LMH786447 LWD786447 MFZ786447 MPV786447 MZR786447 NJN786447 NTJ786447 ODF786447 ONB786447 OWX786447 PGT786447 PQP786447 QAL786447 QKH786447 QUD786447 RDZ786447 RNV786447 RXR786447 SHN786447 SRJ786447 TBF786447 TLB786447 TUX786447 UET786447 UOP786447 UYL786447 VIH786447 VSD786447 WBZ786447 WLV786447 WVR786447 J851983 JF851983 TB851983 ACX851983 AMT851983 AWP851983 BGL851983 BQH851983 CAD851983 CJZ851983 CTV851983 DDR851983 DNN851983 DXJ851983 EHF851983 ERB851983 FAX851983 FKT851983 FUP851983 GEL851983 GOH851983 GYD851983 HHZ851983 HRV851983 IBR851983 ILN851983 IVJ851983 JFF851983 JPB851983 JYX851983 KIT851983 KSP851983 LCL851983 LMH851983 LWD851983 MFZ851983 MPV851983 MZR851983 NJN851983 NTJ851983 ODF851983 ONB851983 OWX851983 PGT851983 PQP851983 QAL851983 QKH851983 QUD851983 RDZ851983 RNV851983 RXR851983 SHN851983 SRJ851983 TBF851983 TLB851983 TUX851983 UET851983 UOP851983 UYL851983 VIH851983 VSD851983 WBZ851983 WLV851983 WVR851983 J917519 JF917519 TB917519 ACX917519 AMT917519 AWP917519 BGL917519 BQH917519 CAD917519 CJZ917519 CTV917519 DDR917519 DNN917519 DXJ917519 EHF917519 ERB917519 FAX917519 FKT917519 FUP917519 GEL917519 GOH917519 GYD917519 HHZ917519 HRV917519 IBR917519 ILN917519 IVJ917519 JFF917519 JPB917519 JYX917519 KIT917519 KSP917519 LCL917519 LMH917519 LWD917519 MFZ917519 MPV917519 MZR917519 NJN917519 NTJ917519 ODF917519 ONB917519 OWX917519 PGT917519 PQP917519 QAL917519 QKH917519 QUD917519 RDZ917519 RNV917519 RXR917519 SHN917519 SRJ917519 TBF917519 TLB917519 TUX917519 UET917519 UOP917519 UYL917519 VIH917519 VSD917519 WBZ917519 WLV917519 WVR917519 J983055 JF983055 TB983055 ACX983055 AMT983055 AWP983055 BGL983055 BQH983055 CAD983055 CJZ983055 CTV983055 DDR983055 DNN983055 DXJ983055 EHF983055 ERB983055 FAX983055 FKT983055 FUP983055 GEL983055 GOH983055 GYD983055 HHZ983055 HRV983055 IBR983055 ILN983055 IVJ983055 JFF983055 JPB983055 JYX983055 KIT983055 KSP983055 LCL983055 LMH983055 LWD983055 MFZ983055 MPV983055 MZR983055 NJN983055 NTJ983055 ODF983055 ONB983055 OWX983055 PGT983055 PQP983055 QAL983055 QKH983055 QUD983055 RDZ983055 RNV983055 RXR983055 SHN983055 SRJ983055 TBF983055 TLB983055 TUX983055 UET983055 UOP983055 UYL983055 VIH983055 VSD983055 WBZ983055 WLV983055 WVR983055">
      <formula1>$O$2:$O$4</formula1>
    </dataValidation>
  </dataValidations>
  <pageMargins left="0.7" right="0.7" top="0.75" bottom="0.75" header="0.3" footer="0.3"/>
  <drawing r:id="rId1"/>
  <legacyDrawing r:id="rId2"/>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WWF91"/>
  <sheetViews>
    <sheetView topLeftCell="A31" zoomScale="62" zoomScaleNormal="62" workbookViewId="0">
      <selection activeCell="JB53" sqref="JB53"/>
    </sheetView>
  </sheetViews>
  <sheetFormatPr baseColWidth="10" defaultColWidth="0" defaultRowHeight="15" customHeight="1" zeroHeight="1" x14ac:dyDescent="0.25"/>
  <cols>
    <col min="1" max="1" width="4.140625" style="1" customWidth="1"/>
    <col min="2" max="2" width="13.85546875" customWidth="1"/>
    <col min="3" max="3" width="11.5703125" customWidth="1"/>
    <col min="4" max="4" width="16" customWidth="1"/>
    <col min="5" max="5" width="21.7109375" customWidth="1"/>
    <col min="6" max="6" width="23.85546875" bestFit="1" customWidth="1"/>
    <col min="7" max="7" width="16" customWidth="1"/>
    <col min="8" max="9" width="28.85546875" customWidth="1"/>
    <col min="10" max="10" width="10.5703125" customWidth="1"/>
    <col min="11" max="11" width="9.5703125" customWidth="1"/>
    <col min="12" max="12" width="11.28515625" customWidth="1"/>
    <col min="13" max="13" width="7.42578125" style="2" customWidth="1"/>
    <col min="14" max="14" width="13.85546875" hidden="1" customWidth="1"/>
    <col min="15" max="15" width="17.28515625" hidden="1" customWidth="1"/>
    <col min="16" max="16" width="17.140625" hidden="1" customWidth="1"/>
    <col min="17" max="17" width="20.140625" hidden="1" customWidth="1"/>
    <col min="18" max="18" width="3.140625" style="1" hidden="1" customWidth="1"/>
    <col min="19" max="23" width="11.42578125" hidden="1" customWidth="1"/>
    <col min="24" max="24" width="13.85546875" style="1" customWidth="1"/>
    <col min="25" max="256" width="11.42578125" hidden="1"/>
    <col min="257" max="257" width="4.140625" customWidth="1"/>
    <col min="258" max="258" width="13.85546875" customWidth="1"/>
    <col min="259" max="259" width="11.5703125" customWidth="1"/>
    <col min="260" max="260" width="16" customWidth="1"/>
    <col min="261" max="261" width="15.28515625" customWidth="1"/>
    <col min="262" max="262" width="17.140625" customWidth="1"/>
    <col min="263" max="263" width="16" customWidth="1"/>
    <col min="264" max="264" width="18.7109375" customWidth="1"/>
    <col min="265" max="265" width="16.7109375" customWidth="1"/>
    <col min="266" max="266" width="10.5703125" customWidth="1"/>
    <col min="267" max="267" width="9.5703125" customWidth="1"/>
    <col min="268" max="268" width="11.28515625" customWidth="1"/>
    <col min="269" max="269" width="7.42578125" customWidth="1"/>
    <col min="270" max="279" width="11.42578125" hidden="1" customWidth="1"/>
    <col min="280" max="280" width="3.7109375" customWidth="1"/>
    <col min="281" max="512" width="11.42578125" hidden="1"/>
    <col min="513" max="513" width="4.140625" customWidth="1"/>
    <col min="514" max="514" width="13.85546875" customWidth="1"/>
    <col min="515" max="515" width="11.5703125" customWidth="1"/>
    <col min="516" max="516" width="16" customWidth="1"/>
    <col min="517" max="517" width="15.28515625" customWidth="1"/>
    <col min="518" max="518" width="17.140625" customWidth="1"/>
    <col min="519" max="519" width="16" customWidth="1"/>
    <col min="520" max="520" width="18.7109375" customWidth="1"/>
    <col min="521" max="521" width="16.7109375" customWidth="1"/>
    <col min="522" max="522" width="10.5703125" customWidth="1"/>
    <col min="523" max="523" width="9.5703125" customWidth="1"/>
    <col min="524" max="524" width="11.28515625" customWidth="1"/>
    <col min="525" max="525" width="7.42578125" customWidth="1"/>
    <col min="526" max="535" width="11.42578125" hidden="1" customWidth="1"/>
    <col min="536" max="536" width="3.7109375" customWidth="1"/>
    <col min="537" max="768" width="11.42578125" hidden="1"/>
    <col min="769" max="769" width="4.140625" customWidth="1"/>
    <col min="770" max="770" width="13.85546875" customWidth="1"/>
    <col min="771" max="771" width="11.5703125" customWidth="1"/>
    <col min="772" max="772" width="16" customWidth="1"/>
    <col min="773" max="773" width="15.28515625" customWidth="1"/>
    <col min="774" max="774" width="17.140625" customWidth="1"/>
    <col min="775" max="775" width="16" customWidth="1"/>
    <col min="776" max="776" width="18.7109375" customWidth="1"/>
    <col min="777" max="777" width="16.7109375" customWidth="1"/>
    <col min="778" max="778" width="10.5703125" customWidth="1"/>
    <col min="779" max="779" width="9.5703125" customWidth="1"/>
    <col min="780" max="780" width="11.28515625" customWidth="1"/>
    <col min="781" max="781" width="7.42578125" customWidth="1"/>
    <col min="782" max="791" width="11.42578125" hidden="1" customWidth="1"/>
    <col min="792" max="792" width="3.7109375" customWidth="1"/>
    <col min="793" max="1024" width="11.42578125" hidden="1"/>
    <col min="1025" max="1025" width="4.140625" customWidth="1"/>
    <col min="1026" max="1026" width="13.85546875" customWidth="1"/>
    <col min="1027" max="1027" width="11.5703125" customWidth="1"/>
    <col min="1028" max="1028" width="16" customWidth="1"/>
    <col min="1029" max="1029" width="15.28515625" customWidth="1"/>
    <col min="1030" max="1030" width="17.140625" customWidth="1"/>
    <col min="1031" max="1031" width="16" customWidth="1"/>
    <col min="1032" max="1032" width="18.7109375" customWidth="1"/>
    <col min="1033" max="1033" width="16.7109375" customWidth="1"/>
    <col min="1034" max="1034" width="10.5703125" customWidth="1"/>
    <col min="1035" max="1035" width="9.5703125" customWidth="1"/>
    <col min="1036" max="1036" width="11.28515625" customWidth="1"/>
    <col min="1037" max="1037" width="7.42578125" customWidth="1"/>
    <col min="1038" max="1047" width="11.42578125" hidden="1" customWidth="1"/>
    <col min="1048" max="1048" width="3.7109375" customWidth="1"/>
    <col min="1049" max="1280" width="11.42578125" hidden="1"/>
    <col min="1281" max="1281" width="4.140625" customWidth="1"/>
    <col min="1282" max="1282" width="13.85546875" customWidth="1"/>
    <col min="1283" max="1283" width="11.5703125" customWidth="1"/>
    <col min="1284" max="1284" width="16" customWidth="1"/>
    <col min="1285" max="1285" width="15.28515625" customWidth="1"/>
    <col min="1286" max="1286" width="17.140625" customWidth="1"/>
    <col min="1287" max="1287" width="16" customWidth="1"/>
    <col min="1288" max="1288" width="18.7109375" customWidth="1"/>
    <col min="1289" max="1289" width="16.7109375" customWidth="1"/>
    <col min="1290" max="1290" width="10.5703125" customWidth="1"/>
    <col min="1291" max="1291" width="9.5703125" customWidth="1"/>
    <col min="1292" max="1292" width="11.28515625" customWidth="1"/>
    <col min="1293" max="1293" width="7.42578125" customWidth="1"/>
    <col min="1294" max="1303" width="11.42578125" hidden="1" customWidth="1"/>
    <col min="1304" max="1304" width="3.7109375" customWidth="1"/>
    <col min="1305" max="1536" width="11.42578125" hidden="1"/>
    <col min="1537" max="1537" width="4.140625" customWidth="1"/>
    <col min="1538" max="1538" width="13.85546875" customWidth="1"/>
    <col min="1539" max="1539" width="11.5703125" customWidth="1"/>
    <col min="1540" max="1540" width="16" customWidth="1"/>
    <col min="1541" max="1541" width="15.28515625" customWidth="1"/>
    <col min="1542" max="1542" width="17.140625" customWidth="1"/>
    <col min="1543" max="1543" width="16" customWidth="1"/>
    <col min="1544" max="1544" width="18.7109375" customWidth="1"/>
    <col min="1545" max="1545" width="16.7109375" customWidth="1"/>
    <col min="1546" max="1546" width="10.5703125" customWidth="1"/>
    <col min="1547" max="1547" width="9.5703125" customWidth="1"/>
    <col min="1548" max="1548" width="11.28515625" customWidth="1"/>
    <col min="1549" max="1549" width="7.42578125" customWidth="1"/>
    <col min="1550" max="1559" width="11.42578125" hidden="1" customWidth="1"/>
    <col min="1560" max="1560" width="3.7109375" customWidth="1"/>
    <col min="1561" max="1792" width="11.42578125" hidden="1"/>
    <col min="1793" max="1793" width="4.140625" customWidth="1"/>
    <col min="1794" max="1794" width="13.85546875" customWidth="1"/>
    <col min="1795" max="1795" width="11.5703125" customWidth="1"/>
    <col min="1796" max="1796" width="16" customWidth="1"/>
    <col min="1797" max="1797" width="15.28515625" customWidth="1"/>
    <col min="1798" max="1798" width="17.140625" customWidth="1"/>
    <col min="1799" max="1799" width="16" customWidth="1"/>
    <col min="1800" max="1800" width="18.7109375" customWidth="1"/>
    <col min="1801" max="1801" width="16.7109375" customWidth="1"/>
    <col min="1802" max="1802" width="10.5703125" customWidth="1"/>
    <col min="1803" max="1803" width="9.5703125" customWidth="1"/>
    <col min="1804" max="1804" width="11.28515625" customWidth="1"/>
    <col min="1805" max="1805" width="7.42578125" customWidth="1"/>
    <col min="1806" max="1815" width="11.42578125" hidden="1" customWidth="1"/>
    <col min="1816" max="1816" width="3.7109375" customWidth="1"/>
    <col min="1817" max="2048" width="11.42578125" hidden="1"/>
    <col min="2049" max="2049" width="4.140625" customWidth="1"/>
    <col min="2050" max="2050" width="13.85546875" customWidth="1"/>
    <col min="2051" max="2051" width="11.5703125" customWidth="1"/>
    <col min="2052" max="2052" width="16" customWidth="1"/>
    <col min="2053" max="2053" width="15.28515625" customWidth="1"/>
    <col min="2054" max="2054" width="17.140625" customWidth="1"/>
    <col min="2055" max="2055" width="16" customWidth="1"/>
    <col min="2056" max="2056" width="18.7109375" customWidth="1"/>
    <col min="2057" max="2057" width="16.7109375" customWidth="1"/>
    <col min="2058" max="2058" width="10.5703125" customWidth="1"/>
    <col min="2059" max="2059" width="9.5703125" customWidth="1"/>
    <col min="2060" max="2060" width="11.28515625" customWidth="1"/>
    <col min="2061" max="2061" width="7.42578125" customWidth="1"/>
    <col min="2062" max="2071" width="11.42578125" hidden="1" customWidth="1"/>
    <col min="2072" max="2072" width="3.7109375" customWidth="1"/>
    <col min="2073" max="2304" width="11.42578125" hidden="1"/>
    <col min="2305" max="2305" width="4.140625" customWidth="1"/>
    <col min="2306" max="2306" width="13.85546875" customWidth="1"/>
    <col min="2307" max="2307" width="11.5703125" customWidth="1"/>
    <col min="2308" max="2308" width="16" customWidth="1"/>
    <col min="2309" max="2309" width="15.28515625" customWidth="1"/>
    <col min="2310" max="2310" width="17.140625" customWidth="1"/>
    <col min="2311" max="2311" width="16" customWidth="1"/>
    <col min="2312" max="2312" width="18.7109375" customWidth="1"/>
    <col min="2313" max="2313" width="16.7109375" customWidth="1"/>
    <col min="2314" max="2314" width="10.5703125" customWidth="1"/>
    <col min="2315" max="2315" width="9.5703125" customWidth="1"/>
    <col min="2316" max="2316" width="11.28515625" customWidth="1"/>
    <col min="2317" max="2317" width="7.42578125" customWidth="1"/>
    <col min="2318" max="2327" width="11.42578125" hidden="1" customWidth="1"/>
    <col min="2328" max="2328" width="3.7109375" customWidth="1"/>
    <col min="2329" max="2560" width="11.42578125" hidden="1"/>
    <col min="2561" max="2561" width="4.140625" customWidth="1"/>
    <col min="2562" max="2562" width="13.85546875" customWidth="1"/>
    <col min="2563" max="2563" width="11.5703125" customWidth="1"/>
    <col min="2564" max="2564" width="16" customWidth="1"/>
    <col min="2565" max="2565" width="15.28515625" customWidth="1"/>
    <col min="2566" max="2566" width="17.140625" customWidth="1"/>
    <col min="2567" max="2567" width="16" customWidth="1"/>
    <col min="2568" max="2568" width="18.7109375" customWidth="1"/>
    <col min="2569" max="2569" width="16.7109375" customWidth="1"/>
    <col min="2570" max="2570" width="10.5703125" customWidth="1"/>
    <col min="2571" max="2571" width="9.5703125" customWidth="1"/>
    <col min="2572" max="2572" width="11.28515625" customWidth="1"/>
    <col min="2573" max="2573" width="7.42578125" customWidth="1"/>
    <col min="2574" max="2583" width="11.42578125" hidden="1" customWidth="1"/>
    <col min="2584" max="2584" width="3.7109375" customWidth="1"/>
    <col min="2585" max="2816" width="11.42578125" hidden="1"/>
    <col min="2817" max="2817" width="4.140625" customWidth="1"/>
    <col min="2818" max="2818" width="13.85546875" customWidth="1"/>
    <col min="2819" max="2819" width="11.5703125" customWidth="1"/>
    <col min="2820" max="2820" width="16" customWidth="1"/>
    <col min="2821" max="2821" width="15.28515625" customWidth="1"/>
    <col min="2822" max="2822" width="17.140625" customWidth="1"/>
    <col min="2823" max="2823" width="16" customWidth="1"/>
    <col min="2824" max="2824" width="18.7109375" customWidth="1"/>
    <col min="2825" max="2825" width="16.7109375" customWidth="1"/>
    <col min="2826" max="2826" width="10.5703125" customWidth="1"/>
    <col min="2827" max="2827" width="9.5703125" customWidth="1"/>
    <col min="2828" max="2828" width="11.28515625" customWidth="1"/>
    <col min="2829" max="2829" width="7.42578125" customWidth="1"/>
    <col min="2830" max="2839" width="11.42578125" hidden="1" customWidth="1"/>
    <col min="2840" max="2840" width="3.7109375" customWidth="1"/>
    <col min="2841" max="3072" width="11.42578125" hidden="1"/>
    <col min="3073" max="3073" width="4.140625" customWidth="1"/>
    <col min="3074" max="3074" width="13.85546875" customWidth="1"/>
    <col min="3075" max="3075" width="11.5703125" customWidth="1"/>
    <col min="3076" max="3076" width="16" customWidth="1"/>
    <col min="3077" max="3077" width="15.28515625" customWidth="1"/>
    <col min="3078" max="3078" width="17.140625" customWidth="1"/>
    <col min="3079" max="3079" width="16" customWidth="1"/>
    <col min="3080" max="3080" width="18.7109375" customWidth="1"/>
    <col min="3081" max="3081" width="16.7109375" customWidth="1"/>
    <col min="3082" max="3082" width="10.5703125" customWidth="1"/>
    <col min="3083" max="3083" width="9.5703125" customWidth="1"/>
    <col min="3084" max="3084" width="11.28515625" customWidth="1"/>
    <col min="3085" max="3085" width="7.42578125" customWidth="1"/>
    <col min="3086" max="3095" width="11.42578125" hidden="1" customWidth="1"/>
    <col min="3096" max="3096" width="3.7109375" customWidth="1"/>
    <col min="3097" max="3328" width="11.42578125" hidden="1"/>
    <col min="3329" max="3329" width="4.140625" customWidth="1"/>
    <col min="3330" max="3330" width="13.85546875" customWidth="1"/>
    <col min="3331" max="3331" width="11.5703125" customWidth="1"/>
    <col min="3332" max="3332" width="16" customWidth="1"/>
    <col min="3333" max="3333" width="15.28515625" customWidth="1"/>
    <col min="3334" max="3334" width="17.140625" customWidth="1"/>
    <col min="3335" max="3335" width="16" customWidth="1"/>
    <col min="3336" max="3336" width="18.7109375" customWidth="1"/>
    <col min="3337" max="3337" width="16.7109375" customWidth="1"/>
    <col min="3338" max="3338" width="10.5703125" customWidth="1"/>
    <col min="3339" max="3339" width="9.5703125" customWidth="1"/>
    <col min="3340" max="3340" width="11.28515625" customWidth="1"/>
    <col min="3341" max="3341" width="7.42578125" customWidth="1"/>
    <col min="3342" max="3351" width="11.42578125" hidden="1" customWidth="1"/>
    <col min="3352" max="3352" width="3.7109375" customWidth="1"/>
    <col min="3353" max="3584" width="11.42578125" hidden="1"/>
    <col min="3585" max="3585" width="4.140625" customWidth="1"/>
    <col min="3586" max="3586" width="13.85546875" customWidth="1"/>
    <col min="3587" max="3587" width="11.5703125" customWidth="1"/>
    <col min="3588" max="3588" width="16" customWidth="1"/>
    <col min="3589" max="3589" width="15.28515625" customWidth="1"/>
    <col min="3590" max="3590" width="17.140625" customWidth="1"/>
    <col min="3591" max="3591" width="16" customWidth="1"/>
    <col min="3592" max="3592" width="18.7109375" customWidth="1"/>
    <col min="3593" max="3593" width="16.7109375" customWidth="1"/>
    <col min="3594" max="3594" width="10.5703125" customWidth="1"/>
    <col min="3595" max="3595" width="9.5703125" customWidth="1"/>
    <col min="3596" max="3596" width="11.28515625" customWidth="1"/>
    <col min="3597" max="3597" width="7.42578125" customWidth="1"/>
    <col min="3598" max="3607" width="11.42578125" hidden="1" customWidth="1"/>
    <col min="3608" max="3608" width="3.7109375" customWidth="1"/>
    <col min="3609" max="3840" width="11.42578125" hidden="1"/>
    <col min="3841" max="3841" width="4.140625" customWidth="1"/>
    <col min="3842" max="3842" width="13.85546875" customWidth="1"/>
    <col min="3843" max="3843" width="11.5703125" customWidth="1"/>
    <col min="3844" max="3844" width="16" customWidth="1"/>
    <col min="3845" max="3845" width="15.28515625" customWidth="1"/>
    <col min="3846" max="3846" width="17.140625" customWidth="1"/>
    <col min="3847" max="3847" width="16" customWidth="1"/>
    <col min="3848" max="3848" width="18.7109375" customWidth="1"/>
    <col min="3849" max="3849" width="16.7109375" customWidth="1"/>
    <col min="3850" max="3850" width="10.5703125" customWidth="1"/>
    <col min="3851" max="3851" width="9.5703125" customWidth="1"/>
    <col min="3852" max="3852" width="11.28515625" customWidth="1"/>
    <col min="3853" max="3853" width="7.42578125" customWidth="1"/>
    <col min="3854" max="3863" width="11.42578125" hidden="1" customWidth="1"/>
    <col min="3864" max="3864" width="3.7109375" customWidth="1"/>
    <col min="3865" max="4096" width="11.42578125" hidden="1"/>
    <col min="4097" max="4097" width="4.140625" customWidth="1"/>
    <col min="4098" max="4098" width="13.85546875" customWidth="1"/>
    <col min="4099" max="4099" width="11.5703125" customWidth="1"/>
    <col min="4100" max="4100" width="16" customWidth="1"/>
    <col min="4101" max="4101" width="15.28515625" customWidth="1"/>
    <col min="4102" max="4102" width="17.140625" customWidth="1"/>
    <col min="4103" max="4103" width="16" customWidth="1"/>
    <col min="4104" max="4104" width="18.7109375" customWidth="1"/>
    <col min="4105" max="4105" width="16.7109375" customWidth="1"/>
    <col min="4106" max="4106" width="10.5703125" customWidth="1"/>
    <col min="4107" max="4107" width="9.5703125" customWidth="1"/>
    <col min="4108" max="4108" width="11.28515625" customWidth="1"/>
    <col min="4109" max="4109" width="7.42578125" customWidth="1"/>
    <col min="4110" max="4119" width="11.42578125" hidden="1" customWidth="1"/>
    <col min="4120" max="4120" width="3.7109375" customWidth="1"/>
    <col min="4121" max="4352" width="11.42578125" hidden="1"/>
    <col min="4353" max="4353" width="4.140625" customWidth="1"/>
    <col min="4354" max="4354" width="13.85546875" customWidth="1"/>
    <col min="4355" max="4355" width="11.5703125" customWidth="1"/>
    <col min="4356" max="4356" width="16" customWidth="1"/>
    <col min="4357" max="4357" width="15.28515625" customWidth="1"/>
    <col min="4358" max="4358" width="17.140625" customWidth="1"/>
    <col min="4359" max="4359" width="16" customWidth="1"/>
    <col min="4360" max="4360" width="18.7109375" customWidth="1"/>
    <col min="4361" max="4361" width="16.7109375" customWidth="1"/>
    <col min="4362" max="4362" width="10.5703125" customWidth="1"/>
    <col min="4363" max="4363" width="9.5703125" customWidth="1"/>
    <col min="4364" max="4364" width="11.28515625" customWidth="1"/>
    <col min="4365" max="4365" width="7.42578125" customWidth="1"/>
    <col min="4366" max="4375" width="11.42578125" hidden="1" customWidth="1"/>
    <col min="4376" max="4376" width="3.7109375" customWidth="1"/>
    <col min="4377" max="4608" width="11.42578125" hidden="1"/>
    <col min="4609" max="4609" width="4.140625" customWidth="1"/>
    <col min="4610" max="4610" width="13.85546875" customWidth="1"/>
    <col min="4611" max="4611" width="11.5703125" customWidth="1"/>
    <col min="4612" max="4612" width="16" customWidth="1"/>
    <col min="4613" max="4613" width="15.28515625" customWidth="1"/>
    <col min="4614" max="4614" width="17.140625" customWidth="1"/>
    <col min="4615" max="4615" width="16" customWidth="1"/>
    <col min="4616" max="4616" width="18.7109375" customWidth="1"/>
    <col min="4617" max="4617" width="16.7109375" customWidth="1"/>
    <col min="4618" max="4618" width="10.5703125" customWidth="1"/>
    <col min="4619" max="4619" width="9.5703125" customWidth="1"/>
    <col min="4620" max="4620" width="11.28515625" customWidth="1"/>
    <col min="4621" max="4621" width="7.42578125" customWidth="1"/>
    <col min="4622" max="4631" width="11.42578125" hidden="1" customWidth="1"/>
    <col min="4632" max="4632" width="3.7109375" customWidth="1"/>
    <col min="4633" max="4864" width="11.42578125" hidden="1"/>
    <col min="4865" max="4865" width="4.140625" customWidth="1"/>
    <col min="4866" max="4866" width="13.85546875" customWidth="1"/>
    <col min="4867" max="4867" width="11.5703125" customWidth="1"/>
    <col min="4868" max="4868" width="16" customWidth="1"/>
    <col min="4869" max="4869" width="15.28515625" customWidth="1"/>
    <col min="4870" max="4870" width="17.140625" customWidth="1"/>
    <col min="4871" max="4871" width="16" customWidth="1"/>
    <col min="4872" max="4872" width="18.7109375" customWidth="1"/>
    <col min="4873" max="4873" width="16.7109375" customWidth="1"/>
    <col min="4874" max="4874" width="10.5703125" customWidth="1"/>
    <col min="4875" max="4875" width="9.5703125" customWidth="1"/>
    <col min="4876" max="4876" width="11.28515625" customWidth="1"/>
    <col min="4877" max="4877" width="7.42578125" customWidth="1"/>
    <col min="4878" max="4887" width="11.42578125" hidden="1" customWidth="1"/>
    <col min="4888" max="4888" width="3.7109375" customWidth="1"/>
    <col min="4889" max="5120" width="11.42578125" hidden="1"/>
    <col min="5121" max="5121" width="4.140625" customWidth="1"/>
    <col min="5122" max="5122" width="13.85546875" customWidth="1"/>
    <col min="5123" max="5123" width="11.5703125" customWidth="1"/>
    <col min="5124" max="5124" width="16" customWidth="1"/>
    <col min="5125" max="5125" width="15.28515625" customWidth="1"/>
    <col min="5126" max="5126" width="17.140625" customWidth="1"/>
    <col min="5127" max="5127" width="16" customWidth="1"/>
    <col min="5128" max="5128" width="18.7109375" customWidth="1"/>
    <col min="5129" max="5129" width="16.7109375" customWidth="1"/>
    <col min="5130" max="5130" width="10.5703125" customWidth="1"/>
    <col min="5131" max="5131" width="9.5703125" customWidth="1"/>
    <col min="5132" max="5132" width="11.28515625" customWidth="1"/>
    <col min="5133" max="5133" width="7.42578125" customWidth="1"/>
    <col min="5134" max="5143" width="11.42578125" hidden="1" customWidth="1"/>
    <col min="5144" max="5144" width="3.7109375" customWidth="1"/>
    <col min="5145" max="5376" width="11.42578125" hidden="1"/>
    <col min="5377" max="5377" width="4.140625" customWidth="1"/>
    <col min="5378" max="5378" width="13.85546875" customWidth="1"/>
    <col min="5379" max="5379" width="11.5703125" customWidth="1"/>
    <col min="5380" max="5380" width="16" customWidth="1"/>
    <col min="5381" max="5381" width="15.28515625" customWidth="1"/>
    <col min="5382" max="5382" width="17.140625" customWidth="1"/>
    <col min="5383" max="5383" width="16" customWidth="1"/>
    <col min="5384" max="5384" width="18.7109375" customWidth="1"/>
    <col min="5385" max="5385" width="16.7109375" customWidth="1"/>
    <col min="5386" max="5386" width="10.5703125" customWidth="1"/>
    <col min="5387" max="5387" width="9.5703125" customWidth="1"/>
    <col min="5388" max="5388" width="11.28515625" customWidth="1"/>
    <col min="5389" max="5389" width="7.42578125" customWidth="1"/>
    <col min="5390" max="5399" width="11.42578125" hidden="1" customWidth="1"/>
    <col min="5400" max="5400" width="3.7109375" customWidth="1"/>
    <col min="5401" max="5632" width="11.42578125" hidden="1"/>
    <col min="5633" max="5633" width="4.140625" customWidth="1"/>
    <col min="5634" max="5634" width="13.85546875" customWidth="1"/>
    <col min="5635" max="5635" width="11.5703125" customWidth="1"/>
    <col min="5636" max="5636" width="16" customWidth="1"/>
    <col min="5637" max="5637" width="15.28515625" customWidth="1"/>
    <col min="5638" max="5638" width="17.140625" customWidth="1"/>
    <col min="5639" max="5639" width="16" customWidth="1"/>
    <col min="5640" max="5640" width="18.7109375" customWidth="1"/>
    <col min="5641" max="5641" width="16.7109375" customWidth="1"/>
    <col min="5642" max="5642" width="10.5703125" customWidth="1"/>
    <col min="5643" max="5643" width="9.5703125" customWidth="1"/>
    <col min="5644" max="5644" width="11.28515625" customWidth="1"/>
    <col min="5645" max="5645" width="7.42578125" customWidth="1"/>
    <col min="5646" max="5655" width="11.42578125" hidden="1" customWidth="1"/>
    <col min="5656" max="5656" width="3.7109375" customWidth="1"/>
    <col min="5657" max="5888" width="11.42578125" hidden="1"/>
    <col min="5889" max="5889" width="4.140625" customWidth="1"/>
    <col min="5890" max="5890" width="13.85546875" customWidth="1"/>
    <col min="5891" max="5891" width="11.5703125" customWidth="1"/>
    <col min="5892" max="5892" width="16" customWidth="1"/>
    <col min="5893" max="5893" width="15.28515625" customWidth="1"/>
    <col min="5894" max="5894" width="17.140625" customWidth="1"/>
    <col min="5895" max="5895" width="16" customWidth="1"/>
    <col min="5896" max="5896" width="18.7109375" customWidth="1"/>
    <col min="5897" max="5897" width="16.7109375" customWidth="1"/>
    <col min="5898" max="5898" width="10.5703125" customWidth="1"/>
    <col min="5899" max="5899" width="9.5703125" customWidth="1"/>
    <col min="5900" max="5900" width="11.28515625" customWidth="1"/>
    <col min="5901" max="5901" width="7.42578125" customWidth="1"/>
    <col min="5902" max="5911" width="11.42578125" hidden="1" customWidth="1"/>
    <col min="5912" max="5912" width="3.7109375" customWidth="1"/>
    <col min="5913" max="6144" width="11.42578125" hidden="1"/>
    <col min="6145" max="6145" width="4.140625" customWidth="1"/>
    <col min="6146" max="6146" width="13.85546875" customWidth="1"/>
    <col min="6147" max="6147" width="11.5703125" customWidth="1"/>
    <col min="6148" max="6148" width="16" customWidth="1"/>
    <col min="6149" max="6149" width="15.28515625" customWidth="1"/>
    <col min="6150" max="6150" width="17.140625" customWidth="1"/>
    <col min="6151" max="6151" width="16" customWidth="1"/>
    <col min="6152" max="6152" width="18.7109375" customWidth="1"/>
    <col min="6153" max="6153" width="16.7109375" customWidth="1"/>
    <col min="6154" max="6154" width="10.5703125" customWidth="1"/>
    <col min="6155" max="6155" width="9.5703125" customWidth="1"/>
    <col min="6156" max="6156" width="11.28515625" customWidth="1"/>
    <col min="6157" max="6157" width="7.42578125" customWidth="1"/>
    <col min="6158" max="6167" width="11.42578125" hidden="1" customWidth="1"/>
    <col min="6168" max="6168" width="3.7109375" customWidth="1"/>
    <col min="6169" max="6400" width="11.42578125" hidden="1"/>
    <col min="6401" max="6401" width="4.140625" customWidth="1"/>
    <col min="6402" max="6402" width="13.85546875" customWidth="1"/>
    <col min="6403" max="6403" width="11.5703125" customWidth="1"/>
    <col min="6404" max="6404" width="16" customWidth="1"/>
    <col min="6405" max="6405" width="15.28515625" customWidth="1"/>
    <col min="6406" max="6406" width="17.140625" customWidth="1"/>
    <col min="6407" max="6407" width="16" customWidth="1"/>
    <col min="6408" max="6408" width="18.7109375" customWidth="1"/>
    <col min="6409" max="6409" width="16.7109375" customWidth="1"/>
    <col min="6410" max="6410" width="10.5703125" customWidth="1"/>
    <col min="6411" max="6411" width="9.5703125" customWidth="1"/>
    <col min="6412" max="6412" width="11.28515625" customWidth="1"/>
    <col min="6413" max="6413" width="7.42578125" customWidth="1"/>
    <col min="6414" max="6423" width="11.42578125" hidden="1" customWidth="1"/>
    <col min="6424" max="6424" width="3.7109375" customWidth="1"/>
    <col min="6425" max="6656" width="11.42578125" hidden="1"/>
    <col min="6657" max="6657" width="4.140625" customWidth="1"/>
    <col min="6658" max="6658" width="13.85546875" customWidth="1"/>
    <col min="6659" max="6659" width="11.5703125" customWidth="1"/>
    <col min="6660" max="6660" width="16" customWidth="1"/>
    <col min="6661" max="6661" width="15.28515625" customWidth="1"/>
    <col min="6662" max="6662" width="17.140625" customWidth="1"/>
    <col min="6663" max="6663" width="16" customWidth="1"/>
    <col min="6664" max="6664" width="18.7109375" customWidth="1"/>
    <col min="6665" max="6665" width="16.7109375" customWidth="1"/>
    <col min="6666" max="6666" width="10.5703125" customWidth="1"/>
    <col min="6667" max="6667" width="9.5703125" customWidth="1"/>
    <col min="6668" max="6668" width="11.28515625" customWidth="1"/>
    <col min="6669" max="6669" width="7.42578125" customWidth="1"/>
    <col min="6670" max="6679" width="11.42578125" hidden="1" customWidth="1"/>
    <col min="6680" max="6680" width="3.7109375" customWidth="1"/>
    <col min="6681" max="6912" width="11.42578125" hidden="1"/>
    <col min="6913" max="6913" width="4.140625" customWidth="1"/>
    <col min="6914" max="6914" width="13.85546875" customWidth="1"/>
    <col min="6915" max="6915" width="11.5703125" customWidth="1"/>
    <col min="6916" max="6916" width="16" customWidth="1"/>
    <col min="6917" max="6917" width="15.28515625" customWidth="1"/>
    <col min="6918" max="6918" width="17.140625" customWidth="1"/>
    <col min="6919" max="6919" width="16" customWidth="1"/>
    <col min="6920" max="6920" width="18.7109375" customWidth="1"/>
    <col min="6921" max="6921" width="16.7109375" customWidth="1"/>
    <col min="6922" max="6922" width="10.5703125" customWidth="1"/>
    <col min="6923" max="6923" width="9.5703125" customWidth="1"/>
    <col min="6924" max="6924" width="11.28515625" customWidth="1"/>
    <col min="6925" max="6925" width="7.42578125" customWidth="1"/>
    <col min="6926" max="6935" width="11.42578125" hidden="1" customWidth="1"/>
    <col min="6936" max="6936" width="3.7109375" customWidth="1"/>
    <col min="6937" max="7168" width="11.42578125" hidden="1"/>
    <col min="7169" max="7169" width="4.140625" customWidth="1"/>
    <col min="7170" max="7170" width="13.85546875" customWidth="1"/>
    <col min="7171" max="7171" width="11.5703125" customWidth="1"/>
    <col min="7172" max="7172" width="16" customWidth="1"/>
    <col min="7173" max="7173" width="15.28515625" customWidth="1"/>
    <col min="7174" max="7174" width="17.140625" customWidth="1"/>
    <col min="7175" max="7175" width="16" customWidth="1"/>
    <col min="7176" max="7176" width="18.7109375" customWidth="1"/>
    <col min="7177" max="7177" width="16.7109375" customWidth="1"/>
    <col min="7178" max="7178" width="10.5703125" customWidth="1"/>
    <col min="7179" max="7179" width="9.5703125" customWidth="1"/>
    <col min="7180" max="7180" width="11.28515625" customWidth="1"/>
    <col min="7181" max="7181" width="7.42578125" customWidth="1"/>
    <col min="7182" max="7191" width="11.42578125" hidden="1" customWidth="1"/>
    <col min="7192" max="7192" width="3.7109375" customWidth="1"/>
    <col min="7193" max="7424" width="11.42578125" hidden="1"/>
    <col min="7425" max="7425" width="4.140625" customWidth="1"/>
    <col min="7426" max="7426" width="13.85546875" customWidth="1"/>
    <col min="7427" max="7427" width="11.5703125" customWidth="1"/>
    <col min="7428" max="7428" width="16" customWidth="1"/>
    <col min="7429" max="7429" width="15.28515625" customWidth="1"/>
    <col min="7430" max="7430" width="17.140625" customWidth="1"/>
    <col min="7431" max="7431" width="16" customWidth="1"/>
    <col min="7432" max="7432" width="18.7109375" customWidth="1"/>
    <col min="7433" max="7433" width="16.7109375" customWidth="1"/>
    <col min="7434" max="7434" width="10.5703125" customWidth="1"/>
    <col min="7435" max="7435" width="9.5703125" customWidth="1"/>
    <col min="7436" max="7436" width="11.28515625" customWidth="1"/>
    <col min="7437" max="7437" width="7.42578125" customWidth="1"/>
    <col min="7438" max="7447" width="11.42578125" hidden="1" customWidth="1"/>
    <col min="7448" max="7448" width="3.7109375" customWidth="1"/>
    <col min="7449" max="7680" width="11.42578125" hidden="1"/>
    <col min="7681" max="7681" width="4.140625" customWidth="1"/>
    <col min="7682" max="7682" width="13.85546875" customWidth="1"/>
    <col min="7683" max="7683" width="11.5703125" customWidth="1"/>
    <col min="7684" max="7684" width="16" customWidth="1"/>
    <col min="7685" max="7685" width="15.28515625" customWidth="1"/>
    <col min="7686" max="7686" width="17.140625" customWidth="1"/>
    <col min="7687" max="7687" width="16" customWidth="1"/>
    <col min="7688" max="7688" width="18.7109375" customWidth="1"/>
    <col min="7689" max="7689" width="16.7109375" customWidth="1"/>
    <col min="7690" max="7690" width="10.5703125" customWidth="1"/>
    <col min="7691" max="7691" width="9.5703125" customWidth="1"/>
    <col min="7692" max="7692" width="11.28515625" customWidth="1"/>
    <col min="7693" max="7693" width="7.42578125" customWidth="1"/>
    <col min="7694" max="7703" width="11.42578125" hidden="1" customWidth="1"/>
    <col min="7704" max="7704" width="3.7109375" customWidth="1"/>
    <col min="7705" max="7936" width="11.42578125" hidden="1"/>
    <col min="7937" max="7937" width="4.140625" customWidth="1"/>
    <col min="7938" max="7938" width="13.85546875" customWidth="1"/>
    <col min="7939" max="7939" width="11.5703125" customWidth="1"/>
    <col min="7940" max="7940" width="16" customWidth="1"/>
    <col min="7941" max="7941" width="15.28515625" customWidth="1"/>
    <col min="7942" max="7942" width="17.140625" customWidth="1"/>
    <col min="7943" max="7943" width="16" customWidth="1"/>
    <col min="7944" max="7944" width="18.7109375" customWidth="1"/>
    <col min="7945" max="7945" width="16.7109375" customWidth="1"/>
    <col min="7946" max="7946" width="10.5703125" customWidth="1"/>
    <col min="7947" max="7947" width="9.5703125" customWidth="1"/>
    <col min="7948" max="7948" width="11.28515625" customWidth="1"/>
    <col min="7949" max="7949" width="7.42578125" customWidth="1"/>
    <col min="7950" max="7959" width="11.42578125" hidden="1" customWidth="1"/>
    <col min="7960" max="7960" width="3.7109375" customWidth="1"/>
    <col min="7961" max="8192" width="11.42578125" hidden="1"/>
    <col min="8193" max="8193" width="4.140625" customWidth="1"/>
    <col min="8194" max="8194" width="13.85546875" customWidth="1"/>
    <col min="8195" max="8195" width="11.5703125" customWidth="1"/>
    <col min="8196" max="8196" width="16" customWidth="1"/>
    <col min="8197" max="8197" width="15.28515625" customWidth="1"/>
    <col min="8198" max="8198" width="17.140625" customWidth="1"/>
    <col min="8199" max="8199" width="16" customWidth="1"/>
    <col min="8200" max="8200" width="18.7109375" customWidth="1"/>
    <col min="8201" max="8201" width="16.7109375" customWidth="1"/>
    <col min="8202" max="8202" width="10.5703125" customWidth="1"/>
    <col min="8203" max="8203" width="9.5703125" customWidth="1"/>
    <col min="8204" max="8204" width="11.28515625" customWidth="1"/>
    <col min="8205" max="8205" width="7.42578125" customWidth="1"/>
    <col min="8206" max="8215" width="11.42578125" hidden="1" customWidth="1"/>
    <col min="8216" max="8216" width="3.7109375" customWidth="1"/>
    <col min="8217" max="8448" width="11.42578125" hidden="1"/>
    <col min="8449" max="8449" width="4.140625" customWidth="1"/>
    <col min="8450" max="8450" width="13.85546875" customWidth="1"/>
    <col min="8451" max="8451" width="11.5703125" customWidth="1"/>
    <col min="8452" max="8452" width="16" customWidth="1"/>
    <col min="8453" max="8453" width="15.28515625" customWidth="1"/>
    <col min="8454" max="8454" width="17.140625" customWidth="1"/>
    <col min="8455" max="8455" width="16" customWidth="1"/>
    <col min="8456" max="8456" width="18.7109375" customWidth="1"/>
    <col min="8457" max="8457" width="16.7109375" customWidth="1"/>
    <col min="8458" max="8458" width="10.5703125" customWidth="1"/>
    <col min="8459" max="8459" width="9.5703125" customWidth="1"/>
    <col min="8460" max="8460" width="11.28515625" customWidth="1"/>
    <col min="8461" max="8461" width="7.42578125" customWidth="1"/>
    <col min="8462" max="8471" width="11.42578125" hidden="1" customWidth="1"/>
    <col min="8472" max="8472" width="3.7109375" customWidth="1"/>
    <col min="8473" max="8704" width="11.42578125" hidden="1"/>
    <col min="8705" max="8705" width="4.140625" customWidth="1"/>
    <col min="8706" max="8706" width="13.85546875" customWidth="1"/>
    <col min="8707" max="8707" width="11.5703125" customWidth="1"/>
    <col min="8708" max="8708" width="16" customWidth="1"/>
    <col min="8709" max="8709" width="15.28515625" customWidth="1"/>
    <col min="8710" max="8710" width="17.140625" customWidth="1"/>
    <col min="8711" max="8711" width="16" customWidth="1"/>
    <col min="8712" max="8712" width="18.7109375" customWidth="1"/>
    <col min="8713" max="8713" width="16.7109375" customWidth="1"/>
    <col min="8714" max="8714" width="10.5703125" customWidth="1"/>
    <col min="8715" max="8715" width="9.5703125" customWidth="1"/>
    <col min="8716" max="8716" width="11.28515625" customWidth="1"/>
    <col min="8717" max="8717" width="7.42578125" customWidth="1"/>
    <col min="8718" max="8727" width="11.42578125" hidden="1" customWidth="1"/>
    <col min="8728" max="8728" width="3.7109375" customWidth="1"/>
    <col min="8729" max="8960" width="11.42578125" hidden="1"/>
    <col min="8961" max="8961" width="4.140625" customWidth="1"/>
    <col min="8962" max="8962" width="13.85546875" customWidth="1"/>
    <col min="8963" max="8963" width="11.5703125" customWidth="1"/>
    <col min="8964" max="8964" width="16" customWidth="1"/>
    <col min="8965" max="8965" width="15.28515625" customWidth="1"/>
    <col min="8966" max="8966" width="17.140625" customWidth="1"/>
    <col min="8967" max="8967" width="16" customWidth="1"/>
    <col min="8968" max="8968" width="18.7109375" customWidth="1"/>
    <col min="8969" max="8969" width="16.7109375" customWidth="1"/>
    <col min="8970" max="8970" width="10.5703125" customWidth="1"/>
    <col min="8971" max="8971" width="9.5703125" customWidth="1"/>
    <col min="8972" max="8972" width="11.28515625" customWidth="1"/>
    <col min="8973" max="8973" width="7.42578125" customWidth="1"/>
    <col min="8974" max="8983" width="11.42578125" hidden="1" customWidth="1"/>
    <col min="8984" max="8984" width="3.7109375" customWidth="1"/>
    <col min="8985" max="9216" width="11.42578125" hidden="1"/>
    <col min="9217" max="9217" width="4.140625" customWidth="1"/>
    <col min="9218" max="9218" width="13.85546875" customWidth="1"/>
    <col min="9219" max="9219" width="11.5703125" customWidth="1"/>
    <col min="9220" max="9220" width="16" customWidth="1"/>
    <col min="9221" max="9221" width="15.28515625" customWidth="1"/>
    <col min="9222" max="9222" width="17.140625" customWidth="1"/>
    <col min="9223" max="9223" width="16" customWidth="1"/>
    <col min="9224" max="9224" width="18.7109375" customWidth="1"/>
    <col min="9225" max="9225" width="16.7109375" customWidth="1"/>
    <col min="9226" max="9226" width="10.5703125" customWidth="1"/>
    <col min="9227" max="9227" width="9.5703125" customWidth="1"/>
    <col min="9228" max="9228" width="11.28515625" customWidth="1"/>
    <col min="9229" max="9229" width="7.42578125" customWidth="1"/>
    <col min="9230" max="9239" width="11.42578125" hidden="1" customWidth="1"/>
    <col min="9240" max="9240" width="3.7109375" customWidth="1"/>
    <col min="9241" max="9472" width="11.42578125" hidden="1"/>
    <col min="9473" max="9473" width="4.140625" customWidth="1"/>
    <col min="9474" max="9474" width="13.85546875" customWidth="1"/>
    <col min="9475" max="9475" width="11.5703125" customWidth="1"/>
    <col min="9476" max="9476" width="16" customWidth="1"/>
    <col min="9477" max="9477" width="15.28515625" customWidth="1"/>
    <col min="9478" max="9478" width="17.140625" customWidth="1"/>
    <col min="9479" max="9479" width="16" customWidth="1"/>
    <col min="9480" max="9480" width="18.7109375" customWidth="1"/>
    <col min="9481" max="9481" width="16.7109375" customWidth="1"/>
    <col min="9482" max="9482" width="10.5703125" customWidth="1"/>
    <col min="9483" max="9483" width="9.5703125" customWidth="1"/>
    <col min="9484" max="9484" width="11.28515625" customWidth="1"/>
    <col min="9485" max="9485" width="7.42578125" customWidth="1"/>
    <col min="9486" max="9495" width="11.42578125" hidden="1" customWidth="1"/>
    <col min="9496" max="9496" width="3.7109375" customWidth="1"/>
    <col min="9497" max="9728" width="11.42578125" hidden="1"/>
    <col min="9729" max="9729" width="4.140625" customWidth="1"/>
    <col min="9730" max="9730" width="13.85546875" customWidth="1"/>
    <col min="9731" max="9731" width="11.5703125" customWidth="1"/>
    <col min="9732" max="9732" width="16" customWidth="1"/>
    <col min="9733" max="9733" width="15.28515625" customWidth="1"/>
    <col min="9734" max="9734" width="17.140625" customWidth="1"/>
    <col min="9735" max="9735" width="16" customWidth="1"/>
    <col min="9736" max="9736" width="18.7109375" customWidth="1"/>
    <col min="9737" max="9737" width="16.7109375" customWidth="1"/>
    <col min="9738" max="9738" width="10.5703125" customWidth="1"/>
    <col min="9739" max="9739" width="9.5703125" customWidth="1"/>
    <col min="9740" max="9740" width="11.28515625" customWidth="1"/>
    <col min="9741" max="9741" width="7.42578125" customWidth="1"/>
    <col min="9742" max="9751" width="11.42578125" hidden="1" customWidth="1"/>
    <col min="9752" max="9752" width="3.7109375" customWidth="1"/>
    <col min="9753" max="9984" width="11.42578125" hidden="1"/>
    <col min="9985" max="9985" width="4.140625" customWidth="1"/>
    <col min="9986" max="9986" width="13.85546875" customWidth="1"/>
    <col min="9987" max="9987" width="11.5703125" customWidth="1"/>
    <col min="9988" max="9988" width="16" customWidth="1"/>
    <col min="9989" max="9989" width="15.28515625" customWidth="1"/>
    <col min="9990" max="9990" width="17.140625" customWidth="1"/>
    <col min="9991" max="9991" width="16" customWidth="1"/>
    <col min="9992" max="9992" width="18.7109375" customWidth="1"/>
    <col min="9993" max="9993" width="16.7109375" customWidth="1"/>
    <col min="9994" max="9994" width="10.5703125" customWidth="1"/>
    <col min="9995" max="9995" width="9.5703125" customWidth="1"/>
    <col min="9996" max="9996" width="11.28515625" customWidth="1"/>
    <col min="9997" max="9997" width="7.42578125" customWidth="1"/>
    <col min="9998" max="10007" width="11.42578125" hidden="1" customWidth="1"/>
    <col min="10008" max="10008" width="3.7109375" customWidth="1"/>
    <col min="10009" max="10240" width="11.42578125" hidden="1"/>
    <col min="10241" max="10241" width="4.140625" customWidth="1"/>
    <col min="10242" max="10242" width="13.85546875" customWidth="1"/>
    <col min="10243" max="10243" width="11.5703125" customWidth="1"/>
    <col min="10244" max="10244" width="16" customWidth="1"/>
    <col min="10245" max="10245" width="15.28515625" customWidth="1"/>
    <col min="10246" max="10246" width="17.140625" customWidth="1"/>
    <col min="10247" max="10247" width="16" customWidth="1"/>
    <col min="10248" max="10248" width="18.7109375" customWidth="1"/>
    <col min="10249" max="10249" width="16.7109375" customWidth="1"/>
    <col min="10250" max="10250" width="10.5703125" customWidth="1"/>
    <col min="10251" max="10251" width="9.5703125" customWidth="1"/>
    <col min="10252" max="10252" width="11.28515625" customWidth="1"/>
    <col min="10253" max="10253" width="7.42578125" customWidth="1"/>
    <col min="10254" max="10263" width="11.42578125" hidden="1" customWidth="1"/>
    <col min="10264" max="10264" width="3.7109375" customWidth="1"/>
    <col min="10265" max="10496" width="11.42578125" hidden="1"/>
    <col min="10497" max="10497" width="4.140625" customWidth="1"/>
    <col min="10498" max="10498" width="13.85546875" customWidth="1"/>
    <col min="10499" max="10499" width="11.5703125" customWidth="1"/>
    <col min="10500" max="10500" width="16" customWidth="1"/>
    <col min="10501" max="10501" width="15.28515625" customWidth="1"/>
    <col min="10502" max="10502" width="17.140625" customWidth="1"/>
    <col min="10503" max="10503" width="16" customWidth="1"/>
    <col min="10504" max="10504" width="18.7109375" customWidth="1"/>
    <col min="10505" max="10505" width="16.7109375" customWidth="1"/>
    <col min="10506" max="10506" width="10.5703125" customWidth="1"/>
    <col min="10507" max="10507" width="9.5703125" customWidth="1"/>
    <col min="10508" max="10508" width="11.28515625" customWidth="1"/>
    <col min="10509" max="10509" width="7.42578125" customWidth="1"/>
    <col min="10510" max="10519" width="11.42578125" hidden="1" customWidth="1"/>
    <col min="10520" max="10520" width="3.7109375" customWidth="1"/>
    <col min="10521" max="10752" width="11.42578125" hidden="1"/>
    <col min="10753" max="10753" width="4.140625" customWidth="1"/>
    <col min="10754" max="10754" width="13.85546875" customWidth="1"/>
    <col min="10755" max="10755" width="11.5703125" customWidth="1"/>
    <col min="10756" max="10756" width="16" customWidth="1"/>
    <col min="10757" max="10757" width="15.28515625" customWidth="1"/>
    <col min="10758" max="10758" width="17.140625" customWidth="1"/>
    <col min="10759" max="10759" width="16" customWidth="1"/>
    <col min="10760" max="10760" width="18.7109375" customWidth="1"/>
    <col min="10761" max="10761" width="16.7109375" customWidth="1"/>
    <col min="10762" max="10762" width="10.5703125" customWidth="1"/>
    <col min="10763" max="10763" width="9.5703125" customWidth="1"/>
    <col min="10764" max="10764" width="11.28515625" customWidth="1"/>
    <col min="10765" max="10765" width="7.42578125" customWidth="1"/>
    <col min="10766" max="10775" width="11.42578125" hidden="1" customWidth="1"/>
    <col min="10776" max="10776" width="3.7109375" customWidth="1"/>
    <col min="10777" max="11008" width="11.42578125" hidden="1"/>
    <col min="11009" max="11009" width="4.140625" customWidth="1"/>
    <col min="11010" max="11010" width="13.85546875" customWidth="1"/>
    <col min="11011" max="11011" width="11.5703125" customWidth="1"/>
    <col min="11012" max="11012" width="16" customWidth="1"/>
    <col min="11013" max="11013" width="15.28515625" customWidth="1"/>
    <col min="11014" max="11014" width="17.140625" customWidth="1"/>
    <col min="11015" max="11015" width="16" customWidth="1"/>
    <col min="11016" max="11016" width="18.7109375" customWidth="1"/>
    <col min="11017" max="11017" width="16.7109375" customWidth="1"/>
    <col min="11018" max="11018" width="10.5703125" customWidth="1"/>
    <col min="11019" max="11019" width="9.5703125" customWidth="1"/>
    <col min="11020" max="11020" width="11.28515625" customWidth="1"/>
    <col min="11021" max="11021" width="7.42578125" customWidth="1"/>
    <col min="11022" max="11031" width="11.42578125" hidden="1" customWidth="1"/>
    <col min="11032" max="11032" width="3.7109375" customWidth="1"/>
    <col min="11033" max="11264" width="11.42578125" hidden="1"/>
    <col min="11265" max="11265" width="4.140625" customWidth="1"/>
    <col min="11266" max="11266" width="13.85546875" customWidth="1"/>
    <col min="11267" max="11267" width="11.5703125" customWidth="1"/>
    <col min="11268" max="11268" width="16" customWidth="1"/>
    <col min="11269" max="11269" width="15.28515625" customWidth="1"/>
    <col min="11270" max="11270" width="17.140625" customWidth="1"/>
    <col min="11271" max="11271" width="16" customWidth="1"/>
    <col min="11272" max="11272" width="18.7109375" customWidth="1"/>
    <col min="11273" max="11273" width="16.7109375" customWidth="1"/>
    <col min="11274" max="11274" width="10.5703125" customWidth="1"/>
    <col min="11275" max="11275" width="9.5703125" customWidth="1"/>
    <col min="11276" max="11276" width="11.28515625" customWidth="1"/>
    <col min="11277" max="11277" width="7.42578125" customWidth="1"/>
    <col min="11278" max="11287" width="11.42578125" hidden="1" customWidth="1"/>
    <col min="11288" max="11288" width="3.7109375" customWidth="1"/>
    <col min="11289" max="11520" width="11.42578125" hidden="1"/>
    <col min="11521" max="11521" width="4.140625" customWidth="1"/>
    <col min="11522" max="11522" width="13.85546875" customWidth="1"/>
    <col min="11523" max="11523" width="11.5703125" customWidth="1"/>
    <col min="11524" max="11524" width="16" customWidth="1"/>
    <col min="11525" max="11525" width="15.28515625" customWidth="1"/>
    <col min="11526" max="11526" width="17.140625" customWidth="1"/>
    <col min="11527" max="11527" width="16" customWidth="1"/>
    <col min="11528" max="11528" width="18.7109375" customWidth="1"/>
    <col min="11529" max="11529" width="16.7109375" customWidth="1"/>
    <col min="11530" max="11530" width="10.5703125" customWidth="1"/>
    <col min="11531" max="11531" width="9.5703125" customWidth="1"/>
    <col min="11532" max="11532" width="11.28515625" customWidth="1"/>
    <col min="11533" max="11533" width="7.42578125" customWidth="1"/>
    <col min="11534" max="11543" width="11.42578125" hidden="1" customWidth="1"/>
    <col min="11544" max="11544" width="3.7109375" customWidth="1"/>
    <col min="11545" max="11776" width="11.42578125" hidden="1"/>
    <col min="11777" max="11777" width="4.140625" customWidth="1"/>
    <col min="11778" max="11778" width="13.85546875" customWidth="1"/>
    <col min="11779" max="11779" width="11.5703125" customWidth="1"/>
    <col min="11780" max="11780" width="16" customWidth="1"/>
    <col min="11781" max="11781" width="15.28515625" customWidth="1"/>
    <col min="11782" max="11782" width="17.140625" customWidth="1"/>
    <col min="11783" max="11783" width="16" customWidth="1"/>
    <col min="11784" max="11784" width="18.7109375" customWidth="1"/>
    <col min="11785" max="11785" width="16.7109375" customWidth="1"/>
    <col min="11786" max="11786" width="10.5703125" customWidth="1"/>
    <col min="11787" max="11787" width="9.5703125" customWidth="1"/>
    <col min="11788" max="11788" width="11.28515625" customWidth="1"/>
    <col min="11789" max="11789" width="7.42578125" customWidth="1"/>
    <col min="11790" max="11799" width="11.42578125" hidden="1" customWidth="1"/>
    <col min="11800" max="11800" width="3.7109375" customWidth="1"/>
    <col min="11801" max="12032" width="11.42578125" hidden="1"/>
    <col min="12033" max="12033" width="4.140625" customWidth="1"/>
    <col min="12034" max="12034" width="13.85546875" customWidth="1"/>
    <col min="12035" max="12035" width="11.5703125" customWidth="1"/>
    <col min="12036" max="12036" width="16" customWidth="1"/>
    <col min="12037" max="12037" width="15.28515625" customWidth="1"/>
    <col min="12038" max="12038" width="17.140625" customWidth="1"/>
    <col min="12039" max="12039" width="16" customWidth="1"/>
    <col min="12040" max="12040" width="18.7109375" customWidth="1"/>
    <col min="12041" max="12041" width="16.7109375" customWidth="1"/>
    <col min="12042" max="12042" width="10.5703125" customWidth="1"/>
    <col min="12043" max="12043" width="9.5703125" customWidth="1"/>
    <col min="12044" max="12044" width="11.28515625" customWidth="1"/>
    <col min="12045" max="12045" width="7.42578125" customWidth="1"/>
    <col min="12046" max="12055" width="11.42578125" hidden="1" customWidth="1"/>
    <col min="12056" max="12056" width="3.7109375" customWidth="1"/>
    <col min="12057" max="12288" width="11.42578125" hidden="1"/>
    <col min="12289" max="12289" width="4.140625" customWidth="1"/>
    <col min="12290" max="12290" width="13.85546875" customWidth="1"/>
    <col min="12291" max="12291" width="11.5703125" customWidth="1"/>
    <col min="12292" max="12292" width="16" customWidth="1"/>
    <col min="12293" max="12293" width="15.28515625" customWidth="1"/>
    <col min="12294" max="12294" width="17.140625" customWidth="1"/>
    <col min="12295" max="12295" width="16" customWidth="1"/>
    <col min="12296" max="12296" width="18.7109375" customWidth="1"/>
    <col min="12297" max="12297" width="16.7109375" customWidth="1"/>
    <col min="12298" max="12298" width="10.5703125" customWidth="1"/>
    <col min="12299" max="12299" width="9.5703125" customWidth="1"/>
    <col min="12300" max="12300" width="11.28515625" customWidth="1"/>
    <col min="12301" max="12301" width="7.42578125" customWidth="1"/>
    <col min="12302" max="12311" width="11.42578125" hidden="1" customWidth="1"/>
    <col min="12312" max="12312" width="3.7109375" customWidth="1"/>
    <col min="12313" max="12544" width="11.42578125" hidden="1"/>
    <col min="12545" max="12545" width="4.140625" customWidth="1"/>
    <col min="12546" max="12546" width="13.85546875" customWidth="1"/>
    <col min="12547" max="12547" width="11.5703125" customWidth="1"/>
    <col min="12548" max="12548" width="16" customWidth="1"/>
    <col min="12549" max="12549" width="15.28515625" customWidth="1"/>
    <col min="12550" max="12550" width="17.140625" customWidth="1"/>
    <col min="12551" max="12551" width="16" customWidth="1"/>
    <col min="12552" max="12552" width="18.7109375" customWidth="1"/>
    <col min="12553" max="12553" width="16.7109375" customWidth="1"/>
    <col min="12554" max="12554" width="10.5703125" customWidth="1"/>
    <col min="12555" max="12555" width="9.5703125" customWidth="1"/>
    <col min="12556" max="12556" width="11.28515625" customWidth="1"/>
    <col min="12557" max="12557" width="7.42578125" customWidth="1"/>
    <col min="12558" max="12567" width="11.42578125" hidden="1" customWidth="1"/>
    <col min="12568" max="12568" width="3.7109375" customWidth="1"/>
    <col min="12569" max="12800" width="11.42578125" hidden="1"/>
    <col min="12801" max="12801" width="4.140625" customWidth="1"/>
    <col min="12802" max="12802" width="13.85546875" customWidth="1"/>
    <col min="12803" max="12803" width="11.5703125" customWidth="1"/>
    <col min="12804" max="12804" width="16" customWidth="1"/>
    <col min="12805" max="12805" width="15.28515625" customWidth="1"/>
    <col min="12806" max="12806" width="17.140625" customWidth="1"/>
    <col min="12807" max="12807" width="16" customWidth="1"/>
    <col min="12808" max="12808" width="18.7109375" customWidth="1"/>
    <col min="12809" max="12809" width="16.7109375" customWidth="1"/>
    <col min="12810" max="12810" width="10.5703125" customWidth="1"/>
    <col min="12811" max="12811" width="9.5703125" customWidth="1"/>
    <col min="12812" max="12812" width="11.28515625" customWidth="1"/>
    <col min="12813" max="12813" width="7.42578125" customWidth="1"/>
    <col min="12814" max="12823" width="11.42578125" hidden="1" customWidth="1"/>
    <col min="12824" max="12824" width="3.7109375" customWidth="1"/>
    <col min="12825" max="13056" width="11.42578125" hidden="1"/>
    <col min="13057" max="13057" width="4.140625" customWidth="1"/>
    <col min="13058" max="13058" width="13.85546875" customWidth="1"/>
    <col min="13059" max="13059" width="11.5703125" customWidth="1"/>
    <col min="13060" max="13060" width="16" customWidth="1"/>
    <col min="13061" max="13061" width="15.28515625" customWidth="1"/>
    <col min="13062" max="13062" width="17.140625" customWidth="1"/>
    <col min="13063" max="13063" width="16" customWidth="1"/>
    <col min="13064" max="13064" width="18.7109375" customWidth="1"/>
    <col min="13065" max="13065" width="16.7109375" customWidth="1"/>
    <col min="13066" max="13066" width="10.5703125" customWidth="1"/>
    <col min="13067" max="13067" width="9.5703125" customWidth="1"/>
    <col min="13068" max="13068" width="11.28515625" customWidth="1"/>
    <col min="13069" max="13069" width="7.42578125" customWidth="1"/>
    <col min="13070" max="13079" width="11.42578125" hidden="1" customWidth="1"/>
    <col min="13080" max="13080" width="3.7109375" customWidth="1"/>
    <col min="13081" max="13312" width="11.42578125" hidden="1"/>
    <col min="13313" max="13313" width="4.140625" customWidth="1"/>
    <col min="13314" max="13314" width="13.85546875" customWidth="1"/>
    <col min="13315" max="13315" width="11.5703125" customWidth="1"/>
    <col min="13316" max="13316" width="16" customWidth="1"/>
    <col min="13317" max="13317" width="15.28515625" customWidth="1"/>
    <col min="13318" max="13318" width="17.140625" customWidth="1"/>
    <col min="13319" max="13319" width="16" customWidth="1"/>
    <col min="13320" max="13320" width="18.7109375" customWidth="1"/>
    <col min="13321" max="13321" width="16.7109375" customWidth="1"/>
    <col min="13322" max="13322" width="10.5703125" customWidth="1"/>
    <col min="13323" max="13323" width="9.5703125" customWidth="1"/>
    <col min="13324" max="13324" width="11.28515625" customWidth="1"/>
    <col min="13325" max="13325" width="7.42578125" customWidth="1"/>
    <col min="13326" max="13335" width="11.42578125" hidden="1" customWidth="1"/>
    <col min="13336" max="13336" width="3.7109375" customWidth="1"/>
    <col min="13337" max="13568" width="11.42578125" hidden="1"/>
    <col min="13569" max="13569" width="4.140625" customWidth="1"/>
    <col min="13570" max="13570" width="13.85546875" customWidth="1"/>
    <col min="13571" max="13571" width="11.5703125" customWidth="1"/>
    <col min="13572" max="13572" width="16" customWidth="1"/>
    <col min="13573" max="13573" width="15.28515625" customWidth="1"/>
    <col min="13574" max="13574" width="17.140625" customWidth="1"/>
    <col min="13575" max="13575" width="16" customWidth="1"/>
    <col min="13576" max="13576" width="18.7109375" customWidth="1"/>
    <col min="13577" max="13577" width="16.7109375" customWidth="1"/>
    <col min="13578" max="13578" width="10.5703125" customWidth="1"/>
    <col min="13579" max="13579" width="9.5703125" customWidth="1"/>
    <col min="13580" max="13580" width="11.28515625" customWidth="1"/>
    <col min="13581" max="13581" width="7.42578125" customWidth="1"/>
    <col min="13582" max="13591" width="11.42578125" hidden="1" customWidth="1"/>
    <col min="13592" max="13592" width="3.7109375" customWidth="1"/>
    <col min="13593" max="13824" width="11.42578125" hidden="1"/>
    <col min="13825" max="13825" width="4.140625" customWidth="1"/>
    <col min="13826" max="13826" width="13.85546875" customWidth="1"/>
    <col min="13827" max="13827" width="11.5703125" customWidth="1"/>
    <col min="13828" max="13828" width="16" customWidth="1"/>
    <col min="13829" max="13829" width="15.28515625" customWidth="1"/>
    <col min="13830" max="13830" width="17.140625" customWidth="1"/>
    <col min="13831" max="13831" width="16" customWidth="1"/>
    <col min="13832" max="13832" width="18.7109375" customWidth="1"/>
    <col min="13833" max="13833" width="16.7109375" customWidth="1"/>
    <col min="13834" max="13834" width="10.5703125" customWidth="1"/>
    <col min="13835" max="13835" width="9.5703125" customWidth="1"/>
    <col min="13836" max="13836" width="11.28515625" customWidth="1"/>
    <col min="13837" max="13837" width="7.42578125" customWidth="1"/>
    <col min="13838" max="13847" width="11.42578125" hidden="1" customWidth="1"/>
    <col min="13848" max="13848" width="3.7109375" customWidth="1"/>
    <col min="13849" max="14080" width="11.42578125" hidden="1"/>
    <col min="14081" max="14081" width="4.140625" customWidth="1"/>
    <col min="14082" max="14082" width="13.85546875" customWidth="1"/>
    <col min="14083" max="14083" width="11.5703125" customWidth="1"/>
    <col min="14084" max="14084" width="16" customWidth="1"/>
    <col min="14085" max="14085" width="15.28515625" customWidth="1"/>
    <col min="14086" max="14086" width="17.140625" customWidth="1"/>
    <col min="14087" max="14087" width="16" customWidth="1"/>
    <col min="14088" max="14088" width="18.7109375" customWidth="1"/>
    <col min="14089" max="14089" width="16.7109375" customWidth="1"/>
    <col min="14090" max="14090" width="10.5703125" customWidth="1"/>
    <col min="14091" max="14091" width="9.5703125" customWidth="1"/>
    <col min="14092" max="14092" width="11.28515625" customWidth="1"/>
    <col min="14093" max="14093" width="7.42578125" customWidth="1"/>
    <col min="14094" max="14103" width="11.42578125" hidden="1" customWidth="1"/>
    <col min="14104" max="14104" width="3.7109375" customWidth="1"/>
    <col min="14105" max="14336" width="11.42578125" hidden="1"/>
    <col min="14337" max="14337" width="4.140625" customWidth="1"/>
    <col min="14338" max="14338" width="13.85546875" customWidth="1"/>
    <col min="14339" max="14339" width="11.5703125" customWidth="1"/>
    <col min="14340" max="14340" width="16" customWidth="1"/>
    <col min="14341" max="14341" width="15.28515625" customWidth="1"/>
    <col min="14342" max="14342" width="17.140625" customWidth="1"/>
    <col min="14343" max="14343" width="16" customWidth="1"/>
    <col min="14344" max="14344" width="18.7109375" customWidth="1"/>
    <col min="14345" max="14345" width="16.7109375" customWidth="1"/>
    <col min="14346" max="14346" width="10.5703125" customWidth="1"/>
    <col min="14347" max="14347" width="9.5703125" customWidth="1"/>
    <col min="14348" max="14348" width="11.28515625" customWidth="1"/>
    <col min="14349" max="14349" width="7.42578125" customWidth="1"/>
    <col min="14350" max="14359" width="11.42578125" hidden="1" customWidth="1"/>
    <col min="14360" max="14360" width="3.7109375" customWidth="1"/>
    <col min="14361" max="14592" width="11.42578125" hidden="1"/>
    <col min="14593" max="14593" width="4.140625" customWidth="1"/>
    <col min="14594" max="14594" width="13.85546875" customWidth="1"/>
    <col min="14595" max="14595" width="11.5703125" customWidth="1"/>
    <col min="14596" max="14596" width="16" customWidth="1"/>
    <col min="14597" max="14597" width="15.28515625" customWidth="1"/>
    <col min="14598" max="14598" width="17.140625" customWidth="1"/>
    <col min="14599" max="14599" width="16" customWidth="1"/>
    <col min="14600" max="14600" width="18.7109375" customWidth="1"/>
    <col min="14601" max="14601" width="16.7109375" customWidth="1"/>
    <col min="14602" max="14602" width="10.5703125" customWidth="1"/>
    <col min="14603" max="14603" width="9.5703125" customWidth="1"/>
    <col min="14604" max="14604" width="11.28515625" customWidth="1"/>
    <col min="14605" max="14605" width="7.42578125" customWidth="1"/>
    <col min="14606" max="14615" width="11.42578125" hidden="1" customWidth="1"/>
    <col min="14616" max="14616" width="3.7109375" customWidth="1"/>
    <col min="14617" max="14848" width="11.42578125" hidden="1"/>
    <col min="14849" max="14849" width="4.140625" customWidth="1"/>
    <col min="14850" max="14850" width="13.85546875" customWidth="1"/>
    <col min="14851" max="14851" width="11.5703125" customWidth="1"/>
    <col min="14852" max="14852" width="16" customWidth="1"/>
    <col min="14853" max="14853" width="15.28515625" customWidth="1"/>
    <col min="14854" max="14854" width="17.140625" customWidth="1"/>
    <col min="14855" max="14855" width="16" customWidth="1"/>
    <col min="14856" max="14856" width="18.7109375" customWidth="1"/>
    <col min="14857" max="14857" width="16.7109375" customWidth="1"/>
    <col min="14858" max="14858" width="10.5703125" customWidth="1"/>
    <col min="14859" max="14859" width="9.5703125" customWidth="1"/>
    <col min="14860" max="14860" width="11.28515625" customWidth="1"/>
    <col min="14861" max="14861" width="7.42578125" customWidth="1"/>
    <col min="14862" max="14871" width="11.42578125" hidden="1" customWidth="1"/>
    <col min="14872" max="14872" width="3.7109375" customWidth="1"/>
    <col min="14873" max="15104" width="11.42578125" hidden="1"/>
    <col min="15105" max="15105" width="4.140625" customWidth="1"/>
    <col min="15106" max="15106" width="13.85546875" customWidth="1"/>
    <col min="15107" max="15107" width="11.5703125" customWidth="1"/>
    <col min="15108" max="15108" width="16" customWidth="1"/>
    <col min="15109" max="15109" width="15.28515625" customWidth="1"/>
    <col min="15110" max="15110" width="17.140625" customWidth="1"/>
    <col min="15111" max="15111" width="16" customWidth="1"/>
    <col min="15112" max="15112" width="18.7109375" customWidth="1"/>
    <col min="15113" max="15113" width="16.7109375" customWidth="1"/>
    <col min="15114" max="15114" width="10.5703125" customWidth="1"/>
    <col min="15115" max="15115" width="9.5703125" customWidth="1"/>
    <col min="15116" max="15116" width="11.28515625" customWidth="1"/>
    <col min="15117" max="15117" width="7.42578125" customWidth="1"/>
    <col min="15118" max="15127" width="11.42578125" hidden="1" customWidth="1"/>
    <col min="15128" max="15128" width="3.7109375" customWidth="1"/>
    <col min="15129" max="15360" width="11.42578125" hidden="1"/>
    <col min="15361" max="15361" width="4.140625" customWidth="1"/>
    <col min="15362" max="15362" width="13.85546875" customWidth="1"/>
    <col min="15363" max="15363" width="11.5703125" customWidth="1"/>
    <col min="15364" max="15364" width="16" customWidth="1"/>
    <col min="15365" max="15365" width="15.28515625" customWidth="1"/>
    <col min="15366" max="15366" width="17.140625" customWidth="1"/>
    <col min="15367" max="15367" width="16" customWidth="1"/>
    <col min="15368" max="15368" width="18.7109375" customWidth="1"/>
    <col min="15369" max="15369" width="16.7109375" customWidth="1"/>
    <col min="15370" max="15370" width="10.5703125" customWidth="1"/>
    <col min="15371" max="15371" width="9.5703125" customWidth="1"/>
    <col min="15372" max="15372" width="11.28515625" customWidth="1"/>
    <col min="15373" max="15373" width="7.42578125" customWidth="1"/>
    <col min="15374" max="15383" width="11.42578125" hidden="1" customWidth="1"/>
    <col min="15384" max="15384" width="3.7109375" customWidth="1"/>
    <col min="15385" max="15616" width="11.42578125" hidden="1"/>
    <col min="15617" max="15617" width="4.140625" customWidth="1"/>
    <col min="15618" max="15618" width="13.85546875" customWidth="1"/>
    <col min="15619" max="15619" width="11.5703125" customWidth="1"/>
    <col min="15620" max="15620" width="16" customWidth="1"/>
    <col min="15621" max="15621" width="15.28515625" customWidth="1"/>
    <col min="15622" max="15622" width="17.140625" customWidth="1"/>
    <col min="15623" max="15623" width="16" customWidth="1"/>
    <col min="15624" max="15624" width="18.7109375" customWidth="1"/>
    <col min="15625" max="15625" width="16.7109375" customWidth="1"/>
    <col min="15626" max="15626" width="10.5703125" customWidth="1"/>
    <col min="15627" max="15627" width="9.5703125" customWidth="1"/>
    <col min="15628" max="15628" width="11.28515625" customWidth="1"/>
    <col min="15629" max="15629" width="7.42578125" customWidth="1"/>
    <col min="15630" max="15639" width="11.42578125" hidden="1" customWidth="1"/>
    <col min="15640" max="15640" width="3.7109375" customWidth="1"/>
    <col min="15641" max="15872" width="11.42578125" hidden="1"/>
    <col min="15873" max="15873" width="4.140625" customWidth="1"/>
    <col min="15874" max="15874" width="13.85546875" customWidth="1"/>
    <col min="15875" max="15875" width="11.5703125" customWidth="1"/>
    <col min="15876" max="15876" width="16" customWidth="1"/>
    <col min="15877" max="15877" width="15.28515625" customWidth="1"/>
    <col min="15878" max="15878" width="17.140625" customWidth="1"/>
    <col min="15879" max="15879" width="16" customWidth="1"/>
    <col min="15880" max="15880" width="18.7109375" customWidth="1"/>
    <col min="15881" max="15881" width="16.7109375" customWidth="1"/>
    <col min="15882" max="15882" width="10.5703125" customWidth="1"/>
    <col min="15883" max="15883" width="9.5703125" customWidth="1"/>
    <col min="15884" max="15884" width="11.28515625" customWidth="1"/>
    <col min="15885" max="15885" width="7.42578125" customWidth="1"/>
    <col min="15886" max="15895" width="11.42578125" hidden="1" customWidth="1"/>
    <col min="15896" max="15896" width="3.7109375" customWidth="1"/>
    <col min="15897" max="16128" width="11.42578125" hidden="1"/>
    <col min="16129" max="16129" width="4.140625" customWidth="1"/>
    <col min="16130" max="16130" width="13.85546875" customWidth="1"/>
    <col min="16131" max="16131" width="11.5703125" customWidth="1"/>
    <col min="16132" max="16132" width="16" customWidth="1"/>
    <col min="16133" max="16133" width="15.28515625" customWidth="1"/>
    <col min="16134" max="16134" width="17.140625" customWidth="1"/>
    <col min="16135" max="16135" width="16" customWidth="1"/>
    <col min="16136" max="16136" width="18.7109375" customWidth="1"/>
    <col min="16137" max="16137" width="16.7109375" customWidth="1"/>
    <col min="16138" max="16138" width="10.5703125" customWidth="1"/>
    <col min="16139" max="16139" width="9.5703125" customWidth="1"/>
    <col min="16140" max="16140" width="11.28515625" customWidth="1"/>
    <col min="16141" max="16141" width="7.42578125" customWidth="1"/>
    <col min="16142" max="16151" width="11.42578125" hidden="1" customWidth="1"/>
    <col min="16152" max="16152" width="3.7109375" customWidth="1"/>
    <col min="16153" max="16384" width="11.42578125" hidden="1"/>
  </cols>
  <sheetData>
    <row r="1" spans="2:32" ht="9.75" customHeight="1" x14ac:dyDescent="0.25">
      <c r="P1" s="3" t="s">
        <v>0</v>
      </c>
    </row>
    <row r="2" spans="2:32" ht="15.75" customHeight="1" x14ac:dyDescent="0.25">
      <c r="B2" s="4"/>
      <c r="C2" s="4"/>
      <c r="D2" s="270"/>
      <c r="E2" s="272"/>
      <c r="F2" s="272"/>
      <c r="G2" s="272"/>
      <c r="H2" s="272"/>
      <c r="I2" s="272"/>
      <c r="J2" s="272"/>
      <c r="K2" s="273"/>
      <c r="L2" s="5"/>
      <c r="N2" s="6" t="s">
        <v>1</v>
      </c>
      <c r="O2" s="6" t="s">
        <v>2</v>
      </c>
      <c r="P2" s="3" t="s">
        <v>3</v>
      </c>
      <c r="Q2" s="3" t="s">
        <v>4</v>
      </c>
      <c r="R2" s="7"/>
      <c r="S2" s="8"/>
      <c r="T2" s="8"/>
      <c r="U2" s="8"/>
      <c r="V2" s="8"/>
      <c r="W2" s="8"/>
      <c r="X2" s="9"/>
      <c r="Y2" s="10"/>
      <c r="Z2" s="10"/>
      <c r="AA2" s="10"/>
      <c r="AB2" s="10"/>
      <c r="AC2" s="10"/>
      <c r="AD2" s="10"/>
      <c r="AE2" s="10"/>
      <c r="AF2" s="10"/>
    </row>
    <row r="3" spans="2:32" ht="15.75" customHeight="1" x14ac:dyDescent="0.25">
      <c r="B3" s="11"/>
      <c r="C3" s="11"/>
      <c r="D3" s="271"/>
      <c r="E3" s="274"/>
      <c r="F3" s="274"/>
      <c r="G3" s="274"/>
      <c r="H3" s="274"/>
      <c r="I3" s="274"/>
      <c r="J3" s="274"/>
      <c r="K3" s="275"/>
      <c r="L3" s="12"/>
      <c r="N3" s="6" t="s">
        <v>5</v>
      </c>
      <c r="O3" s="6" t="s">
        <v>6</v>
      </c>
      <c r="P3" s="3" t="s">
        <v>7</v>
      </c>
      <c r="Q3" s="8" t="s">
        <v>8</v>
      </c>
      <c r="R3" s="7"/>
      <c r="S3" s="8"/>
      <c r="T3" s="8"/>
      <c r="U3" s="8"/>
      <c r="V3" s="8"/>
      <c r="W3" s="8"/>
      <c r="X3" s="9"/>
      <c r="Y3" s="10"/>
      <c r="Z3" s="10"/>
      <c r="AA3" s="10"/>
      <c r="AB3" s="10"/>
      <c r="AC3" s="10"/>
      <c r="AD3" s="10"/>
      <c r="AE3" s="10"/>
      <c r="AF3" s="10"/>
    </row>
    <row r="4" spans="2:32" ht="15.75" customHeight="1" x14ac:dyDescent="0.25">
      <c r="B4" s="11"/>
      <c r="C4" s="11"/>
      <c r="D4" s="271"/>
      <c r="E4" s="276"/>
      <c r="F4" s="276"/>
      <c r="G4" s="276"/>
      <c r="H4" s="276"/>
      <c r="I4" s="277"/>
      <c r="J4" s="277"/>
      <c r="K4" s="278"/>
      <c r="L4" s="12"/>
      <c r="M4" s="13"/>
      <c r="N4" s="6" t="s">
        <v>9</v>
      </c>
      <c r="O4" s="6" t="s">
        <v>10</v>
      </c>
      <c r="P4" s="3" t="s">
        <v>11</v>
      </c>
      <c r="Q4" s="14" t="s">
        <v>12</v>
      </c>
      <c r="R4" s="7"/>
      <c r="S4" s="8"/>
      <c r="T4" s="8"/>
      <c r="U4" s="8"/>
      <c r="V4" s="8"/>
      <c r="W4" s="8"/>
      <c r="X4" s="9"/>
      <c r="Y4" s="10"/>
      <c r="Z4" s="10"/>
      <c r="AA4" s="10"/>
      <c r="AB4" s="10"/>
      <c r="AC4" s="10"/>
      <c r="AD4" s="10"/>
      <c r="AE4" s="10"/>
      <c r="AF4" s="10"/>
    </row>
    <row r="5" spans="2:32" ht="15.75" customHeight="1" x14ac:dyDescent="0.25">
      <c r="B5" s="11"/>
      <c r="C5" s="11"/>
      <c r="D5" s="271"/>
      <c r="E5" s="276"/>
      <c r="F5" s="276"/>
      <c r="G5" s="276"/>
      <c r="H5" s="276"/>
      <c r="I5" s="276"/>
      <c r="J5" s="276"/>
      <c r="K5" s="279"/>
      <c r="L5" s="12"/>
      <c r="M5" s="13"/>
      <c r="N5" s="15" t="s">
        <v>13</v>
      </c>
      <c r="O5" s="15"/>
      <c r="P5" s="3" t="s">
        <v>14</v>
      </c>
      <c r="Q5" s="8" t="s">
        <v>15</v>
      </c>
      <c r="R5" s="7"/>
      <c r="S5" s="8"/>
      <c r="T5" s="8"/>
      <c r="U5" s="8"/>
      <c r="V5" s="8"/>
      <c r="W5" s="8"/>
      <c r="X5" s="9"/>
      <c r="Y5" s="10"/>
      <c r="Z5" s="10"/>
      <c r="AA5" s="10"/>
      <c r="AB5" s="10"/>
      <c r="AC5" s="10"/>
      <c r="AD5" s="10"/>
      <c r="AE5" s="10"/>
      <c r="AF5" s="10"/>
    </row>
    <row r="6" spans="2:32" ht="15" customHeight="1" thickBot="1" x14ac:dyDescent="0.3">
      <c r="B6" s="11"/>
      <c r="C6" s="16"/>
      <c r="D6" s="17"/>
      <c r="E6" s="17"/>
      <c r="F6" s="17"/>
      <c r="G6" s="17"/>
      <c r="H6" s="17"/>
      <c r="I6" s="17"/>
      <c r="J6" s="17"/>
      <c r="K6" s="18"/>
      <c r="L6" s="12"/>
      <c r="M6" s="13"/>
      <c r="N6" s="15" t="s">
        <v>16</v>
      </c>
      <c r="O6" s="15"/>
      <c r="P6" s="3" t="s">
        <v>17</v>
      </c>
      <c r="Q6" s="3" t="s">
        <v>18</v>
      </c>
      <c r="R6" s="7"/>
      <c r="S6" s="8"/>
      <c r="T6" s="8"/>
      <c r="U6" s="8"/>
      <c r="V6" s="8"/>
      <c r="W6" s="8"/>
      <c r="X6" s="9"/>
      <c r="Y6" s="10"/>
      <c r="Z6" s="10"/>
      <c r="AA6" s="10"/>
      <c r="AB6" s="10"/>
      <c r="AC6" s="10"/>
      <c r="AD6" s="10"/>
      <c r="AE6" s="10"/>
      <c r="AF6" s="10"/>
    </row>
    <row r="7" spans="2:32" ht="15" customHeight="1" thickBot="1" x14ac:dyDescent="0.3">
      <c r="B7" s="11"/>
      <c r="C7" s="256" t="s">
        <v>19</v>
      </c>
      <c r="D7" s="257"/>
      <c r="E7" s="258" t="s">
        <v>20</v>
      </c>
      <c r="F7" s="259"/>
      <c r="G7" s="19" t="s">
        <v>21</v>
      </c>
      <c r="H7" s="20">
        <v>3</v>
      </c>
      <c r="I7" s="19" t="s">
        <v>22</v>
      </c>
      <c r="J7" s="260">
        <v>41337</v>
      </c>
      <c r="K7" s="261"/>
      <c r="L7" s="12"/>
      <c r="M7" s="13"/>
      <c r="N7" s="15" t="s">
        <v>23</v>
      </c>
      <c r="O7" s="15"/>
      <c r="P7" s="3" t="s">
        <v>24</v>
      </c>
      <c r="Q7" s="8" t="s">
        <v>25</v>
      </c>
      <c r="R7" s="7"/>
      <c r="S7" s="8"/>
      <c r="T7" s="8"/>
      <c r="U7" s="8"/>
      <c r="V7" s="8"/>
      <c r="W7" s="8"/>
      <c r="X7" s="9"/>
      <c r="Y7" s="10"/>
      <c r="Z7" s="10"/>
      <c r="AA7" s="10"/>
      <c r="AB7" s="10"/>
      <c r="AC7" s="10"/>
      <c r="AD7" s="10"/>
      <c r="AE7" s="10"/>
      <c r="AF7" s="10"/>
    </row>
    <row r="8" spans="2:32" ht="9.75" customHeight="1" x14ac:dyDescent="0.25">
      <c r="B8" s="16"/>
      <c r="C8" s="17"/>
      <c r="D8" s="17"/>
      <c r="E8" s="17"/>
      <c r="F8" s="17"/>
      <c r="G8" s="17"/>
      <c r="H8" s="17"/>
      <c r="I8" s="17"/>
      <c r="J8" s="17"/>
      <c r="K8" s="17"/>
      <c r="L8" s="18"/>
      <c r="M8" s="13"/>
      <c r="N8" s="6" t="s">
        <v>26</v>
      </c>
      <c r="O8" s="6"/>
      <c r="P8" s="3" t="s">
        <v>27</v>
      </c>
      <c r="Q8" s="8" t="s">
        <v>28</v>
      </c>
      <c r="R8" s="7"/>
      <c r="S8" s="8"/>
      <c r="T8" s="8"/>
      <c r="U8" s="8"/>
      <c r="V8" s="8"/>
      <c r="W8" s="8"/>
      <c r="X8" s="9"/>
      <c r="Y8" s="10"/>
      <c r="Z8" s="10"/>
      <c r="AA8" s="10"/>
      <c r="AB8" s="10"/>
      <c r="AC8" s="10"/>
      <c r="AD8" s="10"/>
      <c r="AE8" s="10"/>
      <c r="AF8" s="10"/>
    </row>
    <row r="9" spans="2:32" ht="19.5" customHeight="1" x14ac:dyDescent="0.25">
      <c r="B9" s="262" t="s">
        <v>29</v>
      </c>
      <c r="C9" s="263"/>
      <c r="D9" s="263"/>
      <c r="E9" s="263"/>
      <c r="F9" s="263"/>
      <c r="G9" s="263"/>
      <c r="H9" s="263"/>
      <c r="I9" s="263"/>
      <c r="J9" s="263"/>
      <c r="K9" s="263"/>
      <c r="L9" s="264"/>
      <c r="M9" s="13"/>
      <c r="N9" s="6" t="s">
        <v>30</v>
      </c>
      <c r="O9" s="6"/>
      <c r="P9" s="3" t="s">
        <v>31</v>
      </c>
      <c r="Q9" s="8" t="s">
        <v>32</v>
      </c>
      <c r="R9" s="7"/>
      <c r="S9" s="8"/>
      <c r="T9" s="8"/>
      <c r="U9" s="8"/>
      <c r="V9" s="8"/>
      <c r="W9" s="8"/>
      <c r="X9" s="9"/>
      <c r="Y9" s="10"/>
      <c r="Z9" s="10"/>
      <c r="AA9" s="10"/>
      <c r="AB9" s="10"/>
      <c r="AC9" s="10"/>
      <c r="AD9" s="10"/>
      <c r="AE9" s="10"/>
      <c r="AF9" s="10"/>
    </row>
    <row r="10" spans="2:32" ht="25.5" customHeight="1" x14ac:dyDescent="0.25">
      <c r="B10" s="265"/>
      <c r="C10" s="249" t="s">
        <v>33</v>
      </c>
      <c r="D10" s="249"/>
      <c r="E10" s="266" t="s">
        <v>199</v>
      </c>
      <c r="F10" s="266"/>
      <c r="G10" s="266"/>
      <c r="H10" s="266"/>
      <c r="I10" s="266"/>
      <c r="J10" s="21" t="s">
        <v>35</v>
      </c>
      <c r="K10" s="267" t="s">
        <v>200</v>
      </c>
      <c r="L10" s="267"/>
      <c r="M10" s="22"/>
      <c r="N10" s="6" t="s">
        <v>37</v>
      </c>
      <c r="O10" s="6"/>
      <c r="P10" s="8" t="s">
        <v>38</v>
      </c>
      <c r="Q10" s="23"/>
      <c r="R10" s="7"/>
      <c r="S10" s="8"/>
      <c r="T10" s="8"/>
      <c r="U10" s="8"/>
      <c r="V10" s="8"/>
      <c r="W10" s="8"/>
      <c r="X10" s="9"/>
      <c r="Y10" s="10"/>
      <c r="Z10" s="10"/>
      <c r="AA10" s="10"/>
      <c r="AB10" s="10"/>
      <c r="AC10" s="10"/>
      <c r="AD10" s="10"/>
      <c r="AE10" s="10"/>
      <c r="AF10" s="10"/>
    </row>
    <row r="11" spans="2:32" ht="22.5" customHeight="1" x14ac:dyDescent="0.25">
      <c r="B11" s="265"/>
      <c r="C11" s="232" t="s">
        <v>39</v>
      </c>
      <c r="D11" s="232"/>
      <c r="E11" s="268">
        <v>40177</v>
      </c>
      <c r="F11" s="269"/>
      <c r="G11" s="269"/>
      <c r="H11" s="269"/>
      <c r="I11" s="269"/>
      <c r="J11" s="269"/>
      <c r="K11" s="21" t="s">
        <v>40</v>
      </c>
      <c r="L11" s="24">
        <v>1</v>
      </c>
      <c r="M11" s="22"/>
      <c r="N11" s="6" t="s">
        <v>41</v>
      </c>
      <c r="O11" s="6"/>
      <c r="P11" s="8" t="s">
        <v>42</v>
      </c>
      <c r="Q11" s="25"/>
      <c r="R11" s="26"/>
      <c r="S11" s="8"/>
      <c r="T11" s="8"/>
      <c r="U11" s="8"/>
      <c r="V11" s="8"/>
      <c r="W11" s="8"/>
      <c r="X11" s="9"/>
      <c r="Y11" s="10"/>
      <c r="Z11" s="10"/>
      <c r="AA11" s="10"/>
      <c r="AB11" s="10"/>
      <c r="AC11" s="10"/>
      <c r="AD11" s="10"/>
      <c r="AE11" s="10"/>
      <c r="AF11" s="10"/>
    </row>
    <row r="12" spans="2:32" ht="27" customHeight="1" x14ac:dyDescent="0.25">
      <c r="B12" s="265"/>
      <c r="C12" s="223" t="s">
        <v>43</v>
      </c>
      <c r="D12" s="223"/>
      <c r="E12" s="223"/>
      <c r="F12" s="280" t="s">
        <v>41</v>
      </c>
      <c r="G12" s="281"/>
      <c r="H12" s="281"/>
      <c r="I12" s="281"/>
      <c r="J12" s="281"/>
      <c r="K12" s="281"/>
      <c r="L12" s="281"/>
      <c r="M12" s="22"/>
      <c r="N12" s="6" t="s">
        <v>44</v>
      </c>
      <c r="O12" s="6"/>
      <c r="P12" s="8" t="s">
        <v>45</v>
      </c>
      <c r="Q12" s="25"/>
      <c r="R12" s="26"/>
      <c r="S12" s="8"/>
      <c r="T12" s="8"/>
      <c r="U12" s="8"/>
      <c r="V12" s="8"/>
      <c r="W12" s="8"/>
      <c r="X12" s="9"/>
      <c r="Y12" s="10"/>
      <c r="Z12" s="10"/>
      <c r="AA12" s="10"/>
      <c r="AB12" s="10"/>
      <c r="AC12" s="10"/>
      <c r="AD12" s="10"/>
      <c r="AE12" s="10"/>
      <c r="AF12" s="10"/>
    </row>
    <row r="13" spans="2:32" ht="29.25" customHeight="1" x14ac:dyDescent="0.25">
      <c r="B13" s="265"/>
      <c r="C13" s="223" t="s">
        <v>46</v>
      </c>
      <c r="D13" s="223"/>
      <c r="E13" s="224"/>
      <c r="F13" s="224"/>
      <c r="G13" s="224"/>
      <c r="H13" s="224"/>
      <c r="I13" s="21" t="s">
        <v>47</v>
      </c>
      <c r="J13" s="266" t="s">
        <v>6</v>
      </c>
      <c r="K13" s="281"/>
      <c r="L13" s="281"/>
      <c r="M13" s="22"/>
      <c r="N13" s="6" t="s">
        <v>48</v>
      </c>
      <c r="O13" s="14"/>
      <c r="P13" s="14"/>
      <c r="Q13" s="14"/>
      <c r="R13" s="27"/>
      <c r="S13" s="8"/>
      <c r="T13" s="8"/>
      <c r="U13" s="8"/>
      <c r="V13" s="8"/>
      <c r="W13" s="8"/>
      <c r="X13" s="9"/>
      <c r="Y13" s="10"/>
      <c r="Z13" s="10"/>
      <c r="AA13" s="10"/>
      <c r="AB13" s="10"/>
      <c r="AC13" s="10"/>
      <c r="AD13" s="10"/>
      <c r="AE13" s="10"/>
      <c r="AF13" s="10"/>
    </row>
    <row r="14" spans="2:32" ht="48" customHeight="1" x14ac:dyDescent="0.25">
      <c r="B14" s="265"/>
      <c r="C14" s="252" t="s">
        <v>49</v>
      </c>
      <c r="D14" s="223"/>
      <c r="E14" s="253" t="s">
        <v>50</v>
      </c>
      <c r="F14" s="254"/>
      <c r="G14" s="254"/>
      <c r="H14" s="254"/>
      <c r="I14" s="254"/>
      <c r="J14" s="254"/>
      <c r="K14" s="254"/>
      <c r="L14" s="255"/>
      <c r="M14" s="22"/>
      <c r="N14" s="6" t="s">
        <v>51</v>
      </c>
      <c r="O14" s="14"/>
      <c r="P14" s="14"/>
      <c r="Q14" s="14"/>
      <c r="R14" s="27"/>
      <c r="S14" s="8"/>
      <c r="T14" s="8"/>
      <c r="U14" s="8"/>
      <c r="V14" s="8"/>
      <c r="W14" s="8"/>
      <c r="X14" s="9"/>
      <c r="Y14" s="10"/>
      <c r="Z14" s="10"/>
      <c r="AA14" s="10"/>
      <c r="AB14" s="10"/>
      <c r="AC14" s="10"/>
      <c r="AD14" s="10"/>
      <c r="AE14" s="10"/>
      <c r="AF14" s="10"/>
    </row>
    <row r="15" spans="2:32" ht="9" customHeight="1" x14ac:dyDescent="0.25">
      <c r="B15" s="222"/>
      <c r="C15" s="222"/>
      <c r="D15" s="222"/>
      <c r="E15" s="222"/>
      <c r="F15" s="222"/>
      <c r="G15" s="222"/>
      <c r="H15" s="222"/>
      <c r="I15" s="222"/>
      <c r="J15" s="222"/>
      <c r="K15" s="222"/>
      <c r="L15" s="222"/>
      <c r="M15" s="22"/>
      <c r="N15" s="6" t="s">
        <v>52</v>
      </c>
      <c r="O15" s="14"/>
      <c r="P15" s="14"/>
      <c r="Q15" s="14"/>
      <c r="R15" s="27"/>
      <c r="S15" s="28"/>
      <c r="T15" s="28"/>
      <c r="U15" s="8"/>
      <c r="V15" s="8"/>
      <c r="W15" s="8"/>
      <c r="X15" s="9"/>
      <c r="Y15" s="10"/>
      <c r="Z15" s="10"/>
      <c r="AA15" s="10"/>
      <c r="AB15" s="10"/>
      <c r="AC15" s="10"/>
      <c r="AD15" s="10"/>
      <c r="AE15" s="10"/>
      <c r="AF15" s="10"/>
    </row>
    <row r="16" spans="2:32" ht="17.25" customHeight="1" x14ac:dyDescent="0.25">
      <c r="B16" s="228" t="s">
        <v>53</v>
      </c>
      <c r="C16" s="229"/>
      <c r="D16" s="229"/>
      <c r="E16" s="229"/>
      <c r="F16" s="229"/>
      <c r="G16" s="229"/>
      <c r="H16" s="229"/>
      <c r="I16" s="229"/>
      <c r="J16" s="229"/>
      <c r="K16" s="229"/>
      <c r="L16" s="251"/>
      <c r="M16" s="22"/>
      <c r="N16" s="6" t="s">
        <v>54</v>
      </c>
      <c r="O16" s="6"/>
      <c r="P16" s="8"/>
      <c r="Q16" s="25"/>
      <c r="R16" s="26"/>
      <c r="S16" s="28"/>
      <c r="T16" s="28"/>
      <c r="U16" s="8"/>
      <c r="V16" s="8"/>
      <c r="W16" s="8"/>
      <c r="X16" s="9"/>
      <c r="Y16" s="10"/>
      <c r="Z16" s="10"/>
      <c r="AA16" s="10"/>
      <c r="AB16" s="10"/>
      <c r="AC16" s="10"/>
      <c r="AD16" s="10"/>
      <c r="AE16" s="10"/>
      <c r="AF16" s="10"/>
    </row>
    <row r="17" spans="2:32" ht="52.5" customHeight="1" x14ac:dyDescent="0.25">
      <c r="B17" s="29"/>
      <c r="C17" s="232" t="s">
        <v>55</v>
      </c>
      <c r="D17" s="232"/>
      <c r="E17" s="297" t="s">
        <v>201</v>
      </c>
      <c r="F17" s="297"/>
      <c r="G17" s="297"/>
      <c r="H17" s="297"/>
      <c r="I17" s="297"/>
      <c r="J17" s="297"/>
      <c r="K17" s="297"/>
      <c r="L17" s="297"/>
      <c r="M17" s="30"/>
      <c r="N17" s="14"/>
      <c r="O17" s="6"/>
      <c r="P17" s="14"/>
      <c r="Q17" s="14"/>
      <c r="R17" s="26"/>
      <c r="S17" s="28"/>
      <c r="T17" s="28"/>
      <c r="U17" s="8"/>
      <c r="V17" s="8"/>
      <c r="W17" s="8"/>
      <c r="X17" s="9"/>
      <c r="Y17" s="10"/>
      <c r="Z17" s="10"/>
      <c r="AA17" s="10"/>
      <c r="AB17" s="10"/>
      <c r="AC17" s="10"/>
      <c r="AD17" s="10"/>
      <c r="AE17" s="10"/>
      <c r="AF17" s="10"/>
    </row>
    <row r="18" spans="2:32" ht="27" customHeight="1" x14ac:dyDescent="0.25">
      <c r="B18" s="29"/>
      <c r="C18" s="232" t="s">
        <v>57</v>
      </c>
      <c r="D18" s="232"/>
      <c r="E18" s="297" t="s">
        <v>202</v>
      </c>
      <c r="F18" s="297"/>
      <c r="G18" s="297"/>
      <c r="H18" s="297"/>
      <c r="I18" s="297"/>
      <c r="J18" s="297"/>
      <c r="K18" s="297"/>
      <c r="L18" s="297"/>
      <c r="M18" s="30"/>
      <c r="O18" s="31"/>
      <c r="P18" s="32"/>
      <c r="Q18" s="8"/>
      <c r="R18" s="7"/>
      <c r="S18" s="8"/>
      <c r="T18" s="8"/>
      <c r="U18" s="8"/>
      <c r="V18" s="8"/>
      <c r="W18" s="8"/>
      <c r="X18" s="9"/>
      <c r="Y18" s="10"/>
      <c r="Z18" s="10"/>
      <c r="AA18" s="10"/>
      <c r="AB18" s="10"/>
      <c r="AC18" s="10"/>
      <c r="AD18" s="10"/>
      <c r="AE18" s="10"/>
      <c r="AF18" s="10"/>
    </row>
    <row r="19" spans="2:32" ht="41.25" customHeight="1" x14ac:dyDescent="0.25">
      <c r="B19" s="29"/>
      <c r="C19" s="232" t="s">
        <v>58</v>
      </c>
      <c r="D19" s="232"/>
      <c r="E19" s="296" t="s">
        <v>202</v>
      </c>
      <c r="F19" s="296"/>
      <c r="G19" s="296"/>
      <c r="H19" s="296"/>
      <c r="I19" s="296"/>
      <c r="J19" s="296"/>
      <c r="K19" s="296"/>
      <c r="L19" s="296"/>
      <c r="M19" s="22"/>
      <c r="O19" s="31"/>
      <c r="P19" s="32"/>
      <c r="Q19" s="28"/>
      <c r="R19" s="2"/>
      <c r="S19" s="8"/>
      <c r="T19" s="8"/>
      <c r="U19" s="8"/>
      <c r="V19" s="8"/>
      <c r="W19" s="8"/>
      <c r="X19" s="9"/>
      <c r="Y19" s="10"/>
      <c r="Z19" s="10"/>
      <c r="AA19" s="10"/>
      <c r="AB19" s="10"/>
      <c r="AC19" s="10"/>
      <c r="AD19" s="10"/>
      <c r="AE19" s="10"/>
      <c r="AF19" s="10"/>
    </row>
    <row r="20" spans="2:32" ht="41.25" customHeight="1" x14ac:dyDescent="0.25">
      <c r="B20" s="33"/>
      <c r="C20" s="223" t="s">
        <v>60</v>
      </c>
      <c r="D20" s="223"/>
      <c r="E20" s="296" t="s">
        <v>203</v>
      </c>
      <c r="F20" s="296"/>
      <c r="G20" s="296"/>
      <c r="H20" s="296"/>
      <c r="I20" s="296"/>
      <c r="J20" s="296"/>
      <c r="K20" s="296"/>
      <c r="L20" s="296"/>
      <c r="M20" s="34"/>
      <c r="O20" s="31"/>
      <c r="P20" s="32"/>
      <c r="Q20" s="28"/>
      <c r="R20" s="2"/>
      <c r="S20" s="28"/>
      <c r="T20" s="28"/>
      <c r="U20" s="8"/>
      <c r="V20" s="8"/>
      <c r="W20" s="8"/>
      <c r="X20" s="9"/>
      <c r="Y20" s="10"/>
      <c r="Z20" s="10"/>
      <c r="AA20" s="10"/>
      <c r="AB20" s="10"/>
      <c r="AC20" s="10"/>
      <c r="AD20" s="10"/>
      <c r="AE20" s="10"/>
      <c r="AF20" s="10"/>
    </row>
    <row r="21" spans="2:32" ht="8.25" customHeight="1" x14ac:dyDescent="0.25">
      <c r="B21" s="222"/>
      <c r="C21" s="222"/>
      <c r="D21" s="222"/>
      <c r="E21" s="222"/>
      <c r="F21" s="222"/>
      <c r="G21" s="222"/>
      <c r="H21" s="222"/>
      <c r="I21" s="222"/>
      <c r="J21" s="222"/>
      <c r="K21" s="222"/>
      <c r="L21" s="222"/>
      <c r="M21" s="22"/>
      <c r="O21" s="6"/>
      <c r="P21" s="32"/>
      <c r="Q21" s="8"/>
      <c r="R21" s="7"/>
      <c r="S21" s="8"/>
      <c r="T21" s="8"/>
      <c r="U21" s="8"/>
      <c r="V21" s="8"/>
      <c r="W21" s="8"/>
      <c r="X21" s="9"/>
      <c r="Y21" s="10"/>
      <c r="Z21" s="10"/>
      <c r="AA21" s="10"/>
      <c r="AB21" s="10"/>
      <c r="AC21" s="10"/>
      <c r="AD21" s="10"/>
      <c r="AE21" s="10"/>
      <c r="AF21" s="10"/>
    </row>
    <row r="22" spans="2:32" ht="15.75" customHeight="1" x14ac:dyDescent="0.25">
      <c r="B22" s="228" t="s">
        <v>62</v>
      </c>
      <c r="C22" s="229"/>
      <c r="D22" s="229"/>
      <c r="E22" s="229"/>
      <c r="F22" s="229"/>
      <c r="G22" s="229"/>
      <c r="H22" s="229"/>
      <c r="I22" s="229"/>
      <c r="J22" s="229"/>
      <c r="K22" s="229"/>
      <c r="L22" s="251"/>
      <c r="M22" s="22"/>
      <c r="O22" s="6"/>
      <c r="P22" s="32"/>
      <c r="Q22" s="8"/>
      <c r="R22" s="7"/>
      <c r="S22" s="8"/>
      <c r="T22" s="8"/>
      <c r="U22" s="8"/>
      <c r="V22" s="8"/>
      <c r="W22" s="8"/>
      <c r="X22" s="9"/>
      <c r="Y22" s="10"/>
      <c r="Z22" s="10"/>
      <c r="AA22" s="10"/>
      <c r="AB22" s="10"/>
      <c r="AC22" s="10"/>
      <c r="AD22" s="10"/>
      <c r="AE22" s="10"/>
      <c r="AF22" s="10"/>
    </row>
    <row r="23" spans="2:32" x14ac:dyDescent="0.25">
      <c r="B23" s="11"/>
      <c r="C23" s="223" t="s">
        <v>63</v>
      </c>
      <c r="D23" s="223"/>
      <c r="E23" s="241" t="s">
        <v>204</v>
      </c>
      <c r="F23" s="241"/>
      <c r="G23" s="241"/>
      <c r="H23" s="241"/>
      <c r="I23" s="241"/>
      <c r="J23" s="241"/>
      <c r="K23" s="241"/>
      <c r="L23" s="241"/>
      <c r="M23" s="35"/>
      <c r="N23" s="36"/>
      <c r="O23" s="36"/>
      <c r="P23" s="36"/>
      <c r="Q23" s="36"/>
      <c r="R23" s="37"/>
      <c r="S23" s="38"/>
      <c r="T23" s="28"/>
      <c r="U23" s="28"/>
      <c r="V23" s="28"/>
      <c r="W23" s="28"/>
    </row>
    <row r="24" spans="2:32" x14ac:dyDescent="0.25">
      <c r="B24" s="11"/>
      <c r="C24" s="223"/>
      <c r="D24" s="223"/>
      <c r="E24" s="241"/>
      <c r="F24" s="241"/>
      <c r="G24" s="241"/>
      <c r="H24" s="241"/>
      <c r="I24" s="241"/>
      <c r="J24" s="241"/>
      <c r="K24" s="241"/>
      <c r="L24" s="241"/>
      <c r="M24" s="22"/>
      <c r="N24" s="36"/>
      <c r="O24" s="36"/>
      <c r="P24" s="36"/>
      <c r="Q24" s="36"/>
      <c r="R24" s="37"/>
      <c r="S24" s="38"/>
      <c r="T24" s="28"/>
      <c r="U24" s="28"/>
      <c r="V24" s="28"/>
      <c r="W24" s="28"/>
    </row>
    <row r="25" spans="2:32" ht="7.5" customHeight="1" x14ac:dyDescent="0.25">
      <c r="B25" s="11"/>
      <c r="C25" s="223"/>
      <c r="D25" s="223"/>
      <c r="E25" s="241"/>
      <c r="F25" s="241"/>
      <c r="G25" s="241"/>
      <c r="H25" s="241"/>
      <c r="I25" s="241"/>
      <c r="J25" s="241"/>
      <c r="K25" s="241"/>
      <c r="L25" s="241"/>
      <c r="M25" s="30"/>
      <c r="N25" s="36"/>
      <c r="O25" s="36"/>
      <c r="P25" s="36"/>
      <c r="Q25" s="36"/>
      <c r="R25" s="37"/>
      <c r="S25" s="38"/>
      <c r="T25" s="28"/>
      <c r="U25" s="28"/>
      <c r="V25" s="28"/>
      <c r="W25" s="28"/>
    </row>
    <row r="26" spans="2:32" ht="12" customHeight="1" x14ac:dyDescent="0.25">
      <c r="B26" s="11"/>
      <c r="C26" s="242" t="s">
        <v>65</v>
      </c>
      <c r="D26" s="243"/>
      <c r="E26" s="248" t="s">
        <v>67</v>
      </c>
      <c r="F26" s="248"/>
      <c r="G26" s="248"/>
      <c r="H26" s="248"/>
      <c r="I26" s="248"/>
      <c r="J26" s="248"/>
      <c r="K26" s="248"/>
      <c r="L26" s="248"/>
      <c r="M26" s="30"/>
      <c r="N26" s="36"/>
      <c r="O26" s="39" t="s">
        <v>67</v>
      </c>
      <c r="P26" s="36"/>
      <c r="Q26" s="36"/>
      <c r="R26" s="37"/>
      <c r="S26" s="38"/>
      <c r="T26" s="28"/>
      <c r="U26" s="28"/>
      <c r="V26" s="28"/>
      <c r="W26" s="28"/>
    </row>
    <row r="27" spans="2:32" ht="12.75" customHeight="1" x14ac:dyDescent="0.25">
      <c r="B27" s="11"/>
      <c r="C27" s="244"/>
      <c r="D27" s="245"/>
      <c r="E27" s="248"/>
      <c r="F27" s="248"/>
      <c r="G27" s="248"/>
      <c r="H27" s="248"/>
      <c r="I27" s="248"/>
      <c r="J27" s="248"/>
      <c r="K27" s="248"/>
      <c r="L27" s="248"/>
      <c r="M27" s="30"/>
      <c r="N27" s="36"/>
      <c r="O27" s="39" t="s">
        <v>68</v>
      </c>
      <c r="P27" s="36"/>
      <c r="Q27" s="36"/>
      <c r="R27" s="37"/>
      <c r="S27" s="38"/>
      <c r="T27" s="28"/>
      <c r="U27" s="28"/>
      <c r="V27" s="28"/>
      <c r="W27" s="28"/>
    </row>
    <row r="28" spans="2:32" ht="12.75" customHeight="1" x14ac:dyDescent="0.25">
      <c r="B28" s="11"/>
      <c r="C28" s="246"/>
      <c r="D28" s="247"/>
      <c r="E28" s="248"/>
      <c r="F28" s="248"/>
      <c r="G28" s="248"/>
      <c r="H28" s="248"/>
      <c r="I28" s="248"/>
      <c r="J28" s="248"/>
      <c r="K28" s="248"/>
      <c r="L28" s="248"/>
      <c r="M28" s="13"/>
      <c r="N28" s="40" t="s">
        <v>69</v>
      </c>
      <c r="O28" s="40" t="s">
        <v>66</v>
      </c>
      <c r="P28" s="38"/>
      <c r="Q28" s="38"/>
      <c r="R28" s="13"/>
      <c r="S28" s="38"/>
      <c r="T28" s="28"/>
      <c r="U28" s="28"/>
      <c r="V28" s="28"/>
      <c r="W28" s="28"/>
    </row>
    <row r="29" spans="2:32" ht="21.75" customHeight="1" x14ac:dyDescent="0.25">
      <c r="B29" s="16"/>
      <c r="C29" s="249" t="s">
        <v>70</v>
      </c>
      <c r="D29" s="249"/>
      <c r="E29" s="225" t="s">
        <v>71</v>
      </c>
      <c r="F29" s="225"/>
      <c r="G29" s="225"/>
      <c r="H29" s="225"/>
      <c r="I29" s="225"/>
      <c r="J29" s="225"/>
      <c r="K29" s="225"/>
      <c r="L29" s="225"/>
      <c r="M29" s="13"/>
      <c r="N29" s="40" t="s">
        <v>71</v>
      </c>
      <c r="O29" s="38"/>
      <c r="P29" s="38"/>
      <c r="Q29" s="38"/>
      <c r="R29" s="13"/>
      <c r="S29" s="38"/>
      <c r="T29" s="28"/>
      <c r="U29" s="28"/>
      <c r="V29" s="28"/>
      <c r="W29" s="28"/>
    </row>
    <row r="30" spans="2:32" ht="9.75" customHeight="1" x14ac:dyDescent="0.25">
      <c r="B30" s="222"/>
      <c r="C30" s="222"/>
      <c r="D30" s="222"/>
      <c r="E30" s="222"/>
      <c r="F30" s="222"/>
      <c r="G30" s="222"/>
      <c r="H30" s="222"/>
      <c r="I30" s="222"/>
      <c r="J30" s="222"/>
      <c r="K30" s="222"/>
      <c r="L30" s="222"/>
      <c r="M30" s="22"/>
      <c r="N30" s="41"/>
      <c r="O30" s="41"/>
      <c r="P30" s="41"/>
      <c r="Q30" s="41"/>
      <c r="R30" s="22"/>
      <c r="S30" s="38"/>
      <c r="T30" s="28"/>
      <c r="U30" s="28"/>
      <c r="V30" s="28"/>
      <c r="W30" s="28"/>
    </row>
    <row r="31" spans="2:32" ht="17.25" customHeight="1" x14ac:dyDescent="0.25">
      <c r="B31" s="228" t="s">
        <v>72</v>
      </c>
      <c r="C31" s="229"/>
      <c r="D31" s="229"/>
      <c r="E31" s="229"/>
      <c r="F31" s="229"/>
      <c r="G31" s="230"/>
      <c r="H31" s="230"/>
      <c r="I31" s="230"/>
      <c r="J31" s="230"/>
      <c r="K31" s="230"/>
      <c r="L31" s="231"/>
      <c r="M31" s="22"/>
      <c r="N31" s="41"/>
      <c r="O31" s="41"/>
      <c r="P31" s="41"/>
      <c r="Q31" s="41"/>
      <c r="R31" s="22"/>
      <c r="S31" s="38"/>
      <c r="T31" s="28"/>
      <c r="U31" s="28"/>
      <c r="V31" s="28"/>
      <c r="W31" s="28"/>
    </row>
    <row r="32" spans="2:32" ht="24" customHeight="1" x14ac:dyDescent="0.25">
      <c r="B32" s="11"/>
      <c r="C32" s="232" t="s">
        <v>73</v>
      </c>
      <c r="D32" s="232"/>
      <c r="E32" s="233" t="s">
        <v>74</v>
      </c>
      <c r="F32" s="234"/>
      <c r="G32" s="235" t="s">
        <v>205</v>
      </c>
      <c r="H32" s="236"/>
      <c r="I32" s="236"/>
      <c r="J32" s="236"/>
      <c r="K32" s="236"/>
      <c r="L32" s="237"/>
      <c r="M32" s="22"/>
      <c r="N32" s="42" t="s">
        <v>76</v>
      </c>
      <c r="O32" s="43"/>
      <c r="P32" s="28"/>
      <c r="Q32" s="43"/>
      <c r="R32" s="44"/>
      <c r="S32" s="38"/>
      <c r="T32" s="28"/>
      <c r="U32" s="28"/>
      <c r="V32" s="28"/>
      <c r="W32" s="28"/>
    </row>
    <row r="33" spans="2:23" ht="23.25" customHeight="1" x14ac:dyDescent="0.25">
      <c r="B33" s="11"/>
      <c r="C33" s="232"/>
      <c r="D33" s="232"/>
      <c r="E33" s="201" t="s">
        <v>77</v>
      </c>
      <c r="F33" s="204"/>
      <c r="G33" s="238" t="s">
        <v>206</v>
      </c>
      <c r="H33" s="239"/>
      <c r="I33" s="239"/>
      <c r="J33" s="239"/>
      <c r="K33" s="239"/>
      <c r="L33" s="240"/>
      <c r="M33" s="35"/>
      <c r="N33" s="45" t="s">
        <v>79</v>
      </c>
      <c r="O33" s="46"/>
      <c r="P33" s="28"/>
      <c r="Q33" s="46"/>
      <c r="R33" s="44"/>
      <c r="S33" s="38"/>
      <c r="T33" s="28"/>
      <c r="U33" s="28"/>
      <c r="V33" s="28"/>
      <c r="W33" s="28"/>
    </row>
    <row r="34" spans="2:23" ht="36" customHeight="1" x14ac:dyDescent="0.25">
      <c r="B34" s="11"/>
      <c r="C34" s="223" t="s">
        <v>80</v>
      </c>
      <c r="D34" s="223"/>
      <c r="E34" s="224" t="s">
        <v>76</v>
      </c>
      <c r="F34" s="224"/>
      <c r="G34" s="224"/>
      <c r="H34" s="223" t="s">
        <v>82</v>
      </c>
      <c r="I34" s="223"/>
      <c r="J34" s="225" t="s">
        <v>76</v>
      </c>
      <c r="K34" s="225"/>
      <c r="L34" s="225"/>
      <c r="M34" s="30"/>
      <c r="N34" s="47" t="s">
        <v>83</v>
      </c>
      <c r="O34" s="48"/>
      <c r="P34" s="42"/>
      <c r="Q34" s="48"/>
      <c r="R34" s="49"/>
      <c r="S34" s="38"/>
      <c r="T34" s="28"/>
      <c r="U34" s="28"/>
      <c r="V34" s="28"/>
      <c r="W34" s="28"/>
    </row>
    <row r="35" spans="2:23" ht="35.25" customHeight="1" x14ac:dyDescent="0.25">
      <c r="B35" s="16"/>
      <c r="C35" s="226" t="s">
        <v>84</v>
      </c>
      <c r="D35" s="227"/>
      <c r="E35" s="224" t="s">
        <v>119</v>
      </c>
      <c r="F35" s="224"/>
      <c r="G35" s="224"/>
      <c r="H35" s="224"/>
      <c r="I35" s="224"/>
      <c r="J35" s="50" t="s">
        <v>86</v>
      </c>
      <c r="K35" s="224" t="s">
        <v>87</v>
      </c>
      <c r="L35" s="224"/>
      <c r="M35" s="30"/>
      <c r="N35" s="47" t="s">
        <v>88</v>
      </c>
      <c r="O35" s="47"/>
      <c r="P35" s="51"/>
      <c r="Q35" s="47"/>
      <c r="R35" s="52"/>
      <c r="S35" s="38"/>
      <c r="T35" s="28"/>
      <c r="U35" s="28"/>
      <c r="V35" s="28"/>
      <c r="W35" s="28"/>
    </row>
    <row r="36" spans="2:23" ht="8.25" customHeight="1" x14ac:dyDescent="0.25">
      <c r="B36" s="222"/>
      <c r="C36" s="222"/>
      <c r="D36" s="222"/>
      <c r="E36" s="222"/>
      <c r="F36" s="222"/>
      <c r="G36" s="222"/>
      <c r="H36" s="222"/>
      <c r="I36" s="222"/>
      <c r="J36" s="222"/>
      <c r="K36" s="222"/>
      <c r="L36" s="222"/>
      <c r="M36" s="13"/>
      <c r="N36" s="47" t="s">
        <v>89</v>
      </c>
      <c r="O36" s="38"/>
      <c r="P36" s="53"/>
      <c r="Q36" s="28"/>
      <c r="R36" s="2"/>
      <c r="S36" s="28"/>
      <c r="T36" s="28"/>
      <c r="U36" s="28"/>
      <c r="V36" s="28"/>
      <c r="W36" s="28"/>
    </row>
    <row r="37" spans="2:23" ht="54.75" hidden="1" customHeight="1" x14ac:dyDescent="0.25">
      <c r="B37" s="11"/>
      <c r="C37" s="54">
        <v>11</v>
      </c>
      <c r="D37" s="55"/>
      <c r="E37" s="56"/>
      <c r="F37" s="220"/>
      <c r="G37" s="220"/>
      <c r="H37" s="57" t="e">
        <f>VLOOKUP(E37,#REF!,2)</f>
        <v>#REF!</v>
      </c>
      <c r="I37" s="221"/>
      <c r="J37" s="221"/>
      <c r="K37" s="58" t="e">
        <f>#REF!</f>
        <v>#REF!</v>
      </c>
      <c r="L37" s="58" t="e">
        <f>#REF!</f>
        <v>#REF!</v>
      </c>
      <c r="N37" s="59"/>
      <c r="O37" s="59"/>
      <c r="P37" s="59"/>
      <c r="Q37" s="59"/>
      <c r="R37" s="60"/>
      <c r="S37" s="59"/>
      <c r="T37" s="59"/>
      <c r="U37" s="59"/>
      <c r="V37" s="59"/>
    </row>
    <row r="38" spans="2:23" ht="54.75" hidden="1" customHeight="1" x14ac:dyDescent="0.25">
      <c r="B38" s="11"/>
      <c r="C38" s="54">
        <v>12</v>
      </c>
      <c r="D38" s="55"/>
      <c r="E38" s="56"/>
      <c r="F38" s="220"/>
      <c r="G38" s="220"/>
      <c r="H38" s="57" t="e">
        <f>VLOOKUP(E38,#REF!,2)</f>
        <v>#REF!</v>
      </c>
      <c r="I38" s="221"/>
      <c r="J38" s="221"/>
      <c r="K38" s="58" t="e">
        <f>#REF!</f>
        <v>#REF!</v>
      </c>
      <c r="L38" s="58" t="e">
        <f>#REF!</f>
        <v>#REF!</v>
      </c>
      <c r="N38" s="59"/>
      <c r="O38" s="59"/>
      <c r="P38" s="59"/>
      <c r="Q38" s="59"/>
      <c r="R38" s="60"/>
      <c r="S38" s="59"/>
      <c r="T38" s="59"/>
      <c r="U38" s="59"/>
      <c r="V38" s="59"/>
    </row>
    <row r="39" spans="2:23" ht="54.75" hidden="1" customHeight="1" x14ac:dyDescent="0.25">
      <c r="B39" s="11"/>
      <c r="C39" s="54">
        <v>13</v>
      </c>
      <c r="D39" s="55"/>
      <c r="E39" s="56"/>
      <c r="F39" s="220"/>
      <c r="G39" s="220"/>
      <c r="H39" s="57" t="e">
        <f>VLOOKUP(E39,#REF!,2)</f>
        <v>#REF!</v>
      </c>
      <c r="I39" s="221"/>
      <c r="J39" s="221"/>
      <c r="K39" s="58" t="e">
        <f>#REF!</f>
        <v>#REF!</v>
      </c>
      <c r="L39" s="58" t="e">
        <f>#REF!</f>
        <v>#REF!</v>
      </c>
      <c r="N39" s="61"/>
      <c r="O39" s="61"/>
      <c r="P39" s="61"/>
      <c r="Q39" s="61"/>
      <c r="R39" s="62"/>
      <c r="S39" s="63"/>
      <c r="T39" s="63"/>
      <c r="U39" s="63"/>
    </row>
    <row r="40" spans="2:23" ht="54.75" hidden="1" customHeight="1" x14ac:dyDescent="0.25">
      <c r="B40" s="11"/>
      <c r="C40" s="54">
        <v>14</v>
      </c>
      <c r="D40" s="55"/>
      <c r="E40" s="56"/>
      <c r="F40" s="220"/>
      <c r="G40" s="220"/>
      <c r="H40" s="57" t="e">
        <f>VLOOKUP(E40,#REF!,2)</f>
        <v>#REF!</v>
      </c>
      <c r="I40" s="221"/>
      <c r="J40" s="221"/>
      <c r="K40" s="58" t="e">
        <f>#REF!</f>
        <v>#REF!</v>
      </c>
      <c r="L40" s="58" t="e">
        <f>#REF!</f>
        <v>#REF!</v>
      </c>
      <c r="N40" s="61"/>
      <c r="O40" s="61"/>
      <c r="P40" s="61"/>
      <c r="Q40" s="61"/>
      <c r="R40" s="62"/>
      <c r="S40" s="63"/>
      <c r="T40" s="63"/>
      <c r="U40" s="63"/>
    </row>
    <row r="41" spans="2:23" ht="54.75" hidden="1" customHeight="1" x14ac:dyDescent="0.25">
      <c r="B41" s="11"/>
      <c r="C41" s="54">
        <v>15</v>
      </c>
      <c r="D41" s="55"/>
      <c r="E41" s="56"/>
      <c r="F41" s="220"/>
      <c r="G41" s="220"/>
      <c r="H41" s="57" t="e">
        <f>VLOOKUP(E41,#REF!,2)</f>
        <v>#REF!</v>
      </c>
      <c r="I41" s="221"/>
      <c r="J41" s="221"/>
      <c r="K41" s="58" t="e">
        <f>#REF!</f>
        <v>#REF!</v>
      </c>
      <c r="L41" s="58" t="e">
        <f>#REF!</f>
        <v>#REF!</v>
      </c>
      <c r="N41" s="61"/>
      <c r="O41" s="61"/>
      <c r="P41" s="61"/>
      <c r="Q41" s="61"/>
      <c r="R41" s="62"/>
      <c r="S41" s="63"/>
      <c r="T41" s="63"/>
      <c r="U41" s="63"/>
    </row>
    <row r="42" spans="2:23" ht="54.75" hidden="1" customHeight="1" x14ac:dyDescent="0.25">
      <c r="B42" s="11"/>
      <c r="C42" s="54">
        <v>16</v>
      </c>
      <c r="D42" s="55"/>
      <c r="E42" s="56"/>
      <c r="F42" s="220"/>
      <c r="G42" s="220"/>
      <c r="H42" s="57" t="e">
        <f>VLOOKUP(E42,#REF!,2)</f>
        <v>#REF!</v>
      </c>
      <c r="I42" s="221"/>
      <c r="J42" s="221"/>
      <c r="K42" s="58" t="e">
        <f>#REF!</f>
        <v>#REF!</v>
      </c>
      <c r="L42" s="58" t="e">
        <f>#REF!</f>
        <v>#REF!</v>
      </c>
      <c r="N42" s="61"/>
      <c r="O42" s="61"/>
      <c r="P42" s="61"/>
      <c r="Q42" s="61"/>
      <c r="R42" s="62"/>
      <c r="S42" s="63"/>
      <c r="T42" s="63"/>
      <c r="U42" s="63"/>
    </row>
    <row r="43" spans="2:23" ht="54.75" hidden="1" customHeight="1" x14ac:dyDescent="0.25">
      <c r="B43" s="11"/>
      <c r="C43" s="54">
        <v>17</v>
      </c>
      <c r="D43" s="55"/>
      <c r="E43" s="56"/>
      <c r="F43" s="220"/>
      <c r="G43" s="220"/>
      <c r="H43" s="57" t="e">
        <f>VLOOKUP(E43,#REF!,2)</f>
        <v>#REF!</v>
      </c>
      <c r="I43" s="221"/>
      <c r="J43" s="221"/>
      <c r="K43" s="58" t="e">
        <f>#REF!</f>
        <v>#REF!</v>
      </c>
      <c r="L43" s="58" t="e">
        <f>#REF!</f>
        <v>#REF!</v>
      </c>
      <c r="N43" s="61"/>
      <c r="O43" s="61"/>
      <c r="P43" s="61"/>
      <c r="Q43" s="61"/>
      <c r="R43" s="62"/>
      <c r="S43" s="63"/>
      <c r="T43" s="63"/>
      <c r="U43" s="63"/>
    </row>
    <row r="44" spans="2:23" ht="54.75" hidden="1" customHeight="1" x14ac:dyDescent="0.25">
      <c r="B44" s="11"/>
      <c r="C44" s="54">
        <v>18</v>
      </c>
      <c r="D44" s="55"/>
      <c r="E44" s="56"/>
      <c r="F44" s="220"/>
      <c r="G44" s="220"/>
      <c r="H44" s="57" t="e">
        <f>VLOOKUP(E44,#REF!,2)</f>
        <v>#REF!</v>
      </c>
      <c r="I44" s="221"/>
      <c r="J44" s="221"/>
      <c r="K44" s="58" t="e">
        <f>#REF!</f>
        <v>#REF!</v>
      </c>
      <c r="L44" s="58" t="e">
        <f>#REF!</f>
        <v>#REF!</v>
      </c>
      <c r="N44" s="61"/>
      <c r="O44" s="61"/>
      <c r="P44" s="61"/>
      <c r="Q44" s="61"/>
      <c r="R44" s="62"/>
      <c r="S44" s="63"/>
      <c r="T44" s="63"/>
      <c r="U44" s="63"/>
    </row>
    <row r="45" spans="2:23" ht="54.75" hidden="1" customHeight="1" x14ac:dyDescent="0.25">
      <c r="B45" s="11"/>
      <c r="C45" s="54">
        <v>19</v>
      </c>
      <c r="D45" s="55"/>
      <c r="E45" s="56"/>
      <c r="F45" s="220"/>
      <c r="G45" s="220"/>
      <c r="H45" s="57" t="e">
        <f>VLOOKUP(E45,#REF!,2)</f>
        <v>#REF!</v>
      </c>
      <c r="I45" s="221"/>
      <c r="J45" s="221"/>
      <c r="K45" s="58" t="e">
        <f>#REF!</f>
        <v>#REF!</v>
      </c>
      <c r="L45" s="58" t="e">
        <f>#REF!</f>
        <v>#REF!</v>
      </c>
      <c r="N45" s="61"/>
      <c r="O45" s="61"/>
      <c r="P45" s="61"/>
      <c r="Q45" s="61"/>
      <c r="R45" s="62"/>
      <c r="S45" s="63"/>
      <c r="T45" s="63"/>
      <c r="U45" s="63"/>
    </row>
    <row r="46" spans="2:23" ht="54.75" hidden="1" customHeight="1" x14ac:dyDescent="0.25">
      <c r="B46" s="11"/>
      <c r="C46" s="54">
        <v>20</v>
      </c>
      <c r="D46" s="55"/>
      <c r="E46" s="56"/>
      <c r="F46" s="220"/>
      <c r="G46" s="220"/>
      <c r="H46" s="57" t="e">
        <f>VLOOKUP(E46,#REF!,2)</f>
        <v>#REF!</v>
      </c>
      <c r="I46" s="221"/>
      <c r="J46" s="221"/>
      <c r="K46" s="58" t="e">
        <f>#REF!</f>
        <v>#REF!</v>
      </c>
      <c r="L46" s="58" t="e">
        <f>#REF!</f>
        <v>#REF!</v>
      </c>
      <c r="N46" s="61"/>
      <c r="O46" s="61"/>
      <c r="P46" s="61"/>
      <c r="Q46" s="61"/>
      <c r="R46" s="62"/>
      <c r="S46" s="63"/>
      <c r="T46" s="63"/>
      <c r="U46" s="63"/>
    </row>
    <row r="47" spans="2:23" ht="54.75" hidden="1" customHeight="1" x14ac:dyDescent="0.25">
      <c r="B47" s="11"/>
      <c r="C47" s="54">
        <v>21</v>
      </c>
      <c r="D47" s="55"/>
      <c r="E47" s="56"/>
      <c r="F47" s="220"/>
      <c r="G47" s="220"/>
      <c r="H47" s="57" t="e">
        <f>VLOOKUP(E47,#REF!,2)</f>
        <v>#REF!</v>
      </c>
      <c r="I47" s="221"/>
      <c r="J47" s="221"/>
      <c r="K47" s="58" t="e">
        <f>#REF!</f>
        <v>#REF!</v>
      </c>
      <c r="L47" s="58" t="e">
        <f>#REF!</f>
        <v>#REF!</v>
      </c>
      <c r="N47" s="61"/>
      <c r="O47" s="61"/>
      <c r="P47" s="61"/>
      <c r="Q47" s="61"/>
      <c r="R47" s="62"/>
      <c r="S47" s="63"/>
      <c r="T47" s="63"/>
      <c r="U47" s="63"/>
    </row>
    <row r="48" spans="2:23" ht="54.75" hidden="1" customHeight="1" x14ac:dyDescent="0.25">
      <c r="B48" s="11"/>
      <c r="C48" s="54">
        <v>22</v>
      </c>
      <c r="D48" s="55"/>
      <c r="E48" s="56"/>
      <c r="F48" s="220"/>
      <c r="G48" s="220"/>
      <c r="H48" s="57" t="e">
        <f>VLOOKUP(E48,#REF!,2)</f>
        <v>#REF!</v>
      </c>
      <c r="I48" s="221"/>
      <c r="J48" s="221"/>
      <c r="K48" s="58" t="e">
        <f>#REF!</f>
        <v>#REF!</v>
      </c>
      <c r="L48" s="58" t="e">
        <f>#REF!</f>
        <v>#REF!</v>
      </c>
      <c r="N48" s="61"/>
      <c r="O48" s="61"/>
      <c r="P48" s="61"/>
      <c r="Q48" s="61"/>
      <c r="R48" s="62"/>
      <c r="S48" s="63"/>
      <c r="T48" s="63"/>
      <c r="U48" s="63"/>
    </row>
    <row r="49" spans="1:24" ht="54.75" hidden="1" customHeight="1" x14ac:dyDescent="0.25">
      <c r="B49" s="11"/>
      <c r="C49" s="54">
        <v>23</v>
      </c>
      <c r="D49" s="55"/>
      <c r="E49" s="56"/>
      <c r="F49" s="220"/>
      <c r="G49" s="220"/>
      <c r="H49" s="57" t="e">
        <f>VLOOKUP(E49,#REF!,2)</f>
        <v>#REF!</v>
      </c>
      <c r="I49" s="221"/>
      <c r="J49" s="221"/>
      <c r="K49" s="58" t="e">
        <f>#REF!</f>
        <v>#REF!</v>
      </c>
      <c r="L49" s="58" t="e">
        <f>#REF!</f>
        <v>#REF!</v>
      </c>
      <c r="N49" s="61"/>
      <c r="O49" s="61"/>
      <c r="P49" s="61"/>
      <c r="Q49" s="61"/>
      <c r="R49" s="62"/>
    </row>
    <row r="50" spans="1:24" ht="54.75" hidden="1" customHeight="1" x14ac:dyDescent="0.25">
      <c r="B50" s="11"/>
      <c r="C50" s="54">
        <v>24</v>
      </c>
      <c r="D50" s="55"/>
      <c r="E50" s="56"/>
      <c r="F50" s="220"/>
      <c r="G50" s="220"/>
      <c r="H50" s="57" t="e">
        <f>VLOOKUP(E50,#REF!,2)</f>
        <v>#REF!</v>
      </c>
      <c r="I50" s="221"/>
      <c r="J50" s="221"/>
      <c r="K50" s="58" t="e">
        <f>#REF!</f>
        <v>#REF!</v>
      </c>
      <c r="L50" s="58" t="e">
        <f>#REF!</f>
        <v>#REF!</v>
      </c>
      <c r="N50" s="61"/>
      <c r="O50" s="61"/>
      <c r="P50" s="61"/>
      <c r="Q50" s="61"/>
      <c r="R50" s="62"/>
    </row>
    <row r="51" spans="1:24" ht="54.75" hidden="1" customHeight="1" x14ac:dyDescent="0.25">
      <c r="B51" s="11"/>
      <c r="C51" s="359">
        <v>25</v>
      </c>
      <c r="D51" s="360"/>
      <c r="E51" s="361"/>
      <c r="F51" s="362"/>
      <c r="G51" s="362"/>
      <c r="H51" s="363" t="e">
        <f>VLOOKUP(E51,#REF!,2)</f>
        <v>#REF!</v>
      </c>
      <c r="I51" s="364"/>
      <c r="J51" s="364"/>
      <c r="K51" s="365" t="e">
        <f>#REF!</f>
        <v>#REF!</v>
      </c>
      <c r="L51" s="365" t="e">
        <f>#REF!</f>
        <v>#REF!</v>
      </c>
      <c r="N51" s="61"/>
      <c r="O51" s="61"/>
      <c r="P51" s="61"/>
      <c r="Q51" s="61"/>
      <c r="R51" s="62"/>
    </row>
    <row r="52" spans="1:24" x14ac:dyDescent="0.25">
      <c r="A52" s="64"/>
      <c r="B52" s="368" t="s">
        <v>90</v>
      </c>
      <c r="C52" s="369"/>
      <c r="D52" s="369"/>
      <c r="E52" s="369"/>
      <c r="F52" s="369"/>
      <c r="G52" s="369"/>
      <c r="H52" s="369"/>
      <c r="I52" s="369"/>
      <c r="J52" s="369"/>
      <c r="K52" s="369"/>
      <c r="L52" s="370"/>
    </row>
    <row r="53" spans="1:24" ht="342" customHeight="1" x14ac:dyDescent="0.25">
      <c r="B53" s="371"/>
      <c r="C53" s="372"/>
      <c r="D53" s="372"/>
      <c r="E53" s="372"/>
      <c r="F53" s="372"/>
      <c r="G53" s="372"/>
      <c r="H53" s="372"/>
      <c r="I53" s="372"/>
      <c r="J53" s="372"/>
      <c r="K53" s="372"/>
      <c r="L53" s="373"/>
    </row>
    <row r="54" spans="1:24" ht="78.75" customHeight="1" x14ac:dyDescent="0.25">
      <c r="A54" s="65" t="s">
        <v>91</v>
      </c>
      <c r="B54" s="366" t="s">
        <v>92</v>
      </c>
      <c r="C54" s="366" t="s">
        <v>93</v>
      </c>
      <c r="D54" s="366" t="s">
        <v>94</v>
      </c>
      <c r="E54" s="366" t="s">
        <v>95</v>
      </c>
      <c r="F54" s="366" t="s">
        <v>96</v>
      </c>
      <c r="G54" s="366" t="s">
        <v>97</v>
      </c>
      <c r="H54" s="367" t="s">
        <v>98</v>
      </c>
      <c r="I54" s="367"/>
      <c r="J54" s="367" t="s">
        <v>99</v>
      </c>
      <c r="K54" s="367"/>
      <c r="L54" s="367"/>
    </row>
    <row r="55" spans="1:24" s="1" customFormat="1" ht="66.75" customHeight="1" x14ac:dyDescent="0.25">
      <c r="A55" s="78">
        <v>1</v>
      </c>
      <c r="B55" s="80">
        <v>39813</v>
      </c>
      <c r="C55" s="88"/>
      <c r="D55" s="89"/>
      <c r="E55" s="82">
        <v>4175791951.5700002</v>
      </c>
      <c r="F55" s="82">
        <v>6952772221.4700003</v>
      </c>
      <c r="G55" s="90">
        <f t="shared" ref="G55:G62" si="0">E55/F55</f>
        <v>0.60059380899538906</v>
      </c>
      <c r="H55" s="303"/>
      <c r="I55" s="304"/>
      <c r="J55" s="303"/>
      <c r="K55" s="305"/>
      <c r="L55" s="304"/>
      <c r="M55" s="2"/>
    </row>
    <row r="56" spans="1:24" ht="59.25" customHeight="1" x14ac:dyDescent="0.25">
      <c r="A56" s="67">
        <v>2</v>
      </c>
      <c r="B56" s="68">
        <v>40178</v>
      </c>
      <c r="C56" s="83">
        <v>0.85</v>
      </c>
      <c r="D56" s="89"/>
      <c r="E56" s="85">
        <v>4622377405.3599997</v>
      </c>
      <c r="F56" s="85">
        <v>6377718539.0299997</v>
      </c>
      <c r="G56" s="90">
        <f t="shared" si="0"/>
        <v>0.72476973969174663</v>
      </c>
      <c r="H56" s="198" t="s">
        <v>207</v>
      </c>
      <c r="I56" s="198"/>
      <c r="J56" s="198"/>
      <c r="K56" s="198"/>
      <c r="L56" s="198"/>
    </row>
    <row r="57" spans="1:24" ht="51.75" customHeight="1" x14ac:dyDescent="0.25">
      <c r="A57" s="78">
        <v>3</v>
      </c>
      <c r="B57" s="68">
        <v>40543</v>
      </c>
      <c r="C57" s="99">
        <v>0.85</v>
      </c>
      <c r="D57" s="89"/>
      <c r="E57" s="85">
        <v>6538505771.6599998</v>
      </c>
      <c r="F57" s="85">
        <v>8664225786.9500008</v>
      </c>
      <c r="G57" s="90">
        <f t="shared" si="0"/>
        <v>0.75465551480759585</v>
      </c>
      <c r="H57" s="198" t="s">
        <v>208</v>
      </c>
      <c r="I57" s="198"/>
      <c r="J57" s="198"/>
      <c r="K57" s="198"/>
      <c r="L57" s="198"/>
    </row>
    <row r="58" spans="1:24" ht="51" customHeight="1" x14ac:dyDescent="0.25">
      <c r="A58" s="67">
        <v>4</v>
      </c>
      <c r="B58" s="68">
        <v>40908</v>
      </c>
      <c r="C58" s="83">
        <f>AVERAGE(G56:G57)</f>
        <v>0.73971262724967124</v>
      </c>
      <c r="D58" s="89"/>
      <c r="E58" s="85">
        <v>5889384528.5100002</v>
      </c>
      <c r="F58" s="85">
        <v>7998359058.0900002</v>
      </c>
      <c r="G58" s="90">
        <f t="shared" si="0"/>
        <v>0.7363240991979646</v>
      </c>
      <c r="H58" s="198" t="s">
        <v>209</v>
      </c>
      <c r="I58" s="198"/>
      <c r="J58" s="198"/>
      <c r="K58" s="198"/>
      <c r="L58" s="198"/>
    </row>
    <row r="59" spans="1:24" ht="49.5" customHeight="1" x14ac:dyDescent="0.25">
      <c r="A59" s="78">
        <v>5</v>
      </c>
      <c r="B59" s="68">
        <v>41274</v>
      </c>
      <c r="C59" s="83">
        <v>0.75</v>
      </c>
      <c r="D59" s="89"/>
      <c r="E59" s="85">
        <v>8919168931.7199993</v>
      </c>
      <c r="F59" s="85">
        <f>14564039460.38-3290967719-724000000</f>
        <v>10549071741.379999</v>
      </c>
      <c r="G59" s="90">
        <f t="shared" si="0"/>
        <v>0.84549324816263116</v>
      </c>
      <c r="H59" s="253" t="s">
        <v>210</v>
      </c>
      <c r="I59" s="255"/>
      <c r="J59" s="198"/>
      <c r="K59" s="198"/>
      <c r="L59" s="198"/>
    </row>
    <row r="60" spans="1:24" ht="39.75" customHeight="1" x14ac:dyDescent="0.25">
      <c r="A60" s="67">
        <v>6</v>
      </c>
      <c r="B60" s="68">
        <v>41639</v>
      </c>
      <c r="C60" s="79">
        <f>AVERAGE(G58:G59)</f>
        <v>0.79090867368029794</v>
      </c>
      <c r="D60" s="89"/>
      <c r="E60" s="183">
        <v>15929614109.58</v>
      </c>
      <c r="F60" s="183">
        <v>18688362920.509998</v>
      </c>
      <c r="G60" s="90">
        <f t="shared" si="0"/>
        <v>0.85238146205399601</v>
      </c>
      <c r="H60" s="198" t="s">
        <v>211</v>
      </c>
      <c r="I60" s="198"/>
      <c r="J60" s="198"/>
      <c r="K60" s="198"/>
      <c r="L60" s="198"/>
    </row>
    <row r="61" spans="1:24" ht="54.75" customHeight="1" x14ac:dyDescent="0.25">
      <c r="A61" s="78">
        <v>7</v>
      </c>
      <c r="B61" s="68">
        <v>42004</v>
      </c>
      <c r="C61" s="83">
        <v>0.85</v>
      </c>
      <c r="E61" s="183">
        <f>14508581196</f>
        <v>14508581196</v>
      </c>
      <c r="F61" s="183">
        <v>18827328724</v>
      </c>
      <c r="G61" s="90">
        <f t="shared" si="0"/>
        <v>0.77061283672735215</v>
      </c>
      <c r="H61" s="224" t="s">
        <v>212</v>
      </c>
      <c r="I61" s="224"/>
      <c r="J61" s="198"/>
      <c r="K61" s="198"/>
      <c r="L61" s="198"/>
    </row>
    <row r="62" spans="1:24" ht="51.75" customHeight="1" x14ac:dyDescent="0.25">
      <c r="A62" s="67">
        <v>8</v>
      </c>
      <c r="B62" s="68">
        <v>42369</v>
      </c>
      <c r="C62" s="79">
        <v>0.8</v>
      </c>
      <c r="D62" s="91"/>
      <c r="E62" s="103">
        <v>16927266000</v>
      </c>
      <c r="F62" s="103">
        <v>25293588000</v>
      </c>
      <c r="G62" s="90">
        <f t="shared" si="0"/>
        <v>0.66923150641972973</v>
      </c>
      <c r="H62" s="198" t="s">
        <v>255</v>
      </c>
      <c r="I62" s="198"/>
      <c r="J62" s="198"/>
      <c r="K62" s="198"/>
      <c r="L62" s="198"/>
      <c r="X62" s="103"/>
    </row>
    <row r="63" spans="1:24" ht="41.25" customHeight="1" x14ac:dyDescent="0.25">
      <c r="A63" s="78">
        <v>9</v>
      </c>
      <c r="B63" s="68">
        <v>42735</v>
      </c>
      <c r="C63" s="79">
        <v>0.8</v>
      </c>
      <c r="D63" s="91"/>
      <c r="E63" s="102">
        <v>19635534073</v>
      </c>
      <c r="F63" s="102">
        <v>27706094527</v>
      </c>
      <c r="G63" s="73">
        <f>E63/F63</f>
        <v>0.70870811668764366</v>
      </c>
      <c r="H63" s="198" t="s">
        <v>268</v>
      </c>
      <c r="I63" s="198"/>
      <c r="J63" s="198"/>
      <c r="K63" s="198"/>
      <c r="L63" s="198"/>
    </row>
    <row r="64" spans="1:24" ht="48.75" customHeight="1" x14ac:dyDescent="0.25">
      <c r="A64" s="117">
        <v>10</v>
      </c>
      <c r="B64" s="118">
        <v>43100</v>
      </c>
      <c r="C64" s="132">
        <v>0.8</v>
      </c>
      <c r="D64" s="126"/>
      <c r="E64" s="184">
        <v>19221924993</v>
      </c>
      <c r="F64" s="184">
        <v>30149096839</v>
      </c>
      <c r="G64" s="128">
        <f>E64/F64</f>
        <v>0.63756221606396757</v>
      </c>
      <c r="H64" s="283" t="s">
        <v>280</v>
      </c>
      <c r="I64" s="283"/>
      <c r="J64" s="283"/>
      <c r="K64" s="283"/>
      <c r="L64" s="283"/>
      <c r="N64" s="1"/>
      <c r="O64" s="1"/>
      <c r="P64" s="1"/>
      <c r="Q64" s="1"/>
      <c r="S64" s="1"/>
      <c r="T64" s="1"/>
      <c r="U64" s="1"/>
      <c r="V64" s="1"/>
      <c r="W64" s="1"/>
      <c r="X64" s="105"/>
    </row>
    <row r="65" spans="1:24" ht="43.5" customHeight="1" x14ac:dyDescent="0.25">
      <c r="A65" s="122">
        <v>11</v>
      </c>
      <c r="B65" s="138">
        <v>43465</v>
      </c>
      <c r="C65" s="181">
        <f>AVERAGE(G62:G64)</f>
        <v>0.67183394639044691</v>
      </c>
      <c r="D65" s="174" t="s">
        <v>303</v>
      </c>
      <c r="E65" s="186">
        <v>17648675414.869999</v>
      </c>
      <c r="F65" s="186">
        <v>27890646011.290001</v>
      </c>
      <c r="G65" s="176">
        <f>E65/F65</f>
        <v>0.63278116282161045</v>
      </c>
      <c r="H65" s="346" t="s">
        <v>304</v>
      </c>
      <c r="I65" s="347"/>
      <c r="J65" s="348"/>
      <c r="K65" s="349"/>
      <c r="L65" s="350"/>
      <c r="N65" s="1"/>
      <c r="O65" s="1"/>
      <c r="P65" s="1"/>
      <c r="Q65" s="1"/>
      <c r="S65" s="1"/>
      <c r="T65" s="1"/>
      <c r="U65" s="1"/>
      <c r="V65" s="1"/>
      <c r="W65" s="1"/>
      <c r="X65" s="105"/>
    </row>
    <row r="66" spans="1:24" ht="409.6" customHeight="1" x14ac:dyDescent="0.25">
      <c r="A66" s="382">
        <v>12</v>
      </c>
      <c r="B66" s="383">
        <v>43830</v>
      </c>
      <c r="C66" s="135">
        <f>AVERAGE(G63:G65)</f>
        <v>0.6596838318577406</v>
      </c>
      <c r="D66" s="129" t="s">
        <v>303</v>
      </c>
      <c r="E66" s="185">
        <v>15958109945.26</v>
      </c>
      <c r="F66" s="185">
        <v>23748290749.369999</v>
      </c>
      <c r="G66" s="131">
        <f>E66/F66</f>
        <v>0.67196877929765708</v>
      </c>
      <c r="H66" s="351" t="s">
        <v>324</v>
      </c>
      <c r="I66" s="352"/>
      <c r="J66" s="352"/>
      <c r="K66" s="352"/>
      <c r="L66" s="353"/>
      <c r="N66" s="1"/>
      <c r="O66" s="1"/>
      <c r="P66" s="1"/>
      <c r="Q66" s="1"/>
      <c r="S66" s="1"/>
      <c r="T66" s="1"/>
      <c r="U66" s="1"/>
      <c r="V66" s="1"/>
      <c r="W66" s="1"/>
      <c r="X66" s="105"/>
    </row>
    <row r="67" spans="1:24" ht="15" customHeight="1" x14ac:dyDescent="0.25">
      <c r="B67" s="192" t="s">
        <v>110</v>
      </c>
      <c r="C67" s="193"/>
      <c r="D67" s="193"/>
      <c r="E67" s="193"/>
      <c r="F67" s="193"/>
      <c r="G67" s="193"/>
      <c r="H67" s="193"/>
      <c r="I67" s="193"/>
      <c r="J67" s="193"/>
      <c r="K67" s="193"/>
      <c r="L67" s="194"/>
      <c r="N67" s="1"/>
      <c r="O67" s="1"/>
      <c r="P67" s="1"/>
      <c r="Q67" s="1"/>
      <c r="S67" s="1"/>
      <c r="T67" s="1"/>
      <c r="U67" s="1"/>
      <c r="V67" s="1"/>
      <c r="W67" s="1"/>
    </row>
    <row r="68" spans="1:24" ht="15" customHeight="1" x14ac:dyDescent="0.25">
      <c r="B68" s="192"/>
      <c r="C68" s="193"/>
      <c r="D68" s="193"/>
      <c r="E68" s="193"/>
      <c r="F68" s="193"/>
      <c r="G68" s="193"/>
      <c r="H68" s="193"/>
      <c r="I68" s="193"/>
      <c r="J68" s="193"/>
      <c r="K68" s="193"/>
      <c r="L68" s="194"/>
      <c r="N68" s="1"/>
      <c r="O68" s="1"/>
      <c r="P68" s="1"/>
      <c r="Q68" s="1"/>
      <c r="S68" s="1"/>
      <c r="T68" s="1"/>
      <c r="U68" s="1"/>
      <c r="V68" s="1"/>
      <c r="W68" s="1"/>
    </row>
    <row r="69" spans="1:24" ht="15" customHeight="1" x14ac:dyDescent="0.25">
      <c r="B69" s="195"/>
      <c r="C69" s="196"/>
      <c r="D69" s="196"/>
      <c r="E69" s="196"/>
      <c r="F69" s="196"/>
      <c r="G69" s="196"/>
      <c r="H69" s="196"/>
      <c r="I69" s="196"/>
      <c r="J69" s="196"/>
      <c r="K69" s="196"/>
      <c r="L69" s="197"/>
      <c r="N69" s="1"/>
      <c r="O69" s="1"/>
      <c r="P69" s="1"/>
      <c r="Q69" s="1"/>
      <c r="S69" s="1"/>
      <c r="T69" s="1"/>
      <c r="U69" s="1"/>
      <c r="V69" s="1"/>
      <c r="W69" s="1"/>
    </row>
    <row r="70" spans="1:24" ht="15" customHeight="1" x14ac:dyDescent="0.25">
      <c r="B70" s="1"/>
      <c r="C70" s="1"/>
      <c r="D70" s="1"/>
      <c r="E70" s="1"/>
      <c r="F70" s="1"/>
      <c r="G70" s="1"/>
      <c r="H70" s="1"/>
      <c r="I70" s="1"/>
      <c r="J70" s="1"/>
      <c r="K70" s="1"/>
      <c r="L70" s="1"/>
      <c r="N70" s="1"/>
      <c r="O70" s="1"/>
      <c r="P70" s="1"/>
      <c r="Q70" s="1"/>
      <c r="S70" s="1"/>
      <c r="T70" s="1"/>
      <c r="U70" s="1"/>
      <c r="V70" s="1"/>
      <c r="W70" s="1"/>
    </row>
    <row r="71" spans="1:24" ht="15" hidden="1" customHeight="1" x14ac:dyDescent="0.25"/>
    <row r="72" spans="1:24" ht="15" hidden="1" customHeight="1" x14ac:dyDescent="0.25"/>
    <row r="73" spans="1:24" ht="15" hidden="1" customHeight="1" x14ac:dyDescent="0.25"/>
    <row r="74" spans="1:24" ht="15" hidden="1" customHeight="1" x14ac:dyDescent="0.25"/>
    <row r="75" spans="1:24" ht="15" hidden="1" customHeight="1" x14ac:dyDescent="0.25"/>
    <row r="76" spans="1:24" ht="15" hidden="1" customHeight="1" x14ac:dyDescent="0.25"/>
    <row r="77" spans="1:24" ht="15" hidden="1" customHeight="1" x14ac:dyDescent="0.25"/>
    <row r="78" spans="1:24" ht="15" hidden="1" customHeight="1" x14ac:dyDescent="0.25"/>
    <row r="79" spans="1:24" ht="15" hidden="1" customHeight="1" x14ac:dyDescent="0.25"/>
    <row r="80" spans="1:24" ht="15" hidden="1" customHeight="1" x14ac:dyDescent="0.25"/>
    <row r="81" ht="15" hidden="1" customHeight="1" x14ac:dyDescent="0.25"/>
    <row r="82" ht="15" hidden="1" customHeight="1" x14ac:dyDescent="0.25"/>
    <row r="83" ht="15" hidden="1" customHeight="1" x14ac:dyDescent="0.25"/>
    <row r="84" ht="15" hidden="1" customHeight="1" x14ac:dyDescent="0.25"/>
    <row r="85" ht="15" hidden="1" customHeight="1" x14ac:dyDescent="0.25"/>
    <row r="86" ht="15" hidden="1" customHeight="1" x14ac:dyDescent="0.25"/>
    <row r="87" ht="15" hidden="1" customHeight="1" x14ac:dyDescent="0.25"/>
    <row r="88" ht="15" hidden="1" customHeight="1" x14ac:dyDescent="0.25"/>
    <row r="89" ht="15" hidden="1" customHeight="1" x14ac:dyDescent="0.25"/>
    <row r="90" ht="15" hidden="1" customHeight="1" x14ac:dyDescent="0.25"/>
    <row r="91" ht="15" customHeight="1" x14ac:dyDescent="0.25"/>
  </sheetData>
  <mergeCells count="113">
    <mergeCell ref="D2:D5"/>
    <mergeCell ref="E2:K3"/>
    <mergeCell ref="E4:F4"/>
    <mergeCell ref="G4:H4"/>
    <mergeCell ref="I4:K4"/>
    <mergeCell ref="E5:K5"/>
    <mergeCell ref="C12:E12"/>
    <mergeCell ref="F12:L12"/>
    <mergeCell ref="C13:D13"/>
    <mergeCell ref="E13:H13"/>
    <mergeCell ref="J13:L13"/>
    <mergeCell ref="C14:D14"/>
    <mergeCell ref="E14:L14"/>
    <mergeCell ref="C7:D7"/>
    <mergeCell ref="E7:F7"/>
    <mergeCell ref="J7:K7"/>
    <mergeCell ref="B9:L9"/>
    <mergeCell ref="B10:B14"/>
    <mergeCell ref="C10:D10"/>
    <mergeCell ref="E10:I10"/>
    <mergeCell ref="K10:L10"/>
    <mergeCell ref="C11:D11"/>
    <mergeCell ref="E11:J11"/>
    <mergeCell ref="C19:D19"/>
    <mergeCell ref="E19:L19"/>
    <mergeCell ref="C20:D20"/>
    <mergeCell ref="E20:L20"/>
    <mergeCell ref="B21:L21"/>
    <mergeCell ref="B22:L22"/>
    <mergeCell ref="B15:L15"/>
    <mergeCell ref="B16:L16"/>
    <mergeCell ref="C17:D17"/>
    <mergeCell ref="E17:L17"/>
    <mergeCell ref="C18:D18"/>
    <mergeCell ref="E18:L18"/>
    <mergeCell ref="B30:L30"/>
    <mergeCell ref="B31:L31"/>
    <mergeCell ref="C32:D33"/>
    <mergeCell ref="E32:F32"/>
    <mergeCell ref="G32:L32"/>
    <mergeCell ref="E33:F33"/>
    <mergeCell ref="G33:L33"/>
    <mergeCell ref="C23:D25"/>
    <mergeCell ref="E23:L25"/>
    <mergeCell ref="C26:D28"/>
    <mergeCell ref="E26:L28"/>
    <mergeCell ref="C29:D29"/>
    <mergeCell ref="E29:L29"/>
    <mergeCell ref="B36:L36"/>
    <mergeCell ref="F37:G37"/>
    <mergeCell ref="I37:J37"/>
    <mergeCell ref="F38:G38"/>
    <mergeCell ref="I38:J38"/>
    <mergeCell ref="F39:G39"/>
    <mergeCell ref="I39:J39"/>
    <mergeCell ref="C34:D34"/>
    <mergeCell ref="E34:G34"/>
    <mergeCell ref="H34:I34"/>
    <mergeCell ref="J34:L34"/>
    <mergeCell ref="C35:D35"/>
    <mergeCell ref="E35:I35"/>
    <mergeCell ref="K35:L35"/>
    <mergeCell ref="F43:G43"/>
    <mergeCell ref="I43:J43"/>
    <mergeCell ref="F44:G44"/>
    <mergeCell ref="I44:J44"/>
    <mergeCell ref="F45:G45"/>
    <mergeCell ref="I45:J45"/>
    <mergeCell ref="F40:G40"/>
    <mergeCell ref="I40:J40"/>
    <mergeCell ref="F41:G41"/>
    <mergeCell ref="I41:J41"/>
    <mergeCell ref="F42:G42"/>
    <mergeCell ref="I42:J42"/>
    <mergeCell ref="F49:G49"/>
    <mergeCell ref="I49:J49"/>
    <mergeCell ref="F50:G50"/>
    <mergeCell ref="I50:J50"/>
    <mergeCell ref="F51:G51"/>
    <mergeCell ref="I51:J51"/>
    <mergeCell ref="F46:G46"/>
    <mergeCell ref="I46:J46"/>
    <mergeCell ref="F47:G47"/>
    <mergeCell ref="I47:J47"/>
    <mergeCell ref="F48:G48"/>
    <mergeCell ref="I48:J48"/>
    <mergeCell ref="H57:I57"/>
    <mergeCell ref="J57:L57"/>
    <mergeCell ref="H58:I58"/>
    <mergeCell ref="J58:L58"/>
    <mergeCell ref="H59:I59"/>
    <mergeCell ref="J59:L59"/>
    <mergeCell ref="B52:L52"/>
    <mergeCell ref="H54:I54"/>
    <mergeCell ref="J54:L54"/>
    <mergeCell ref="H55:I55"/>
    <mergeCell ref="J55:L55"/>
    <mergeCell ref="H56:I56"/>
    <mergeCell ref="J56:L56"/>
    <mergeCell ref="H63:I63"/>
    <mergeCell ref="J63:L63"/>
    <mergeCell ref="B67:L69"/>
    <mergeCell ref="H60:I60"/>
    <mergeCell ref="J60:L60"/>
    <mergeCell ref="H61:I61"/>
    <mergeCell ref="J61:L61"/>
    <mergeCell ref="H62:I62"/>
    <mergeCell ref="J62:L62"/>
    <mergeCell ref="H64:I64"/>
    <mergeCell ref="J64:L64"/>
    <mergeCell ref="H65:I65"/>
    <mergeCell ref="J65:L65"/>
    <mergeCell ref="H66:L66"/>
  </mergeCells>
  <conditionalFormatting sqref="H37:H51">
    <cfRule type="containsText" dxfId="8" priority="1" operator="containsText" text="ü">
      <formula>NOT(ISERROR(SEARCH("ü",H37)))</formula>
    </cfRule>
    <cfRule type="containsText" dxfId="7" priority="2" operator="containsText" text="%">
      <formula>NOT(ISERROR(SEARCH("%",H37)))</formula>
    </cfRule>
    <cfRule type="containsText" dxfId="6" priority="3" operator="containsText" text="M">
      <formula>NOT(ISERROR(SEARCH("M",H37)))</formula>
    </cfRule>
  </conditionalFormatting>
  <dataValidations disablePrompts="1" count="6">
    <dataValidation type="list" allowBlank="1" showInputMessage="1" showErrorMessage="1" sqref="F12 JB12 SX12 ACT12 AMP12 AWL12 BGH12 BQD12 BZZ12 CJV12 CTR12 DDN12 DNJ12 DXF12 EHB12 EQX12 FAT12 FKP12 FUL12 GEH12 GOD12 GXZ12 HHV12 HRR12 IBN12 ILJ12 IVF12 JFB12 JOX12 JYT12 KIP12 KSL12 LCH12 LMD12 LVZ12 MFV12 MPR12 MZN12 NJJ12 NTF12 ODB12 OMX12 OWT12 PGP12 PQL12 QAH12 QKD12 QTZ12 RDV12 RNR12 RXN12 SHJ12 SRF12 TBB12 TKX12 TUT12 UEP12 UOL12 UYH12 VID12 VRZ12 WBV12 WLR12 WVN12 F65550 JB65550 SX65550 ACT65550 AMP65550 AWL65550 BGH65550 BQD65550 BZZ65550 CJV65550 CTR65550 DDN65550 DNJ65550 DXF65550 EHB65550 EQX65550 FAT65550 FKP65550 FUL65550 GEH65550 GOD65550 GXZ65550 HHV65550 HRR65550 IBN65550 ILJ65550 IVF65550 JFB65550 JOX65550 JYT65550 KIP65550 KSL65550 LCH65550 LMD65550 LVZ65550 MFV65550 MPR65550 MZN65550 NJJ65550 NTF65550 ODB65550 OMX65550 OWT65550 PGP65550 PQL65550 QAH65550 QKD65550 QTZ65550 RDV65550 RNR65550 RXN65550 SHJ65550 SRF65550 TBB65550 TKX65550 TUT65550 UEP65550 UOL65550 UYH65550 VID65550 VRZ65550 WBV65550 WLR65550 WVN65550 F131086 JB131086 SX131086 ACT131086 AMP131086 AWL131086 BGH131086 BQD131086 BZZ131086 CJV131086 CTR131086 DDN131086 DNJ131086 DXF131086 EHB131086 EQX131086 FAT131086 FKP131086 FUL131086 GEH131086 GOD131086 GXZ131086 HHV131086 HRR131086 IBN131086 ILJ131086 IVF131086 JFB131086 JOX131086 JYT131086 KIP131086 KSL131086 LCH131086 LMD131086 LVZ131086 MFV131086 MPR131086 MZN131086 NJJ131086 NTF131086 ODB131086 OMX131086 OWT131086 PGP131086 PQL131086 QAH131086 QKD131086 QTZ131086 RDV131086 RNR131086 RXN131086 SHJ131086 SRF131086 TBB131086 TKX131086 TUT131086 UEP131086 UOL131086 UYH131086 VID131086 VRZ131086 WBV131086 WLR131086 WVN131086 F196622 JB196622 SX196622 ACT196622 AMP196622 AWL196622 BGH196622 BQD196622 BZZ196622 CJV196622 CTR196622 DDN196622 DNJ196622 DXF196622 EHB196622 EQX196622 FAT196622 FKP196622 FUL196622 GEH196622 GOD196622 GXZ196622 HHV196622 HRR196622 IBN196622 ILJ196622 IVF196622 JFB196622 JOX196622 JYT196622 KIP196622 KSL196622 LCH196622 LMD196622 LVZ196622 MFV196622 MPR196622 MZN196622 NJJ196622 NTF196622 ODB196622 OMX196622 OWT196622 PGP196622 PQL196622 QAH196622 QKD196622 QTZ196622 RDV196622 RNR196622 RXN196622 SHJ196622 SRF196622 TBB196622 TKX196622 TUT196622 UEP196622 UOL196622 UYH196622 VID196622 VRZ196622 WBV196622 WLR196622 WVN196622 F262158 JB262158 SX262158 ACT262158 AMP262158 AWL262158 BGH262158 BQD262158 BZZ262158 CJV262158 CTR262158 DDN262158 DNJ262158 DXF262158 EHB262158 EQX262158 FAT262158 FKP262158 FUL262158 GEH262158 GOD262158 GXZ262158 HHV262158 HRR262158 IBN262158 ILJ262158 IVF262158 JFB262158 JOX262158 JYT262158 KIP262158 KSL262158 LCH262158 LMD262158 LVZ262158 MFV262158 MPR262158 MZN262158 NJJ262158 NTF262158 ODB262158 OMX262158 OWT262158 PGP262158 PQL262158 QAH262158 QKD262158 QTZ262158 RDV262158 RNR262158 RXN262158 SHJ262158 SRF262158 TBB262158 TKX262158 TUT262158 UEP262158 UOL262158 UYH262158 VID262158 VRZ262158 WBV262158 WLR262158 WVN262158 F327694 JB327694 SX327694 ACT327694 AMP327694 AWL327694 BGH327694 BQD327694 BZZ327694 CJV327694 CTR327694 DDN327694 DNJ327694 DXF327694 EHB327694 EQX327694 FAT327694 FKP327694 FUL327694 GEH327694 GOD327694 GXZ327694 HHV327694 HRR327694 IBN327694 ILJ327694 IVF327694 JFB327694 JOX327694 JYT327694 KIP327694 KSL327694 LCH327694 LMD327694 LVZ327694 MFV327694 MPR327694 MZN327694 NJJ327694 NTF327694 ODB327694 OMX327694 OWT327694 PGP327694 PQL327694 QAH327694 QKD327694 QTZ327694 RDV327694 RNR327694 RXN327694 SHJ327694 SRF327694 TBB327694 TKX327694 TUT327694 UEP327694 UOL327694 UYH327694 VID327694 VRZ327694 WBV327694 WLR327694 WVN327694 F393230 JB393230 SX393230 ACT393230 AMP393230 AWL393230 BGH393230 BQD393230 BZZ393230 CJV393230 CTR393230 DDN393230 DNJ393230 DXF393230 EHB393230 EQX393230 FAT393230 FKP393230 FUL393230 GEH393230 GOD393230 GXZ393230 HHV393230 HRR393230 IBN393230 ILJ393230 IVF393230 JFB393230 JOX393230 JYT393230 KIP393230 KSL393230 LCH393230 LMD393230 LVZ393230 MFV393230 MPR393230 MZN393230 NJJ393230 NTF393230 ODB393230 OMX393230 OWT393230 PGP393230 PQL393230 QAH393230 QKD393230 QTZ393230 RDV393230 RNR393230 RXN393230 SHJ393230 SRF393230 TBB393230 TKX393230 TUT393230 UEP393230 UOL393230 UYH393230 VID393230 VRZ393230 WBV393230 WLR393230 WVN393230 F458766 JB458766 SX458766 ACT458766 AMP458766 AWL458766 BGH458766 BQD458766 BZZ458766 CJV458766 CTR458766 DDN458766 DNJ458766 DXF458766 EHB458766 EQX458766 FAT458766 FKP458766 FUL458766 GEH458766 GOD458766 GXZ458766 HHV458766 HRR458766 IBN458766 ILJ458766 IVF458766 JFB458766 JOX458766 JYT458766 KIP458766 KSL458766 LCH458766 LMD458766 LVZ458766 MFV458766 MPR458766 MZN458766 NJJ458766 NTF458766 ODB458766 OMX458766 OWT458766 PGP458766 PQL458766 QAH458766 QKD458766 QTZ458766 RDV458766 RNR458766 RXN458766 SHJ458766 SRF458766 TBB458766 TKX458766 TUT458766 UEP458766 UOL458766 UYH458766 VID458766 VRZ458766 WBV458766 WLR458766 WVN458766 F524302 JB524302 SX524302 ACT524302 AMP524302 AWL524302 BGH524302 BQD524302 BZZ524302 CJV524302 CTR524302 DDN524302 DNJ524302 DXF524302 EHB524302 EQX524302 FAT524302 FKP524302 FUL524302 GEH524302 GOD524302 GXZ524302 HHV524302 HRR524302 IBN524302 ILJ524302 IVF524302 JFB524302 JOX524302 JYT524302 KIP524302 KSL524302 LCH524302 LMD524302 LVZ524302 MFV524302 MPR524302 MZN524302 NJJ524302 NTF524302 ODB524302 OMX524302 OWT524302 PGP524302 PQL524302 QAH524302 QKD524302 QTZ524302 RDV524302 RNR524302 RXN524302 SHJ524302 SRF524302 TBB524302 TKX524302 TUT524302 UEP524302 UOL524302 UYH524302 VID524302 VRZ524302 WBV524302 WLR524302 WVN524302 F589838 JB589838 SX589838 ACT589838 AMP589838 AWL589838 BGH589838 BQD589838 BZZ589838 CJV589838 CTR589838 DDN589838 DNJ589838 DXF589838 EHB589838 EQX589838 FAT589838 FKP589838 FUL589838 GEH589838 GOD589838 GXZ589838 HHV589838 HRR589838 IBN589838 ILJ589838 IVF589838 JFB589838 JOX589838 JYT589838 KIP589838 KSL589838 LCH589838 LMD589838 LVZ589838 MFV589838 MPR589838 MZN589838 NJJ589838 NTF589838 ODB589838 OMX589838 OWT589838 PGP589838 PQL589838 QAH589838 QKD589838 QTZ589838 RDV589838 RNR589838 RXN589838 SHJ589838 SRF589838 TBB589838 TKX589838 TUT589838 UEP589838 UOL589838 UYH589838 VID589838 VRZ589838 WBV589838 WLR589838 WVN589838 F655374 JB655374 SX655374 ACT655374 AMP655374 AWL655374 BGH655374 BQD655374 BZZ655374 CJV655374 CTR655374 DDN655374 DNJ655374 DXF655374 EHB655374 EQX655374 FAT655374 FKP655374 FUL655374 GEH655374 GOD655374 GXZ655374 HHV655374 HRR655374 IBN655374 ILJ655374 IVF655374 JFB655374 JOX655374 JYT655374 KIP655374 KSL655374 LCH655374 LMD655374 LVZ655374 MFV655374 MPR655374 MZN655374 NJJ655374 NTF655374 ODB655374 OMX655374 OWT655374 PGP655374 PQL655374 QAH655374 QKD655374 QTZ655374 RDV655374 RNR655374 RXN655374 SHJ655374 SRF655374 TBB655374 TKX655374 TUT655374 UEP655374 UOL655374 UYH655374 VID655374 VRZ655374 WBV655374 WLR655374 WVN655374 F720910 JB720910 SX720910 ACT720910 AMP720910 AWL720910 BGH720910 BQD720910 BZZ720910 CJV720910 CTR720910 DDN720910 DNJ720910 DXF720910 EHB720910 EQX720910 FAT720910 FKP720910 FUL720910 GEH720910 GOD720910 GXZ720910 HHV720910 HRR720910 IBN720910 ILJ720910 IVF720910 JFB720910 JOX720910 JYT720910 KIP720910 KSL720910 LCH720910 LMD720910 LVZ720910 MFV720910 MPR720910 MZN720910 NJJ720910 NTF720910 ODB720910 OMX720910 OWT720910 PGP720910 PQL720910 QAH720910 QKD720910 QTZ720910 RDV720910 RNR720910 RXN720910 SHJ720910 SRF720910 TBB720910 TKX720910 TUT720910 UEP720910 UOL720910 UYH720910 VID720910 VRZ720910 WBV720910 WLR720910 WVN720910 F786446 JB786446 SX786446 ACT786446 AMP786446 AWL786446 BGH786446 BQD786446 BZZ786446 CJV786446 CTR786446 DDN786446 DNJ786446 DXF786446 EHB786446 EQX786446 FAT786446 FKP786446 FUL786446 GEH786446 GOD786446 GXZ786446 HHV786446 HRR786446 IBN786446 ILJ786446 IVF786446 JFB786446 JOX786446 JYT786446 KIP786446 KSL786446 LCH786446 LMD786446 LVZ786446 MFV786446 MPR786446 MZN786446 NJJ786446 NTF786446 ODB786446 OMX786446 OWT786446 PGP786446 PQL786446 QAH786446 QKD786446 QTZ786446 RDV786446 RNR786446 RXN786446 SHJ786446 SRF786446 TBB786446 TKX786446 TUT786446 UEP786446 UOL786446 UYH786446 VID786446 VRZ786446 WBV786446 WLR786446 WVN786446 F851982 JB851982 SX851982 ACT851982 AMP851982 AWL851982 BGH851982 BQD851982 BZZ851982 CJV851982 CTR851982 DDN851982 DNJ851982 DXF851982 EHB851982 EQX851982 FAT851982 FKP851982 FUL851982 GEH851982 GOD851982 GXZ851982 HHV851982 HRR851982 IBN851982 ILJ851982 IVF851982 JFB851982 JOX851982 JYT851982 KIP851982 KSL851982 LCH851982 LMD851982 LVZ851982 MFV851982 MPR851982 MZN851982 NJJ851982 NTF851982 ODB851982 OMX851982 OWT851982 PGP851982 PQL851982 QAH851982 QKD851982 QTZ851982 RDV851982 RNR851982 RXN851982 SHJ851982 SRF851982 TBB851982 TKX851982 TUT851982 UEP851982 UOL851982 UYH851982 VID851982 VRZ851982 WBV851982 WLR851982 WVN851982 F917518 JB917518 SX917518 ACT917518 AMP917518 AWL917518 BGH917518 BQD917518 BZZ917518 CJV917518 CTR917518 DDN917518 DNJ917518 DXF917518 EHB917518 EQX917518 FAT917518 FKP917518 FUL917518 GEH917518 GOD917518 GXZ917518 HHV917518 HRR917518 IBN917518 ILJ917518 IVF917518 JFB917518 JOX917518 JYT917518 KIP917518 KSL917518 LCH917518 LMD917518 LVZ917518 MFV917518 MPR917518 MZN917518 NJJ917518 NTF917518 ODB917518 OMX917518 OWT917518 PGP917518 PQL917518 QAH917518 QKD917518 QTZ917518 RDV917518 RNR917518 RXN917518 SHJ917518 SRF917518 TBB917518 TKX917518 TUT917518 UEP917518 UOL917518 UYH917518 VID917518 VRZ917518 WBV917518 WLR917518 WVN917518 F983054 JB983054 SX983054 ACT983054 AMP983054 AWL983054 BGH983054 BQD983054 BZZ983054 CJV983054 CTR983054 DDN983054 DNJ983054 DXF983054 EHB983054 EQX983054 FAT983054 FKP983054 FUL983054 GEH983054 GOD983054 GXZ983054 HHV983054 HRR983054 IBN983054 ILJ983054 IVF983054 JFB983054 JOX983054 JYT983054 KIP983054 KSL983054 LCH983054 LMD983054 LVZ983054 MFV983054 MPR983054 MZN983054 NJJ983054 NTF983054 ODB983054 OMX983054 OWT983054 PGP983054 PQL983054 QAH983054 QKD983054 QTZ983054 RDV983054 RNR983054 RXN983054 SHJ983054 SRF983054 TBB983054 TKX983054 TUT983054 UEP983054 UOL983054 UYH983054 VID983054 VRZ983054 WBV983054 WLR983054 WVN983054">
      <formula1>$N$2:$N$16</formula1>
    </dataValidation>
    <dataValidation type="list" allowBlank="1" showInputMessage="1" showErrorMessage="1" sqref="J13 JF13 TB13 ACX13 AMT13 AWP13 BGL13 BQH13 CAD13 CJZ13 CTV13 DDR13 DNN13 DXJ13 EHF13 ERB13 FAX13 FKT13 FUP13 GEL13 GOH13 GYD13 HHZ13 HRV13 IBR13 ILN13 IVJ13 JFF13 JPB13 JYX13 KIT13 KSP13 LCL13 LMH13 LWD13 MFZ13 MPV13 MZR13 NJN13 NTJ13 ODF13 ONB13 OWX13 PGT13 PQP13 QAL13 QKH13 QUD13 RDZ13 RNV13 RXR13 SHN13 SRJ13 TBF13 TLB13 TUX13 UET13 UOP13 UYL13 VIH13 VSD13 WBZ13 WLV13 WVR13 J65551 JF65551 TB65551 ACX65551 AMT65551 AWP65551 BGL65551 BQH65551 CAD65551 CJZ65551 CTV65551 DDR65551 DNN65551 DXJ65551 EHF65551 ERB65551 FAX65551 FKT65551 FUP65551 GEL65551 GOH65551 GYD65551 HHZ65551 HRV65551 IBR65551 ILN65551 IVJ65551 JFF65551 JPB65551 JYX65551 KIT65551 KSP65551 LCL65551 LMH65551 LWD65551 MFZ65551 MPV65551 MZR65551 NJN65551 NTJ65551 ODF65551 ONB65551 OWX65551 PGT65551 PQP65551 QAL65551 QKH65551 QUD65551 RDZ65551 RNV65551 RXR65551 SHN65551 SRJ65551 TBF65551 TLB65551 TUX65551 UET65551 UOP65551 UYL65551 VIH65551 VSD65551 WBZ65551 WLV65551 WVR65551 J131087 JF131087 TB131087 ACX131087 AMT131087 AWP131087 BGL131087 BQH131087 CAD131087 CJZ131087 CTV131087 DDR131087 DNN131087 DXJ131087 EHF131087 ERB131087 FAX131087 FKT131087 FUP131087 GEL131087 GOH131087 GYD131087 HHZ131087 HRV131087 IBR131087 ILN131087 IVJ131087 JFF131087 JPB131087 JYX131087 KIT131087 KSP131087 LCL131087 LMH131087 LWD131087 MFZ131087 MPV131087 MZR131087 NJN131087 NTJ131087 ODF131087 ONB131087 OWX131087 PGT131087 PQP131087 QAL131087 QKH131087 QUD131087 RDZ131087 RNV131087 RXR131087 SHN131087 SRJ131087 TBF131087 TLB131087 TUX131087 UET131087 UOP131087 UYL131087 VIH131087 VSD131087 WBZ131087 WLV131087 WVR131087 J196623 JF196623 TB196623 ACX196623 AMT196623 AWP196623 BGL196623 BQH196623 CAD196623 CJZ196623 CTV196623 DDR196623 DNN196623 DXJ196623 EHF196623 ERB196623 FAX196623 FKT196623 FUP196623 GEL196623 GOH196623 GYD196623 HHZ196623 HRV196623 IBR196623 ILN196623 IVJ196623 JFF196623 JPB196623 JYX196623 KIT196623 KSP196623 LCL196623 LMH196623 LWD196623 MFZ196623 MPV196623 MZR196623 NJN196623 NTJ196623 ODF196623 ONB196623 OWX196623 PGT196623 PQP196623 QAL196623 QKH196623 QUD196623 RDZ196623 RNV196623 RXR196623 SHN196623 SRJ196623 TBF196623 TLB196623 TUX196623 UET196623 UOP196623 UYL196623 VIH196623 VSD196623 WBZ196623 WLV196623 WVR196623 J262159 JF262159 TB262159 ACX262159 AMT262159 AWP262159 BGL262159 BQH262159 CAD262159 CJZ262159 CTV262159 DDR262159 DNN262159 DXJ262159 EHF262159 ERB262159 FAX262159 FKT262159 FUP262159 GEL262159 GOH262159 GYD262159 HHZ262159 HRV262159 IBR262159 ILN262159 IVJ262159 JFF262159 JPB262159 JYX262159 KIT262159 KSP262159 LCL262159 LMH262159 LWD262159 MFZ262159 MPV262159 MZR262159 NJN262159 NTJ262159 ODF262159 ONB262159 OWX262159 PGT262159 PQP262159 QAL262159 QKH262159 QUD262159 RDZ262159 RNV262159 RXR262159 SHN262159 SRJ262159 TBF262159 TLB262159 TUX262159 UET262159 UOP262159 UYL262159 VIH262159 VSD262159 WBZ262159 WLV262159 WVR262159 J327695 JF327695 TB327695 ACX327695 AMT327695 AWP327695 BGL327695 BQH327695 CAD327695 CJZ327695 CTV327695 DDR327695 DNN327695 DXJ327695 EHF327695 ERB327695 FAX327695 FKT327695 FUP327695 GEL327695 GOH327695 GYD327695 HHZ327695 HRV327695 IBR327695 ILN327695 IVJ327695 JFF327695 JPB327695 JYX327695 KIT327695 KSP327695 LCL327695 LMH327695 LWD327695 MFZ327695 MPV327695 MZR327695 NJN327695 NTJ327695 ODF327695 ONB327695 OWX327695 PGT327695 PQP327695 QAL327695 QKH327695 QUD327695 RDZ327695 RNV327695 RXR327695 SHN327695 SRJ327695 TBF327695 TLB327695 TUX327695 UET327695 UOP327695 UYL327695 VIH327695 VSD327695 WBZ327695 WLV327695 WVR327695 J393231 JF393231 TB393231 ACX393231 AMT393231 AWP393231 BGL393231 BQH393231 CAD393231 CJZ393231 CTV393231 DDR393231 DNN393231 DXJ393231 EHF393231 ERB393231 FAX393231 FKT393231 FUP393231 GEL393231 GOH393231 GYD393231 HHZ393231 HRV393231 IBR393231 ILN393231 IVJ393231 JFF393231 JPB393231 JYX393231 KIT393231 KSP393231 LCL393231 LMH393231 LWD393231 MFZ393231 MPV393231 MZR393231 NJN393231 NTJ393231 ODF393231 ONB393231 OWX393231 PGT393231 PQP393231 QAL393231 QKH393231 QUD393231 RDZ393231 RNV393231 RXR393231 SHN393231 SRJ393231 TBF393231 TLB393231 TUX393231 UET393231 UOP393231 UYL393231 VIH393231 VSD393231 WBZ393231 WLV393231 WVR393231 J458767 JF458767 TB458767 ACX458767 AMT458767 AWP458767 BGL458767 BQH458767 CAD458767 CJZ458767 CTV458767 DDR458767 DNN458767 DXJ458767 EHF458767 ERB458767 FAX458767 FKT458767 FUP458767 GEL458767 GOH458767 GYD458767 HHZ458767 HRV458767 IBR458767 ILN458767 IVJ458767 JFF458767 JPB458767 JYX458767 KIT458767 KSP458767 LCL458767 LMH458767 LWD458767 MFZ458767 MPV458767 MZR458767 NJN458767 NTJ458767 ODF458767 ONB458767 OWX458767 PGT458767 PQP458767 QAL458767 QKH458767 QUD458767 RDZ458767 RNV458767 RXR458767 SHN458767 SRJ458767 TBF458767 TLB458767 TUX458767 UET458767 UOP458767 UYL458767 VIH458767 VSD458767 WBZ458767 WLV458767 WVR458767 J524303 JF524303 TB524303 ACX524303 AMT524303 AWP524303 BGL524303 BQH524303 CAD524303 CJZ524303 CTV524303 DDR524303 DNN524303 DXJ524303 EHF524303 ERB524303 FAX524303 FKT524303 FUP524303 GEL524303 GOH524303 GYD524303 HHZ524303 HRV524303 IBR524303 ILN524303 IVJ524303 JFF524303 JPB524303 JYX524303 KIT524303 KSP524303 LCL524303 LMH524303 LWD524303 MFZ524303 MPV524303 MZR524303 NJN524303 NTJ524303 ODF524303 ONB524303 OWX524303 PGT524303 PQP524303 QAL524303 QKH524303 QUD524303 RDZ524303 RNV524303 RXR524303 SHN524303 SRJ524303 TBF524303 TLB524303 TUX524303 UET524303 UOP524303 UYL524303 VIH524303 VSD524303 WBZ524303 WLV524303 WVR524303 J589839 JF589839 TB589839 ACX589839 AMT589839 AWP589839 BGL589839 BQH589839 CAD589839 CJZ589839 CTV589839 DDR589839 DNN589839 DXJ589839 EHF589839 ERB589839 FAX589839 FKT589839 FUP589839 GEL589839 GOH589839 GYD589839 HHZ589839 HRV589839 IBR589839 ILN589839 IVJ589839 JFF589839 JPB589839 JYX589839 KIT589839 KSP589839 LCL589839 LMH589839 LWD589839 MFZ589839 MPV589839 MZR589839 NJN589839 NTJ589839 ODF589839 ONB589839 OWX589839 PGT589839 PQP589839 QAL589839 QKH589839 QUD589839 RDZ589839 RNV589839 RXR589839 SHN589839 SRJ589839 TBF589839 TLB589839 TUX589839 UET589839 UOP589839 UYL589839 VIH589839 VSD589839 WBZ589839 WLV589839 WVR589839 J655375 JF655375 TB655375 ACX655375 AMT655375 AWP655375 BGL655375 BQH655375 CAD655375 CJZ655375 CTV655375 DDR655375 DNN655375 DXJ655375 EHF655375 ERB655375 FAX655375 FKT655375 FUP655375 GEL655375 GOH655375 GYD655375 HHZ655375 HRV655375 IBR655375 ILN655375 IVJ655375 JFF655375 JPB655375 JYX655375 KIT655375 KSP655375 LCL655375 LMH655375 LWD655375 MFZ655375 MPV655375 MZR655375 NJN655375 NTJ655375 ODF655375 ONB655375 OWX655375 PGT655375 PQP655375 QAL655375 QKH655375 QUD655375 RDZ655375 RNV655375 RXR655375 SHN655375 SRJ655375 TBF655375 TLB655375 TUX655375 UET655375 UOP655375 UYL655375 VIH655375 VSD655375 WBZ655375 WLV655375 WVR655375 J720911 JF720911 TB720911 ACX720911 AMT720911 AWP720911 BGL720911 BQH720911 CAD720911 CJZ720911 CTV720911 DDR720911 DNN720911 DXJ720911 EHF720911 ERB720911 FAX720911 FKT720911 FUP720911 GEL720911 GOH720911 GYD720911 HHZ720911 HRV720911 IBR720911 ILN720911 IVJ720911 JFF720911 JPB720911 JYX720911 KIT720911 KSP720911 LCL720911 LMH720911 LWD720911 MFZ720911 MPV720911 MZR720911 NJN720911 NTJ720911 ODF720911 ONB720911 OWX720911 PGT720911 PQP720911 QAL720911 QKH720911 QUD720911 RDZ720911 RNV720911 RXR720911 SHN720911 SRJ720911 TBF720911 TLB720911 TUX720911 UET720911 UOP720911 UYL720911 VIH720911 VSD720911 WBZ720911 WLV720911 WVR720911 J786447 JF786447 TB786447 ACX786447 AMT786447 AWP786447 BGL786447 BQH786447 CAD786447 CJZ786447 CTV786447 DDR786447 DNN786447 DXJ786447 EHF786447 ERB786447 FAX786447 FKT786447 FUP786447 GEL786447 GOH786447 GYD786447 HHZ786447 HRV786447 IBR786447 ILN786447 IVJ786447 JFF786447 JPB786447 JYX786447 KIT786447 KSP786447 LCL786447 LMH786447 LWD786447 MFZ786447 MPV786447 MZR786447 NJN786447 NTJ786447 ODF786447 ONB786447 OWX786447 PGT786447 PQP786447 QAL786447 QKH786447 QUD786447 RDZ786447 RNV786447 RXR786447 SHN786447 SRJ786447 TBF786447 TLB786447 TUX786447 UET786447 UOP786447 UYL786447 VIH786447 VSD786447 WBZ786447 WLV786447 WVR786447 J851983 JF851983 TB851983 ACX851983 AMT851983 AWP851983 BGL851983 BQH851983 CAD851983 CJZ851983 CTV851983 DDR851983 DNN851983 DXJ851983 EHF851983 ERB851983 FAX851983 FKT851983 FUP851983 GEL851983 GOH851983 GYD851983 HHZ851983 HRV851983 IBR851983 ILN851983 IVJ851983 JFF851983 JPB851983 JYX851983 KIT851983 KSP851983 LCL851983 LMH851983 LWD851983 MFZ851983 MPV851983 MZR851983 NJN851983 NTJ851983 ODF851983 ONB851983 OWX851983 PGT851983 PQP851983 QAL851983 QKH851983 QUD851983 RDZ851983 RNV851983 RXR851983 SHN851983 SRJ851983 TBF851983 TLB851983 TUX851983 UET851983 UOP851983 UYL851983 VIH851983 VSD851983 WBZ851983 WLV851983 WVR851983 J917519 JF917519 TB917519 ACX917519 AMT917519 AWP917519 BGL917519 BQH917519 CAD917519 CJZ917519 CTV917519 DDR917519 DNN917519 DXJ917519 EHF917519 ERB917519 FAX917519 FKT917519 FUP917519 GEL917519 GOH917519 GYD917519 HHZ917519 HRV917519 IBR917519 ILN917519 IVJ917519 JFF917519 JPB917519 JYX917519 KIT917519 KSP917519 LCL917519 LMH917519 LWD917519 MFZ917519 MPV917519 MZR917519 NJN917519 NTJ917519 ODF917519 ONB917519 OWX917519 PGT917519 PQP917519 QAL917519 QKH917519 QUD917519 RDZ917519 RNV917519 RXR917519 SHN917519 SRJ917519 TBF917519 TLB917519 TUX917519 UET917519 UOP917519 UYL917519 VIH917519 VSD917519 WBZ917519 WLV917519 WVR917519 J983055 JF983055 TB983055 ACX983055 AMT983055 AWP983055 BGL983055 BQH983055 CAD983055 CJZ983055 CTV983055 DDR983055 DNN983055 DXJ983055 EHF983055 ERB983055 FAX983055 FKT983055 FUP983055 GEL983055 GOH983055 GYD983055 HHZ983055 HRV983055 IBR983055 ILN983055 IVJ983055 JFF983055 JPB983055 JYX983055 KIT983055 KSP983055 LCL983055 LMH983055 LWD983055 MFZ983055 MPV983055 MZR983055 NJN983055 NTJ983055 ODF983055 ONB983055 OWX983055 PGT983055 PQP983055 QAL983055 QKH983055 QUD983055 RDZ983055 RNV983055 RXR983055 SHN983055 SRJ983055 TBF983055 TLB983055 TUX983055 UET983055 UOP983055 UYL983055 VIH983055 VSD983055 WBZ983055 WLV983055 WVR983055">
      <formula1>$O$2:$O$4</formula1>
    </dataValidation>
    <dataValidation type="list" allowBlank="1" showInputMessage="1" showErrorMessage="1" sqref="J34 JF34 TB34 ACX34 AMT34 AWP34 BGL34 BQH34 CAD34 CJZ34 CTV34 DDR34 DNN34 DXJ34 EHF34 ERB34 FAX34 FKT34 FUP34 GEL34 GOH34 GYD34 HHZ34 HRV34 IBR34 ILN34 IVJ34 JFF34 JPB34 JYX34 KIT34 KSP34 LCL34 LMH34 LWD34 MFZ34 MPV34 MZR34 NJN34 NTJ34 ODF34 ONB34 OWX34 PGT34 PQP34 QAL34 QKH34 QUD34 RDZ34 RNV34 RXR34 SHN34 SRJ34 TBF34 TLB34 TUX34 UET34 UOP34 UYL34 VIH34 VSD34 WBZ34 WLV34 WVR34 J65572 JF65572 TB65572 ACX65572 AMT65572 AWP65572 BGL65572 BQH65572 CAD65572 CJZ65572 CTV65572 DDR65572 DNN65572 DXJ65572 EHF65572 ERB65572 FAX65572 FKT65572 FUP65572 GEL65572 GOH65572 GYD65572 HHZ65572 HRV65572 IBR65572 ILN65572 IVJ65572 JFF65572 JPB65572 JYX65572 KIT65572 KSP65572 LCL65572 LMH65572 LWD65572 MFZ65572 MPV65572 MZR65572 NJN65572 NTJ65572 ODF65572 ONB65572 OWX65572 PGT65572 PQP65572 QAL65572 QKH65572 QUD65572 RDZ65572 RNV65572 RXR65572 SHN65572 SRJ65572 TBF65572 TLB65572 TUX65572 UET65572 UOP65572 UYL65572 VIH65572 VSD65572 WBZ65572 WLV65572 WVR65572 J131108 JF131108 TB131108 ACX131108 AMT131108 AWP131108 BGL131108 BQH131108 CAD131108 CJZ131108 CTV131108 DDR131108 DNN131108 DXJ131108 EHF131108 ERB131108 FAX131108 FKT131108 FUP131108 GEL131108 GOH131108 GYD131108 HHZ131108 HRV131108 IBR131108 ILN131108 IVJ131108 JFF131108 JPB131108 JYX131108 KIT131108 KSP131108 LCL131108 LMH131108 LWD131108 MFZ131108 MPV131108 MZR131108 NJN131108 NTJ131108 ODF131108 ONB131108 OWX131108 PGT131108 PQP131108 QAL131108 QKH131108 QUD131108 RDZ131108 RNV131108 RXR131108 SHN131108 SRJ131108 TBF131108 TLB131108 TUX131108 UET131108 UOP131108 UYL131108 VIH131108 VSD131108 WBZ131108 WLV131108 WVR131108 J196644 JF196644 TB196644 ACX196644 AMT196644 AWP196644 BGL196644 BQH196644 CAD196644 CJZ196644 CTV196644 DDR196644 DNN196644 DXJ196644 EHF196644 ERB196644 FAX196644 FKT196644 FUP196644 GEL196644 GOH196644 GYD196644 HHZ196644 HRV196644 IBR196644 ILN196644 IVJ196644 JFF196644 JPB196644 JYX196644 KIT196644 KSP196644 LCL196644 LMH196644 LWD196644 MFZ196644 MPV196644 MZR196644 NJN196644 NTJ196644 ODF196644 ONB196644 OWX196644 PGT196644 PQP196644 QAL196644 QKH196644 QUD196644 RDZ196644 RNV196644 RXR196644 SHN196644 SRJ196644 TBF196644 TLB196644 TUX196644 UET196644 UOP196644 UYL196644 VIH196644 VSD196644 WBZ196644 WLV196644 WVR196644 J262180 JF262180 TB262180 ACX262180 AMT262180 AWP262180 BGL262180 BQH262180 CAD262180 CJZ262180 CTV262180 DDR262180 DNN262180 DXJ262180 EHF262180 ERB262180 FAX262180 FKT262180 FUP262180 GEL262180 GOH262180 GYD262180 HHZ262180 HRV262180 IBR262180 ILN262180 IVJ262180 JFF262180 JPB262180 JYX262180 KIT262180 KSP262180 LCL262180 LMH262180 LWD262180 MFZ262180 MPV262180 MZR262180 NJN262180 NTJ262180 ODF262180 ONB262180 OWX262180 PGT262180 PQP262180 QAL262180 QKH262180 QUD262180 RDZ262180 RNV262180 RXR262180 SHN262180 SRJ262180 TBF262180 TLB262180 TUX262180 UET262180 UOP262180 UYL262180 VIH262180 VSD262180 WBZ262180 WLV262180 WVR262180 J327716 JF327716 TB327716 ACX327716 AMT327716 AWP327716 BGL327716 BQH327716 CAD327716 CJZ327716 CTV327716 DDR327716 DNN327716 DXJ327716 EHF327716 ERB327716 FAX327716 FKT327716 FUP327716 GEL327716 GOH327716 GYD327716 HHZ327716 HRV327716 IBR327716 ILN327716 IVJ327716 JFF327716 JPB327716 JYX327716 KIT327716 KSP327716 LCL327716 LMH327716 LWD327716 MFZ327716 MPV327716 MZR327716 NJN327716 NTJ327716 ODF327716 ONB327716 OWX327716 PGT327716 PQP327716 QAL327716 QKH327716 QUD327716 RDZ327716 RNV327716 RXR327716 SHN327716 SRJ327716 TBF327716 TLB327716 TUX327716 UET327716 UOP327716 UYL327716 VIH327716 VSD327716 WBZ327716 WLV327716 WVR327716 J393252 JF393252 TB393252 ACX393252 AMT393252 AWP393252 BGL393252 BQH393252 CAD393252 CJZ393252 CTV393252 DDR393252 DNN393252 DXJ393252 EHF393252 ERB393252 FAX393252 FKT393252 FUP393252 GEL393252 GOH393252 GYD393252 HHZ393252 HRV393252 IBR393252 ILN393252 IVJ393252 JFF393252 JPB393252 JYX393252 KIT393252 KSP393252 LCL393252 LMH393252 LWD393252 MFZ393252 MPV393252 MZR393252 NJN393252 NTJ393252 ODF393252 ONB393252 OWX393252 PGT393252 PQP393252 QAL393252 QKH393252 QUD393252 RDZ393252 RNV393252 RXR393252 SHN393252 SRJ393252 TBF393252 TLB393252 TUX393252 UET393252 UOP393252 UYL393252 VIH393252 VSD393252 WBZ393252 WLV393252 WVR393252 J458788 JF458788 TB458788 ACX458788 AMT458788 AWP458788 BGL458788 BQH458788 CAD458788 CJZ458788 CTV458788 DDR458788 DNN458788 DXJ458788 EHF458788 ERB458788 FAX458788 FKT458788 FUP458788 GEL458788 GOH458788 GYD458788 HHZ458788 HRV458788 IBR458788 ILN458788 IVJ458788 JFF458788 JPB458788 JYX458788 KIT458788 KSP458788 LCL458788 LMH458788 LWD458788 MFZ458788 MPV458788 MZR458788 NJN458788 NTJ458788 ODF458788 ONB458788 OWX458788 PGT458788 PQP458788 QAL458788 QKH458788 QUD458788 RDZ458788 RNV458788 RXR458788 SHN458788 SRJ458788 TBF458788 TLB458788 TUX458788 UET458788 UOP458788 UYL458788 VIH458788 VSD458788 WBZ458788 WLV458788 WVR458788 J524324 JF524324 TB524324 ACX524324 AMT524324 AWP524324 BGL524324 BQH524324 CAD524324 CJZ524324 CTV524324 DDR524324 DNN524324 DXJ524324 EHF524324 ERB524324 FAX524324 FKT524324 FUP524324 GEL524324 GOH524324 GYD524324 HHZ524324 HRV524324 IBR524324 ILN524324 IVJ524324 JFF524324 JPB524324 JYX524324 KIT524324 KSP524324 LCL524324 LMH524324 LWD524324 MFZ524324 MPV524324 MZR524324 NJN524324 NTJ524324 ODF524324 ONB524324 OWX524324 PGT524324 PQP524324 QAL524324 QKH524324 QUD524324 RDZ524324 RNV524324 RXR524324 SHN524324 SRJ524324 TBF524324 TLB524324 TUX524324 UET524324 UOP524324 UYL524324 VIH524324 VSD524324 WBZ524324 WLV524324 WVR524324 J589860 JF589860 TB589860 ACX589860 AMT589860 AWP589860 BGL589860 BQH589860 CAD589860 CJZ589860 CTV589860 DDR589860 DNN589860 DXJ589860 EHF589860 ERB589860 FAX589860 FKT589860 FUP589860 GEL589860 GOH589860 GYD589860 HHZ589860 HRV589860 IBR589860 ILN589860 IVJ589860 JFF589860 JPB589860 JYX589860 KIT589860 KSP589860 LCL589860 LMH589860 LWD589860 MFZ589860 MPV589860 MZR589860 NJN589860 NTJ589860 ODF589860 ONB589860 OWX589860 PGT589860 PQP589860 QAL589860 QKH589860 QUD589860 RDZ589860 RNV589860 RXR589860 SHN589860 SRJ589860 TBF589860 TLB589860 TUX589860 UET589860 UOP589860 UYL589860 VIH589860 VSD589860 WBZ589860 WLV589860 WVR589860 J655396 JF655396 TB655396 ACX655396 AMT655396 AWP655396 BGL655396 BQH655396 CAD655396 CJZ655396 CTV655396 DDR655396 DNN655396 DXJ655396 EHF655396 ERB655396 FAX655396 FKT655396 FUP655396 GEL655396 GOH655396 GYD655396 HHZ655396 HRV655396 IBR655396 ILN655396 IVJ655396 JFF655396 JPB655396 JYX655396 KIT655396 KSP655396 LCL655396 LMH655396 LWD655396 MFZ655396 MPV655396 MZR655396 NJN655396 NTJ655396 ODF655396 ONB655396 OWX655396 PGT655396 PQP655396 QAL655396 QKH655396 QUD655396 RDZ655396 RNV655396 RXR655396 SHN655396 SRJ655396 TBF655396 TLB655396 TUX655396 UET655396 UOP655396 UYL655396 VIH655396 VSD655396 WBZ655396 WLV655396 WVR655396 J720932 JF720932 TB720932 ACX720932 AMT720932 AWP720932 BGL720932 BQH720932 CAD720932 CJZ720932 CTV720932 DDR720932 DNN720932 DXJ720932 EHF720932 ERB720932 FAX720932 FKT720932 FUP720932 GEL720932 GOH720932 GYD720932 HHZ720932 HRV720932 IBR720932 ILN720932 IVJ720932 JFF720932 JPB720932 JYX720932 KIT720932 KSP720932 LCL720932 LMH720932 LWD720932 MFZ720932 MPV720932 MZR720932 NJN720932 NTJ720932 ODF720932 ONB720932 OWX720932 PGT720932 PQP720932 QAL720932 QKH720932 QUD720932 RDZ720932 RNV720932 RXR720932 SHN720932 SRJ720932 TBF720932 TLB720932 TUX720932 UET720932 UOP720932 UYL720932 VIH720932 VSD720932 WBZ720932 WLV720932 WVR720932 J786468 JF786468 TB786468 ACX786468 AMT786468 AWP786468 BGL786468 BQH786468 CAD786468 CJZ786468 CTV786468 DDR786468 DNN786468 DXJ786468 EHF786468 ERB786468 FAX786468 FKT786468 FUP786468 GEL786468 GOH786468 GYD786468 HHZ786468 HRV786468 IBR786468 ILN786468 IVJ786468 JFF786468 JPB786468 JYX786468 KIT786468 KSP786468 LCL786468 LMH786468 LWD786468 MFZ786468 MPV786468 MZR786468 NJN786468 NTJ786468 ODF786468 ONB786468 OWX786468 PGT786468 PQP786468 QAL786468 QKH786468 QUD786468 RDZ786468 RNV786468 RXR786468 SHN786468 SRJ786468 TBF786468 TLB786468 TUX786468 UET786468 UOP786468 UYL786468 VIH786468 VSD786468 WBZ786468 WLV786468 WVR786468 J852004 JF852004 TB852004 ACX852004 AMT852004 AWP852004 BGL852004 BQH852004 CAD852004 CJZ852004 CTV852004 DDR852004 DNN852004 DXJ852004 EHF852004 ERB852004 FAX852004 FKT852004 FUP852004 GEL852004 GOH852004 GYD852004 HHZ852004 HRV852004 IBR852004 ILN852004 IVJ852004 JFF852004 JPB852004 JYX852004 KIT852004 KSP852004 LCL852004 LMH852004 LWD852004 MFZ852004 MPV852004 MZR852004 NJN852004 NTJ852004 ODF852004 ONB852004 OWX852004 PGT852004 PQP852004 QAL852004 QKH852004 QUD852004 RDZ852004 RNV852004 RXR852004 SHN852004 SRJ852004 TBF852004 TLB852004 TUX852004 UET852004 UOP852004 UYL852004 VIH852004 VSD852004 WBZ852004 WLV852004 WVR852004 J917540 JF917540 TB917540 ACX917540 AMT917540 AWP917540 BGL917540 BQH917540 CAD917540 CJZ917540 CTV917540 DDR917540 DNN917540 DXJ917540 EHF917540 ERB917540 FAX917540 FKT917540 FUP917540 GEL917540 GOH917540 GYD917540 HHZ917540 HRV917540 IBR917540 ILN917540 IVJ917540 JFF917540 JPB917540 JYX917540 KIT917540 KSP917540 LCL917540 LMH917540 LWD917540 MFZ917540 MPV917540 MZR917540 NJN917540 NTJ917540 ODF917540 ONB917540 OWX917540 PGT917540 PQP917540 QAL917540 QKH917540 QUD917540 RDZ917540 RNV917540 RXR917540 SHN917540 SRJ917540 TBF917540 TLB917540 TUX917540 UET917540 UOP917540 UYL917540 VIH917540 VSD917540 WBZ917540 WLV917540 WVR917540 J983076 JF983076 TB983076 ACX983076 AMT983076 AWP983076 BGL983076 BQH983076 CAD983076 CJZ983076 CTV983076 DDR983076 DNN983076 DXJ983076 EHF983076 ERB983076 FAX983076 FKT983076 FUP983076 GEL983076 GOH983076 GYD983076 HHZ983076 HRV983076 IBR983076 ILN983076 IVJ983076 JFF983076 JPB983076 JYX983076 KIT983076 KSP983076 LCL983076 LMH983076 LWD983076 MFZ983076 MPV983076 MZR983076 NJN983076 NTJ983076 ODF983076 ONB983076 OWX983076 PGT983076 PQP983076 QAL983076 QKH983076 QUD983076 RDZ983076 RNV983076 RXR983076 SHN983076 SRJ983076 TBF983076 TLB983076 TUX983076 UET983076 UOP983076 UYL983076 VIH983076 VSD983076 WBZ983076 WLV983076 WVR983076">
      <formula1>$N$32:$N$36</formula1>
    </dataValidation>
    <dataValidation type="list" allowBlank="1" showInputMessage="1" showErrorMessage="1" sqref="E29:L29 JA29:JH29 SW29:TD29 ACS29:ACZ29 AMO29:AMV29 AWK29:AWR29 BGG29:BGN29 BQC29:BQJ29 BZY29:CAF29 CJU29:CKB29 CTQ29:CTX29 DDM29:DDT29 DNI29:DNP29 DXE29:DXL29 EHA29:EHH29 EQW29:ERD29 FAS29:FAZ29 FKO29:FKV29 FUK29:FUR29 GEG29:GEN29 GOC29:GOJ29 GXY29:GYF29 HHU29:HIB29 HRQ29:HRX29 IBM29:IBT29 ILI29:ILP29 IVE29:IVL29 JFA29:JFH29 JOW29:JPD29 JYS29:JYZ29 KIO29:KIV29 KSK29:KSR29 LCG29:LCN29 LMC29:LMJ29 LVY29:LWF29 MFU29:MGB29 MPQ29:MPX29 MZM29:MZT29 NJI29:NJP29 NTE29:NTL29 ODA29:ODH29 OMW29:OND29 OWS29:OWZ29 PGO29:PGV29 PQK29:PQR29 QAG29:QAN29 QKC29:QKJ29 QTY29:QUF29 RDU29:REB29 RNQ29:RNX29 RXM29:RXT29 SHI29:SHP29 SRE29:SRL29 TBA29:TBH29 TKW29:TLD29 TUS29:TUZ29 UEO29:UEV29 UOK29:UOR29 UYG29:UYN29 VIC29:VIJ29 VRY29:VSF29 WBU29:WCB29 WLQ29:WLX29 WVM29:WVT29 E65567:L65567 JA65567:JH65567 SW65567:TD65567 ACS65567:ACZ65567 AMO65567:AMV65567 AWK65567:AWR65567 BGG65567:BGN65567 BQC65567:BQJ65567 BZY65567:CAF65567 CJU65567:CKB65567 CTQ65567:CTX65567 DDM65567:DDT65567 DNI65567:DNP65567 DXE65567:DXL65567 EHA65567:EHH65567 EQW65567:ERD65567 FAS65567:FAZ65567 FKO65567:FKV65567 FUK65567:FUR65567 GEG65567:GEN65567 GOC65567:GOJ65567 GXY65567:GYF65567 HHU65567:HIB65567 HRQ65567:HRX65567 IBM65567:IBT65567 ILI65567:ILP65567 IVE65567:IVL65567 JFA65567:JFH65567 JOW65567:JPD65567 JYS65567:JYZ65567 KIO65567:KIV65567 KSK65567:KSR65567 LCG65567:LCN65567 LMC65567:LMJ65567 LVY65567:LWF65567 MFU65567:MGB65567 MPQ65567:MPX65567 MZM65567:MZT65567 NJI65567:NJP65567 NTE65567:NTL65567 ODA65567:ODH65567 OMW65567:OND65567 OWS65567:OWZ65567 PGO65567:PGV65567 PQK65567:PQR65567 QAG65567:QAN65567 QKC65567:QKJ65567 QTY65567:QUF65567 RDU65567:REB65567 RNQ65567:RNX65567 RXM65567:RXT65567 SHI65567:SHP65567 SRE65567:SRL65567 TBA65567:TBH65567 TKW65567:TLD65567 TUS65567:TUZ65567 UEO65567:UEV65567 UOK65567:UOR65567 UYG65567:UYN65567 VIC65567:VIJ65567 VRY65567:VSF65567 WBU65567:WCB65567 WLQ65567:WLX65567 WVM65567:WVT65567 E131103:L131103 JA131103:JH131103 SW131103:TD131103 ACS131103:ACZ131103 AMO131103:AMV131103 AWK131103:AWR131103 BGG131103:BGN131103 BQC131103:BQJ131103 BZY131103:CAF131103 CJU131103:CKB131103 CTQ131103:CTX131103 DDM131103:DDT131103 DNI131103:DNP131103 DXE131103:DXL131103 EHA131103:EHH131103 EQW131103:ERD131103 FAS131103:FAZ131103 FKO131103:FKV131103 FUK131103:FUR131103 GEG131103:GEN131103 GOC131103:GOJ131103 GXY131103:GYF131103 HHU131103:HIB131103 HRQ131103:HRX131103 IBM131103:IBT131103 ILI131103:ILP131103 IVE131103:IVL131103 JFA131103:JFH131103 JOW131103:JPD131103 JYS131103:JYZ131103 KIO131103:KIV131103 KSK131103:KSR131103 LCG131103:LCN131103 LMC131103:LMJ131103 LVY131103:LWF131103 MFU131103:MGB131103 MPQ131103:MPX131103 MZM131103:MZT131103 NJI131103:NJP131103 NTE131103:NTL131103 ODA131103:ODH131103 OMW131103:OND131103 OWS131103:OWZ131103 PGO131103:PGV131103 PQK131103:PQR131103 QAG131103:QAN131103 QKC131103:QKJ131103 QTY131103:QUF131103 RDU131103:REB131103 RNQ131103:RNX131103 RXM131103:RXT131103 SHI131103:SHP131103 SRE131103:SRL131103 TBA131103:TBH131103 TKW131103:TLD131103 TUS131103:TUZ131103 UEO131103:UEV131103 UOK131103:UOR131103 UYG131103:UYN131103 VIC131103:VIJ131103 VRY131103:VSF131103 WBU131103:WCB131103 WLQ131103:WLX131103 WVM131103:WVT131103 E196639:L196639 JA196639:JH196639 SW196639:TD196639 ACS196639:ACZ196639 AMO196639:AMV196639 AWK196639:AWR196639 BGG196639:BGN196639 BQC196639:BQJ196639 BZY196639:CAF196639 CJU196639:CKB196639 CTQ196639:CTX196639 DDM196639:DDT196639 DNI196639:DNP196639 DXE196639:DXL196639 EHA196639:EHH196639 EQW196639:ERD196639 FAS196639:FAZ196639 FKO196639:FKV196639 FUK196639:FUR196639 GEG196639:GEN196639 GOC196639:GOJ196639 GXY196639:GYF196639 HHU196639:HIB196639 HRQ196639:HRX196639 IBM196639:IBT196639 ILI196639:ILP196639 IVE196639:IVL196639 JFA196639:JFH196639 JOW196639:JPD196639 JYS196639:JYZ196639 KIO196639:KIV196639 KSK196639:KSR196639 LCG196639:LCN196639 LMC196639:LMJ196639 LVY196639:LWF196639 MFU196639:MGB196639 MPQ196639:MPX196639 MZM196639:MZT196639 NJI196639:NJP196639 NTE196639:NTL196639 ODA196639:ODH196639 OMW196639:OND196639 OWS196639:OWZ196639 PGO196639:PGV196639 PQK196639:PQR196639 QAG196639:QAN196639 QKC196639:QKJ196639 QTY196639:QUF196639 RDU196639:REB196639 RNQ196639:RNX196639 RXM196639:RXT196639 SHI196639:SHP196639 SRE196639:SRL196639 TBA196639:TBH196639 TKW196639:TLD196639 TUS196639:TUZ196639 UEO196639:UEV196639 UOK196639:UOR196639 UYG196639:UYN196639 VIC196639:VIJ196639 VRY196639:VSF196639 WBU196639:WCB196639 WLQ196639:WLX196639 WVM196639:WVT196639 E262175:L262175 JA262175:JH262175 SW262175:TD262175 ACS262175:ACZ262175 AMO262175:AMV262175 AWK262175:AWR262175 BGG262175:BGN262175 BQC262175:BQJ262175 BZY262175:CAF262175 CJU262175:CKB262175 CTQ262175:CTX262175 DDM262175:DDT262175 DNI262175:DNP262175 DXE262175:DXL262175 EHA262175:EHH262175 EQW262175:ERD262175 FAS262175:FAZ262175 FKO262175:FKV262175 FUK262175:FUR262175 GEG262175:GEN262175 GOC262175:GOJ262175 GXY262175:GYF262175 HHU262175:HIB262175 HRQ262175:HRX262175 IBM262175:IBT262175 ILI262175:ILP262175 IVE262175:IVL262175 JFA262175:JFH262175 JOW262175:JPD262175 JYS262175:JYZ262175 KIO262175:KIV262175 KSK262175:KSR262175 LCG262175:LCN262175 LMC262175:LMJ262175 LVY262175:LWF262175 MFU262175:MGB262175 MPQ262175:MPX262175 MZM262175:MZT262175 NJI262175:NJP262175 NTE262175:NTL262175 ODA262175:ODH262175 OMW262175:OND262175 OWS262175:OWZ262175 PGO262175:PGV262175 PQK262175:PQR262175 QAG262175:QAN262175 QKC262175:QKJ262175 QTY262175:QUF262175 RDU262175:REB262175 RNQ262175:RNX262175 RXM262175:RXT262175 SHI262175:SHP262175 SRE262175:SRL262175 TBA262175:TBH262175 TKW262175:TLD262175 TUS262175:TUZ262175 UEO262175:UEV262175 UOK262175:UOR262175 UYG262175:UYN262175 VIC262175:VIJ262175 VRY262175:VSF262175 WBU262175:WCB262175 WLQ262175:WLX262175 WVM262175:WVT262175 E327711:L327711 JA327711:JH327711 SW327711:TD327711 ACS327711:ACZ327711 AMO327711:AMV327711 AWK327711:AWR327711 BGG327711:BGN327711 BQC327711:BQJ327711 BZY327711:CAF327711 CJU327711:CKB327711 CTQ327711:CTX327711 DDM327711:DDT327711 DNI327711:DNP327711 DXE327711:DXL327711 EHA327711:EHH327711 EQW327711:ERD327711 FAS327711:FAZ327711 FKO327711:FKV327711 FUK327711:FUR327711 GEG327711:GEN327711 GOC327711:GOJ327711 GXY327711:GYF327711 HHU327711:HIB327711 HRQ327711:HRX327711 IBM327711:IBT327711 ILI327711:ILP327711 IVE327711:IVL327711 JFA327711:JFH327711 JOW327711:JPD327711 JYS327711:JYZ327711 KIO327711:KIV327711 KSK327711:KSR327711 LCG327711:LCN327711 LMC327711:LMJ327711 LVY327711:LWF327711 MFU327711:MGB327711 MPQ327711:MPX327711 MZM327711:MZT327711 NJI327711:NJP327711 NTE327711:NTL327711 ODA327711:ODH327711 OMW327711:OND327711 OWS327711:OWZ327711 PGO327711:PGV327711 PQK327711:PQR327711 QAG327711:QAN327711 QKC327711:QKJ327711 QTY327711:QUF327711 RDU327711:REB327711 RNQ327711:RNX327711 RXM327711:RXT327711 SHI327711:SHP327711 SRE327711:SRL327711 TBA327711:TBH327711 TKW327711:TLD327711 TUS327711:TUZ327711 UEO327711:UEV327711 UOK327711:UOR327711 UYG327711:UYN327711 VIC327711:VIJ327711 VRY327711:VSF327711 WBU327711:WCB327711 WLQ327711:WLX327711 WVM327711:WVT327711 E393247:L393247 JA393247:JH393247 SW393247:TD393247 ACS393247:ACZ393247 AMO393247:AMV393247 AWK393247:AWR393247 BGG393247:BGN393247 BQC393247:BQJ393247 BZY393247:CAF393247 CJU393247:CKB393247 CTQ393247:CTX393247 DDM393247:DDT393247 DNI393247:DNP393247 DXE393247:DXL393247 EHA393247:EHH393247 EQW393247:ERD393247 FAS393247:FAZ393247 FKO393247:FKV393247 FUK393247:FUR393247 GEG393247:GEN393247 GOC393247:GOJ393247 GXY393247:GYF393247 HHU393247:HIB393247 HRQ393247:HRX393247 IBM393247:IBT393247 ILI393247:ILP393247 IVE393247:IVL393247 JFA393247:JFH393247 JOW393247:JPD393247 JYS393247:JYZ393247 KIO393247:KIV393247 KSK393247:KSR393247 LCG393247:LCN393247 LMC393247:LMJ393247 LVY393247:LWF393247 MFU393247:MGB393247 MPQ393247:MPX393247 MZM393247:MZT393247 NJI393247:NJP393247 NTE393247:NTL393247 ODA393247:ODH393247 OMW393247:OND393247 OWS393247:OWZ393247 PGO393247:PGV393247 PQK393247:PQR393247 QAG393247:QAN393247 QKC393247:QKJ393247 QTY393247:QUF393247 RDU393247:REB393247 RNQ393247:RNX393247 RXM393247:RXT393247 SHI393247:SHP393247 SRE393247:SRL393247 TBA393247:TBH393247 TKW393247:TLD393247 TUS393247:TUZ393247 UEO393247:UEV393247 UOK393247:UOR393247 UYG393247:UYN393247 VIC393247:VIJ393247 VRY393247:VSF393247 WBU393247:WCB393247 WLQ393247:WLX393247 WVM393247:WVT393247 E458783:L458783 JA458783:JH458783 SW458783:TD458783 ACS458783:ACZ458783 AMO458783:AMV458783 AWK458783:AWR458783 BGG458783:BGN458783 BQC458783:BQJ458783 BZY458783:CAF458783 CJU458783:CKB458783 CTQ458783:CTX458783 DDM458783:DDT458783 DNI458783:DNP458783 DXE458783:DXL458783 EHA458783:EHH458783 EQW458783:ERD458783 FAS458783:FAZ458783 FKO458783:FKV458783 FUK458783:FUR458783 GEG458783:GEN458783 GOC458783:GOJ458783 GXY458783:GYF458783 HHU458783:HIB458783 HRQ458783:HRX458783 IBM458783:IBT458783 ILI458783:ILP458783 IVE458783:IVL458783 JFA458783:JFH458783 JOW458783:JPD458783 JYS458783:JYZ458783 KIO458783:KIV458783 KSK458783:KSR458783 LCG458783:LCN458783 LMC458783:LMJ458783 LVY458783:LWF458783 MFU458783:MGB458783 MPQ458783:MPX458783 MZM458783:MZT458783 NJI458783:NJP458783 NTE458783:NTL458783 ODA458783:ODH458783 OMW458783:OND458783 OWS458783:OWZ458783 PGO458783:PGV458783 PQK458783:PQR458783 QAG458783:QAN458783 QKC458783:QKJ458783 QTY458783:QUF458783 RDU458783:REB458783 RNQ458783:RNX458783 RXM458783:RXT458783 SHI458783:SHP458783 SRE458783:SRL458783 TBA458783:TBH458783 TKW458783:TLD458783 TUS458783:TUZ458783 UEO458783:UEV458783 UOK458783:UOR458783 UYG458783:UYN458783 VIC458783:VIJ458783 VRY458783:VSF458783 WBU458783:WCB458783 WLQ458783:WLX458783 WVM458783:WVT458783 E524319:L524319 JA524319:JH524319 SW524319:TD524319 ACS524319:ACZ524319 AMO524319:AMV524319 AWK524319:AWR524319 BGG524319:BGN524319 BQC524319:BQJ524319 BZY524319:CAF524319 CJU524319:CKB524319 CTQ524319:CTX524319 DDM524319:DDT524319 DNI524319:DNP524319 DXE524319:DXL524319 EHA524319:EHH524319 EQW524319:ERD524319 FAS524319:FAZ524319 FKO524319:FKV524319 FUK524319:FUR524319 GEG524319:GEN524319 GOC524319:GOJ524319 GXY524319:GYF524319 HHU524319:HIB524319 HRQ524319:HRX524319 IBM524319:IBT524319 ILI524319:ILP524319 IVE524319:IVL524319 JFA524319:JFH524319 JOW524319:JPD524319 JYS524319:JYZ524319 KIO524319:KIV524319 KSK524319:KSR524319 LCG524319:LCN524319 LMC524319:LMJ524319 LVY524319:LWF524319 MFU524319:MGB524319 MPQ524319:MPX524319 MZM524319:MZT524319 NJI524319:NJP524319 NTE524319:NTL524319 ODA524319:ODH524319 OMW524319:OND524319 OWS524319:OWZ524319 PGO524319:PGV524319 PQK524319:PQR524319 QAG524319:QAN524319 QKC524319:QKJ524319 QTY524319:QUF524319 RDU524319:REB524319 RNQ524319:RNX524319 RXM524319:RXT524319 SHI524319:SHP524319 SRE524319:SRL524319 TBA524319:TBH524319 TKW524319:TLD524319 TUS524319:TUZ524319 UEO524319:UEV524319 UOK524319:UOR524319 UYG524319:UYN524319 VIC524319:VIJ524319 VRY524319:VSF524319 WBU524319:WCB524319 WLQ524319:WLX524319 WVM524319:WVT524319 E589855:L589855 JA589855:JH589855 SW589855:TD589855 ACS589855:ACZ589855 AMO589855:AMV589855 AWK589855:AWR589855 BGG589855:BGN589855 BQC589855:BQJ589855 BZY589855:CAF589855 CJU589855:CKB589855 CTQ589855:CTX589855 DDM589855:DDT589855 DNI589855:DNP589855 DXE589855:DXL589855 EHA589855:EHH589855 EQW589855:ERD589855 FAS589855:FAZ589855 FKO589855:FKV589855 FUK589855:FUR589855 GEG589855:GEN589855 GOC589855:GOJ589855 GXY589855:GYF589855 HHU589855:HIB589855 HRQ589855:HRX589855 IBM589855:IBT589855 ILI589855:ILP589855 IVE589855:IVL589855 JFA589855:JFH589855 JOW589855:JPD589855 JYS589855:JYZ589855 KIO589855:KIV589855 KSK589855:KSR589855 LCG589855:LCN589855 LMC589855:LMJ589855 LVY589855:LWF589855 MFU589855:MGB589855 MPQ589855:MPX589855 MZM589855:MZT589855 NJI589855:NJP589855 NTE589855:NTL589855 ODA589855:ODH589855 OMW589855:OND589855 OWS589855:OWZ589855 PGO589855:PGV589855 PQK589855:PQR589855 QAG589855:QAN589855 QKC589855:QKJ589855 QTY589855:QUF589855 RDU589855:REB589855 RNQ589855:RNX589855 RXM589855:RXT589855 SHI589855:SHP589855 SRE589855:SRL589855 TBA589855:TBH589855 TKW589855:TLD589855 TUS589855:TUZ589855 UEO589855:UEV589855 UOK589855:UOR589855 UYG589855:UYN589855 VIC589855:VIJ589855 VRY589855:VSF589855 WBU589855:WCB589855 WLQ589855:WLX589855 WVM589855:WVT589855 E655391:L655391 JA655391:JH655391 SW655391:TD655391 ACS655391:ACZ655391 AMO655391:AMV655391 AWK655391:AWR655391 BGG655391:BGN655391 BQC655391:BQJ655391 BZY655391:CAF655391 CJU655391:CKB655391 CTQ655391:CTX655391 DDM655391:DDT655391 DNI655391:DNP655391 DXE655391:DXL655391 EHA655391:EHH655391 EQW655391:ERD655391 FAS655391:FAZ655391 FKO655391:FKV655391 FUK655391:FUR655391 GEG655391:GEN655391 GOC655391:GOJ655391 GXY655391:GYF655391 HHU655391:HIB655391 HRQ655391:HRX655391 IBM655391:IBT655391 ILI655391:ILP655391 IVE655391:IVL655391 JFA655391:JFH655391 JOW655391:JPD655391 JYS655391:JYZ655391 KIO655391:KIV655391 KSK655391:KSR655391 LCG655391:LCN655391 LMC655391:LMJ655391 LVY655391:LWF655391 MFU655391:MGB655391 MPQ655391:MPX655391 MZM655391:MZT655391 NJI655391:NJP655391 NTE655391:NTL655391 ODA655391:ODH655391 OMW655391:OND655391 OWS655391:OWZ655391 PGO655391:PGV655391 PQK655391:PQR655391 QAG655391:QAN655391 QKC655391:QKJ655391 QTY655391:QUF655391 RDU655391:REB655391 RNQ655391:RNX655391 RXM655391:RXT655391 SHI655391:SHP655391 SRE655391:SRL655391 TBA655391:TBH655391 TKW655391:TLD655391 TUS655391:TUZ655391 UEO655391:UEV655391 UOK655391:UOR655391 UYG655391:UYN655391 VIC655391:VIJ655391 VRY655391:VSF655391 WBU655391:WCB655391 WLQ655391:WLX655391 WVM655391:WVT655391 E720927:L720927 JA720927:JH720927 SW720927:TD720927 ACS720927:ACZ720927 AMO720927:AMV720927 AWK720927:AWR720927 BGG720927:BGN720927 BQC720927:BQJ720927 BZY720927:CAF720927 CJU720927:CKB720927 CTQ720927:CTX720927 DDM720927:DDT720927 DNI720927:DNP720927 DXE720927:DXL720927 EHA720927:EHH720927 EQW720927:ERD720927 FAS720927:FAZ720927 FKO720927:FKV720927 FUK720927:FUR720927 GEG720927:GEN720927 GOC720927:GOJ720927 GXY720927:GYF720927 HHU720927:HIB720927 HRQ720927:HRX720927 IBM720927:IBT720927 ILI720927:ILP720927 IVE720927:IVL720927 JFA720927:JFH720927 JOW720927:JPD720927 JYS720927:JYZ720927 KIO720927:KIV720927 KSK720927:KSR720927 LCG720927:LCN720927 LMC720927:LMJ720927 LVY720927:LWF720927 MFU720927:MGB720927 MPQ720927:MPX720927 MZM720927:MZT720927 NJI720927:NJP720927 NTE720927:NTL720927 ODA720927:ODH720927 OMW720927:OND720927 OWS720927:OWZ720927 PGO720927:PGV720927 PQK720927:PQR720927 QAG720927:QAN720927 QKC720927:QKJ720927 QTY720927:QUF720927 RDU720927:REB720927 RNQ720927:RNX720927 RXM720927:RXT720927 SHI720927:SHP720927 SRE720927:SRL720927 TBA720927:TBH720927 TKW720927:TLD720927 TUS720927:TUZ720927 UEO720927:UEV720927 UOK720927:UOR720927 UYG720927:UYN720927 VIC720927:VIJ720927 VRY720927:VSF720927 WBU720927:WCB720927 WLQ720927:WLX720927 WVM720927:WVT720927 E786463:L786463 JA786463:JH786463 SW786463:TD786463 ACS786463:ACZ786463 AMO786463:AMV786463 AWK786463:AWR786463 BGG786463:BGN786463 BQC786463:BQJ786463 BZY786463:CAF786463 CJU786463:CKB786463 CTQ786463:CTX786463 DDM786463:DDT786463 DNI786463:DNP786463 DXE786463:DXL786463 EHA786463:EHH786463 EQW786463:ERD786463 FAS786463:FAZ786463 FKO786463:FKV786463 FUK786463:FUR786463 GEG786463:GEN786463 GOC786463:GOJ786463 GXY786463:GYF786463 HHU786463:HIB786463 HRQ786463:HRX786463 IBM786463:IBT786463 ILI786463:ILP786463 IVE786463:IVL786463 JFA786463:JFH786463 JOW786463:JPD786463 JYS786463:JYZ786463 KIO786463:KIV786463 KSK786463:KSR786463 LCG786463:LCN786463 LMC786463:LMJ786463 LVY786463:LWF786463 MFU786463:MGB786463 MPQ786463:MPX786463 MZM786463:MZT786463 NJI786463:NJP786463 NTE786463:NTL786463 ODA786463:ODH786463 OMW786463:OND786463 OWS786463:OWZ786463 PGO786463:PGV786463 PQK786463:PQR786463 QAG786463:QAN786463 QKC786463:QKJ786463 QTY786463:QUF786463 RDU786463:REB786463 RNQ786463:RNX786463 RXM786463:RXT786463 SHI786463:SHP786463 SRE786463:SRL786463 TBA786463:TBH786463 TKW786463:TLD786463 TUS786463:TUZ786463 UEO786463:UEV786463 UOK786463:UOR786463 UYG786463:UYN786463 VIC786463:VIJ786463 VRY786463:VSF786463 WBU786463:WCB786463 WLQ786463:WLX786463 WVM786463:WVT786463 E851999:L851999 JA851999:JH851999 SW851999:TD851999 ACS851999:ACZ851999 AMO851999:AMV851999 AWK851999:AWR851999 BGG851999:BGN851999 BQC851999:BQJ851999 BZY851999:CAF851999 CJU851999:CKB851999 CTQ851999:CTX851999 DDM851999:DDT851999 DNI851999:DNP851999 DXE851999:DXL851999 EHA851999:EHH851999 EQW851999:ERD851999 FAS851999:FAZ851999 FKO851999:FKV851999 FUK851999:FUR851999 GEG851999:GEN851999 GOC851999:GOJ851999 GXY851999:GYF851999 HHU851999:HIB851999 HRQ851999:HRX851999 IBM851999:IBT851999 ILI851999:ILP851999 IVE851999:IVL851999 JFA851999:JFH851999 JOW851999:JPD851999 JYS851999:JYZ851999 KIO851999:KIV851999 KSK851999:KSR851999 LCG851999:LCN851999 LMC851999:LMJ851999 LVY851999:LWF851999 MFU851999:MGB851999 MPQ851999:MPX851999 MZM851999:MZT851999 NJI851999:NJP851999 NTE851999:NTL851999 ODA851999:ODH851999 OMW851999:OND851999 OWS851999:OWZ851999 PGO851999:PGV851999 PQK851999:PQR851999 QAG851999:QAN851999 QKC851999:QKJ851999 QTY851999:QUF851999 RDU851999:REB851999 RNQ851999:RNX851999 RXM851999:RXT851999 SHI851999:SHP851999 SRE851999:SRL851999 TBA851999:TBH851999 TKW851999:TLD851999 TUS851999:TUZ851999 UEO851999:UEV851999 UOK851999:UOR851999 UYG851999:UYN851999 VIC851999:VIJ851999 VRY851999:VSF851999 WBU851999:WCB851999 WLQ851999:WLX851999 WVM851999:WVT851999 E917535:L917535 JA917535:JH917535 SW917535:TD917535 ACS917535:ACZ917535 AMO917535:AMV917535 AWK917535:AWR917535 BGG917535:BGN917535 BQC917535:BQJ917535 BZY917535:CAF917535 CJU917535:CKB917535 CTQ917535:CTX917535 DDM917535:DDT917535 DNI917535:DNP917535 DXE917535:DXL917535 EHA917535:EHH917535 EQW917535:ERD917535 FAS917535:FAZ917535 FKO917535:FKV917535 FUK917535:FUR917535 GEG917535:GEN917535 GOC917535:GOJ917535 GXY917535:GYF917535 HHU917535:HIB917535 HRQ917535:HRX917535 IBM917535:IBT917535 ILI917535:ILP917535 IVE917535:IVL917535 JFA917535:JFH917535 JOW917535:JPD917535 JYS917535:JYZ917535 KIO917535:KIV917535 KSK917535:KSR917535 LCG917535:LCN917535 LMC917535:LMJ917535 LVY917535:LWF917535 MFU917535:MGB917535 MPQ917535:MPX917535 MZM917535:MZT917535 NJI917535:NJP917535 NTE917535:NTL917535 ODA917535:ODH917535 OMW917535:OND917535 OWS917535:OWZ917535 PGO917535:PGV917535 PQK917535:PQR917535 QAG917535:QAN917535 QKC917535:QKJ917535 QTY917535:QUF917535 RDU917535:REB917535 RNQ917535:RNX917535 RXM917535:RXT917535 SHI917535:SHP917535 SRE917535:SRL917535 TBA917535:TBH917535 TKW917535:TLD917535 TUS917535:TUZ917535 UEO917535:UEV917535 UOK917535:UOR917535 UYG917535:UYN917535 VIC917535:VIJ917535 VRY917535:VSF917535 WBU917535:WCB917535 WLQ917535:WLX917535 WVM917535:WVT917535 E983071:L983071 JA983071:JH983071 SW983071:TD983071 ACS983071:ACZ983071 AMO983071:AMV983071 AWK983071:AWR983071 BGG983071:BGN983071 BQC983071:BQJ983071 BZY983071:CAF983071 CJU983071:CKB983071 CTQ983071:CTX983071 DDM983071:DDT983071 DNI983071:DNP983071 DXE983071:DXL983071 EHA983071:EHH983071 EQW983071:ERD983071 FAS983071:FAZ983071 FKO983071:FKV983071 FUK983071:FUR983071 GEG983071:GEN983071 GOC983071:GOJ983071 GXY983071:GYF983071 HHU983071:HIB983071 HRQ983071:HRX983071 IBM983071:IBT983071 ILI983071:ILP983071 IVE983071:IVL983071 JFA983071:JFH983071 JOW983071:JPD983071 JYS983071:JYZ983071 KIO983071:KIV983071 KSK983071:KSR983071 LCG983071:LCN983071 LMC983071:LMJ983071 LVY983071:LWF983071 MFU983071:MGB983071 MPQ983071:MPX983071 MZM983071:MZT983071 NJI983071:NJP983071 NTE983071:NTL983071 ODA983071:ODH983071 OMW983071:OND983071 OWS983071:OWZ983071 PGO983071:PGV983071 PQK983071:PQR983071 QAG983071:QAN983071 QKC983071:QKJ983071 QTY983071:QUF983071 RDU983071:REB983071 RNQ983071:RNX983071 RXM983071:RXT983071 SHI983071:SHP983071 SRE983071:SRL983071 TBA983071:TBH983071 TKW983071:TLD983071 TUS983071:TUZ983071 UEO983071:UEV983071 UOK983071:UOR983071 UYG983071:UYN983071 VIC983071:VIJ983071 VRY983071:VSF983071 WBU983071:WCB983071 WLQ983071:WLX983071 WVM983071:WVT983071">
      <formula1>$N$28:$N$29</formula1>
    </dataValidation>
    <dataValidation type="list" allowBlank="1" showInputMessage="1" showErrorMessage="1" sqref="E26 JA26 SW26 ACS26 AMO26 AWK26 BGG26 BQC26 BZY26 CJU26 CTQ26 DDM26 DNI26 DXE26 EHA26 EQW26 FAS26 FKO26 FUK26 GEG26 GOC26 GXY26 HHU26 HRQ26 IBM26 ILI26 IVE26 JFA26 JOW26 JYS26 KIO26 KSK26 LCG26 LMC26 LVY26 MFU26 MPQ26 MZM26 NJI26 NTE26 ODA26 OMW26 OWS26 PGO26 PQK26 QAG26 QKC26 QTY26 RDU26 RNQ26 RXM26 SHI26 SRE26 TBA26 TKW26 TUS26 UEO26 UOK26 UYG26 VIC26 VRY26 WBU26 WLQ26 WVM26 E65564 JA65564 SW65564 ACS65564 AMO65564 AWK65564 BGG65564 BQC65564 BZY65564 CJU65564 CTQ65564 DDM65564 DNI65564 DXE65564 EHA65564 EQW65564 FAS65564 FKO65564 FUK65564 GEG65564 GOC65564 GXY65564 HHU65564 HRQ65564 IBM65564 ILI65564 IVE65564 JFA65564 JOW65564 JYS65564 KIO65564 KSK65564 LCG65564 LMC65564 LVY65564 MFU65564 MPQ65564 MZM65564 NJI65564 NTE65564 ODA65564 OMW65564 OWS65564 PGO65564 PQK65564 QAG65564 QKC65564 QTY65564 RDU65564 RNQ65564 RXM65564 SHI65564 SRE65564 TBA65564 TKW65564 TUS65564 UEO65564 UOK65564 UYG65564 VIC65564 VRY65564 WBU65564 WLQ65564 WVM65564 E131100 JA131100 SW131100 ACS131100 AMO131100 AWK131100 BGG131100 BQC131100 BZY131100 CJU131100 CTQ131100 DDM131100 DNI131100 DXE131100 EHA131100 EQW131100 FAS131100 FKO131100 FUK131100 GEG131100 GOC131100 GXY131100 HHU131100 HRQ131100 IBM131100 ILI131100 IVE131100 JFA131100 JOW131100 JYS131100 KIO131100 KSK131100 LCG131100 LMC131100 LVY131100 MFU131100 MPQ131100 MZM131100 NJI131100 NTE131100 ODA131100 OMW131100 OWS131100 PGO131100 PQK131100 QAG131100 QKC131100 QTY131100 RDU131100 RNQ131100 RXM131100 SHI131100 SRE131100 TBA131100 TKW131100 TUS131100 UEO131100 UOK131100 UYG131100 VIC131100 VRY131100 WBU131100 WLQ131100 WVM131100 E196636 JA196636 SW196636 ACS196636 AMO196636 AWK196636 BGG196636 BQC196636 BZY196636 CJU196636 CTQ196636 DDM196636 DNI196636 DXE196636 EHA196636 EQW196636 FAS196636 FKO196636 FUK196636 GEG196636 GOC196636 GXY196636 HHU196636 HRQ196636 IBM196636 ILI196636 IVE196636 JFA196636 JOW196636 JYS196636 KIO196636 KSK196636 LCG196636 LMC196636 LVY196636 MFU196636 MPQ196636 MZM196636 NJI196636 NTE196636 ODA196636 OMW196636 OWS196636 PGO196636 PQK196636 QAG196636 QKC196636 QTY196636 RDU196636 RNQ196636 RXM196636 SHI196636 SRE196636 TBA196636 TKW196636 TUS196636 UEO196636 UOK196636 UYG196636 VIC196636 VRY196636 WBU196636 WLQ196636 WVM196636 E262172 JA262172 SW262172 ACS262172 AMO262172 AWK262172 BGG262172 BQC262172 BZY262172 CJU262172 CTQ262172 DDM262172 DNI262172 DXE262172 EHA262172 EQW262172 FAS262172 FKO262172 FUK262172 GEG262172 GOC262172 GXY262172 HHU262172 HRQ262172 IBM262172 ILI262172 IVE262172 JFA262172 JOW262172 JYS262172 KIO262172 KSK262172 LCG262172 LMC262172 LVY262172 MFU262172 MPQ262172 MZM262172 NJI262172 NTE262172 ODA262172 OMW262172 OWS262172 PGO262172 PQK262172 QAG262172 QKC262172 QTY262172 RDU262172 RNQ262172 RXM262172 SHI262172 SRE262172 TBA262172 TKW262172 TUS262172 UEO262172 UOK262172 UYG262172 VIC262172 VRY262172 WBU262172 WLQ262172 WVM262172 E327708 JA327708 SW327708 ACS327708 AMO327708 AWK327708 BGG327708 BQC327708 BZY327708 CJU327708 CTQ327708 DDM327708 DNI327708 DXE327708 EHA327708 EQW327708 FAS327708 FKO327708 FUK327708 GEG327708 GOC327708 GXY327708 HHU327708 HRQ327708 IBM327708 ILI327708 IVE327708 JFA327708 JOW327708 JYS327708 KIO327708 KSK327708 LCG327708 LMC327708 LVY327708 MFU327708 MPQ327708 MZM327708 NJI327708 NTE327708 ODA327708 OMW327708 OWS327708 PGO327708 PQK327708 QAG327708 QKC327708 QTY327708 RDU327708 RNQ327708 RXM327708 SHI327708 SRE327708 TBA327708 TKW327708 TUS327708 UEO327708 UOK327708 UYG327708 VIC327708 VRY327708 WBU327708 WLQ327708 WVM327708 E393244 JA393244 SW393244 ACS393244 AMO393244 AWK393244 BGG393244 BQC393244 BZY393244 CJU393244 CTQ393244 DDM393244 DNI393244 DXE393244 EHA393244 EQW393244 FAS393244 FKO393244 FUK393244 GEG393244 GOC393244 GXY393244 HHU393244 HRQ393244 IBM393244 ILI393244 IVE393244 JFA393244 JOW393244 JYS393244 KIO393244 KSK393244 LCG393244 LMC393244 LVY393244 MFU393244 MPQ393244 MZM393244 NJI393244 NTE393244 ODA393244 OMW393244 OWS393244 PGO393244 PQK393244 QAG393244 QKC393244 QTY393244 RDU393244 RNQ393244 RXM393244 SHI393244 SRE393244 TBA393244 TKW393244 TUS393244 UEO393244 UOK393244 UYG393244 VIC393244 VRY393244 WBU393244 WLQ393244 WVM393244 E458780 JA458780 SW458780 ACS458780 AMO458780 AWK458780 BGG458780 BQC458780 BZY458780 CJU458780 CTQ458780 DDM458780 DNI458780 DXE458780 EHA458780 EQW458780 FAS458780 FKO458780 FUK458780 GEG458780 GOC458780 GXY458780 HHU458780 HRQ458780 IBM458780 ILI458780 IVE458780 JFA458780 JOW458780 JYS458780 KIO458780 KSK458780 LCG458780 LMC458780 LVY458780 MFU458780 MPQ458780 MZM458780 NJI458780 NTE458780 ODA458780 OMW458780 OWS458780 PGO458780 PQK458780 QAG458780 QKC458780 QTY458780 RDU458780 RNQ458780 RXM458780 SHI458780 SRE458780 TBA458780 TKW458780 TUS458780 UEO458780 UOK458780 UYG458780 VIC458780 VRY458780 WBU458780 WLQ458780 WVM458780 E524316 JA524316 SW524316 ACS524316 AMO524316 AWK524316 BGG524316 BQC524316 BZY524316 CJU524316 CTQ524316 DDM524316 DNI524316 DXE524316 EHA524316 EQW524316 FAS524316 FKO524316 FUK524316 GEG524316 GOC524316 GXY524316 HHU524316 HRQ524316 IBM524316 ILI524316 IVE524316 JFA524316 JOW524316 JYS524316 KIO524316 KSK524316 LCG524316 LMC524316 LVY524316 MFU524316 MPQ524316 MZM524316 NJI524316 NTE524316 ODA524316 OMW524316 OWS524316 PGO524316 PQK524316 QAG524316 QKC524316 QTY524316 RDU524316 RNQ524316 RXM524316 SHI524316 SRE524316 TBA524316 TKW524316 TUS524316 UEO524316 UOK524316 UYG524316 VIC524316 VRY524316 WBU524316 WLQ524316 WVM524316 E589852 JA589852 SW589852 ACS589852 AMO589852 AWK589852 BGG589852 BQC589852 BZY589852 CJU589852 CTQ589852 DDM589852 DNI589852 DXE589852 EHA589852 EQW589852 FAS589852 FKO589852 FUK589852 GEG589852 GOC589852 GXY589852 HHU589852 HRQ589852 IBM589852 ILI589852 IVE589852 JFA589852 JOW589852 JYS589852 KIO589852 KSK589852 LCG589852 LMC589852 LVY589852 MFU589852 MPQ589852 MZM589852 NJI589852 NTE589852 ODA589852 OMW589852 OWS589852 PGO589852 PQK589852 QAG589852 QKC589852 QTY589852 RDU589852 RNQ589852 RXM589852 SHI589852 SRE589852 TBA589852 TKW589852 TUS589852 UEO589852 UOK589852 UYG589852 VIC589852 VRY589852 WBU589852 WLQ589852 WVM589852 E655388 JA655388 SW655388 ACS655388 AMO655388 AWK655388 BGG655388 BQC655388 BZY655388 CJU655388 CTQ655388 DDM655388 DNI655388 DXE655388 EHA655388 EQW655388 FAS655388 FKO655388 FUK655388 GEG655388 GOC655388 GXY655388 HHU655388 HRQ655388 IBM655388 ILI655388 IVE655388 JFA655388 JOW655388 JYS655388 KIO655388 KSK655388 LCG655388 LMC655388 LVY655388 MFU655388 MPQ655388 MZM655388 NJI655388 NTE655388 ODA655388 OMW655388 OWS655388 PGO655388 PQK655388 QAG655388 QKC655388 QTY655388 RDU655388 RNQ655388 RXM655388 SHI655388 SRE655388 TBA655388 TKW655388 TUS655388 UEO655388 UOK655388 UYG655388 VIC655388 VRY655388 WBU655388 WLQ655388 WVM655388 E720924 JA720924 SW720924 ACS720924 AMO720924 AWK720924 BGG720924 BQC720924 BZY720924 CJU720924 CTQ720924 DDM720924 DNI720924 DXE720924 EHA720924 EQW720924 FAS720924 FKO720924 FUK720924 GEG720924 GOC720924 GXY720924 HHU720924 HRQ720924 IBM720924 ILI720924 IVE720924 JFA720924 JOW720924 JYS720924 KIO720924 KSK720924 LCG720924 LMC720924 LVY720924 MFU720924 MPQ720924 MZM720924 NJI720924 NTE720924 ODA720924 OMW720924 OWS720924 PGO720924 PQK720924 QAG720924 QKC720924 QTY720924 RDU720924 RNQ720924 RXM720924 SHI720924 SRE720924 TBA720924 TKW720924 TUS720924 UEO720924 UOK720924 UYG720924 VIC720924 VRY720924 WBU720924 WLQ720924 WVM720924 E786460 JA786460 SW786460 ACS786460 AMO786460 AWK786460 BGG786460 BQC786460 BZY786460 CJU786460 CTQ786460 DDM786460 DNI786460 DXE786460 EHA786460 EQW786460 FAS786460 FKO786460 FUK786460 GEG786460 GOC786460 GXY786460 HHU786460 HRQ786460 IBM786460 ILI786460 IVE786460 JFA786460 JOW786460 JYS786460 KIO786460 KSK786460 LCG786460 LMC786460 LVY786460 MFU786460 MPQ786460 MZM786460 NJI786460 NTE786460 ODA786460 OMW786460 OWS786460 PGO786460 PQK786460 QAG786460 QKC786460 QTY786460 RDU786460 RNQ786460 RXM786460 SHI786460 SRE786460 TBA786460 TKW786460 TUS786460 UEO786460 UOK786460 UYG786460 VIC786460 VRY786460 WBU786460 WLQ786460 WVM786460 E851996 JA851996 SW851996 ACS851996 AMO851996 AWK851996 BGG851996 BQC851996 BZY851996 CJU851996 CTQ851996 DDM851996 DNI851996 DXE851996 EHA851996 EQW851996 FAS851996 FKO851996 FUK851996 GEG851996 GOC851996 GXY851996 HHU851996 HRQ851996 IBM851996 ILI851996 IVE851996 JFA851996 JOW851996 JYS851996 KIO851996 KSK851996 LCG851996 LMC851996 LVY851996 MFU851996 MPQ851996 MZM851996 NJI851996 NTE851996 ODA851996 OMW851996 OWS851996 PGO851996 PQK851996 QAG851996 QKC851996 QTY851996 RDU851996 RNQ851996 RXM851996 SHI851996 SRE851996 TBA851996 TKW851996 TUS851996 UEO851996 UOK851996 UYG851996 VIC851996 VRY851996 WBU851996 WLQ851996 WVM851996 E917532 JA917532 SW917532 ACS917532 AMO917532 AWK917532 BGG917532 BQC917532 BZY917532 CJU917532 CTQ917532 DDM917532 DNI917532 DXE917532 EHA917532 EQW917532 FAS917532 FKO917532 FUK917532 GEG917532 GOC917532 GXY917532 HHU917532 HRQ917532 IBM917532 ILI917532 IVE917532 JFA917532 JOW917532 JYS917532 KIO917532 KSK917532 LCG917532 LMC917532 LVY917532 MFU917532 MPQ917532 MZM917532 NJI917532 NTE917532 ODA917532 OMW917532 OWS917532 PGO917532 PQK917532 QAG917532 QKC917532 QTY917532 RDU917532 RNQ917532 RXM917532 SHI917532 SRE917532 TBA917532 TKW917532 TUS917532 UEO917532 UOK917532 UYG917532 VIC917532 VRY917532 WBU917532 WLQ917532 WVM917532 E983068 JA983068 SW983068 ACS983068 AMO983068 AWK983068 BGG983068 BQC983068 BZY983068 CJU983068 CTQ983068 DDM983068 DNI983068 DXE983068 EHA983068 EQW983068 FAS983068 FKO983068 FUK983068 GEG983068 GOC983068 GXY983068 HHU983068 HRQ983068 IBM983068 ILI983068 IVE983068 JFA983068 JOW983068 JYS983068 KIO983068 KSK983068 LCG983068 LMC983068 LVY983068 MFU983068 MPQ983068 MZM983068 NJI983068 NTE983068 ODA983068 OMW983068 OWS983068 PGO983068 PQK983068 QAG983068 QKC983068 QTY983068 RDU983068 RNQ983068 RXM983068 SHI983068 SRE983068 TBA983068 TKW983068 TUS983068 UEO983068 UOK983068 UYG983068 VIC983068 VRY983068 WBU983068 WLQ983068 WVM983068">
      <formula1>$O$26:$O$28</formula1>
    </dataValidation>
    <dataValidation type="list" allowBlank="1" showInputMessage="1" showErrorMessage="1" sqref="E65498:L65498 JA65498:JH65498 SW65498:TD65498 ACS65498:ACZ65498 AMO65498:AMV65498 AWK65498:AWR65498 BGG65498:BGN65498 BQC65498:BQJ65498 BZY65498:CAF65498 CJU65498:CKB65498 CTQ65498:CTX65498 DDM65498:DDT65498 DNI65498:DNP65498 DXE65498:DXL65498 EHA65498:EHH65498 EQW65498:ERD65498 FAS65498:FAZ65498 FKO65498:FKV65498 FUK65498:FUR65498 GEG65498:GEN65498 GOC65498:GOJ65498 GXY65498:GYF65498 HHU65498:HIB65498 HRQ65498:HRX65498 IBM65498:IBT65498 ILI65498:ILP65498 IVE65498:IVL65498 JFA65498:JFH65498 JOW65498:JPD65498 JYS65498:JYZ65498 KIO65498:KIV65498 KSK65498:KSR65498 LCG65498:LCN65498 LMC65498:LMJ65498 LVY65498:LWF65498 MFU65498:MGB65498 MPQ65498:MPX65498 MZM65498:MZT65498 NJI65498:NJP65498 NTE65498:NTL65498 ODA65498:ODH65498 OMW65498:OND65498 OWS65498:OWZ65498 PGO65498:PGV65498 PQK65498:PQR65498 QAG65498:QAN65498 QKC65498:QKJ65498 QTY65498:QUF65498 RDU65498:REB65498 RNQ65498:RNX65498 RXM65498:RXT65498 SHI65498:SHP65498 SRE65498:SRL65498 TBA65498:TBH65498 TKW65498:TLD65498 TUS65498:TUZ65498 UEO65498:UEV65498 UOK65498:UOR65498 UYG65498:UYN65498 VIC65498:VIJ65498 VRY65498:VSF65498 WBU65498:WCB65498 WLQ65498:WLX65498 WVM65498:WVT65498 E131034:L131034 JA131034:JH131034 SW131034:TD131034 ACS131034:ACZ131034 AMO131034:AMV131034 AWK131034:AWR131034 BGG131034:BGN131034 BQC131034:BQJ131034 BZY131034:CAF131034 CJU131034:CKB131034 CTQ131034:CTX131034 DDM131034:DDT131034 DNI131034:DNP131034 DXE131034:DXL131034 EHA131034:EHH131034 EQW131034:ERD131034 FAS131034:FAZ131034 FKO131034:FKV131034 FUK131034:FUR131034 GEG131034:GEN131034 GOC131034:GOJ131034 GXY131034:GYF131034 HHU131034:HIB131034 HRQ131034:HRX131034 IBM131034:IBT131034 ILI131034:ILP131034 IVE131034:IVL131034 JFA131034:JFH131034 JOW131034:JPD131034 JYS131034:JYZ131034 KIO131034:KIV131034 KSK131034:KSR131034 LCG131034:LCN131034 LMC131034:LMJ131034 LVY131034:LWF131034 MFU131034:MGB131034 MPQ131034:MPX131034 MZM131034:MZT131034 NJI131034:NJP131034 NTE131034:NTL131034 ODA131034:ODH131034 OMW131034:OND131034 OWS131034:OWZ131034 PGO131034:PGV131034 PQK131034:PQR131034 QAG131034:QAN131034 QKC131034:QKJ131034 QTY131034:QUF131034 RDU131034:REB131034 RNQ131034:RNX131034 RXM131034:RXT131034 SHI131034:SHP131034 SRE131034:SRL131034 TBA131034:TBH131034 TKW131034:TLD131034 TUS131034:TUZ131034 UEO131034:UEV131034 UOK131034:UOR131034 UYG131034:UYN131034 VIC131034:VIJ131034 VRY131034:VSF131034 WBU131034:WCB131034 WLQ131034:WLX131034 WVM131034:WVT131034 E196570:L196570 JA196570:JH196570 SW196570:TD196570 ACS196570:ACZ196570 AMO196570:AMV196570 AWK196570:AWR196570 BGG196570:BGN196570 BQC196570:BQJ196570 BZY196570:CAF196570 CJU196570:CKB196570 CTQ196570:CTX196570 DDM196570:DDT196570 DNI196570:DNP196570 DXE196570:DXL196570 EHA196570:EHH196570 EQW196570:ERD196570 FAS196570:FAZ196570 FKO196570:FKV196570 FUK196570:FUR196570 GEG196570:GEN196570 GOC196570:GOJ196570 GXY196570:GYF196570 HHU196570:HIB196570 HRQ196570:HRX196570 IBM196570:IBT196570 ILI196570:ILP196570 IVE196570:IVL196570 JFA196570:JFH196570 JOW196570:JPD196570 JYS196570:JYZ196570 KIO196570:KIV196570 KSK196570:KSR196570 LCG196570:LCN196570 LMC196570:LMJ196570 LVY196570:LWF196570 MFU196570:MGB196570 MPQ196570:MPX196570 MZM196570:MZT196570 NJI196570:NJP196570 NTE196570:NTL196570 ODA196570:ODH196570 OMW196570:OND196570 OWS196570:OWZ196570 PGO196570:PGV196570 PQK196570:PQR196570 QAG196570:QAN196570 QKC196570:QKJ196570 QTY196570:QUF196570 RDU196570:REB196570 RNQ196570:RNX196570 RXM196570:RXT196570 SHI196570:SHP196570 SRE196570:SRL196570 TBA196570:TBH196570 TKW196570:TLD196570 TUS196570:TUZ196570 UEO196570:UEV196570 UOK196570:UOR196570 UYG196570:UYN196570 VIC196570:VIJ196570 VRY196570:VSF196570 WBU196570:WCB196570 WLQ196570:WLX196570 WVM196570:WVT196570 E262106:L262106 JA262106:JH262106 SW262106:TD262106 ACS262106:ACZ262106 AMO262106:AMV262106 AWK262106:AWR262106 BGG262106:BGN262106 BQC262106:BQJ262106 BZY262106:CAF262106 CJU262106:CKB262106 CTQ262106:CTX262106 DDM262106:DDT262106 DNI262106:DNP262106 DXE262106:DXL262106 EHA262106:EHH262106 EQW262106:ERD262106 FAS262106:FAZ262106 FKO262106:FKV262106 FUK262106:FUR262106 GEG262106:GEN262106 GOC262106:GOJ262106 GXY262106:GYF262106 HHU262106:HIB262106 HRQ262106:HRX262106 IBM262106:IBT262106 ILI262106:ILP262106 IVE262106:IVL262106 JFA262106:JFH262106 JOW262106:JPD262106 JYS262106:JYZ262106 KIO262106:KIV262106 KSK262106:KSR262106 LCG262106:LCN262106 LMC262106:LMJ262106 LVY262106:LWF262106 MFU262106:MGB262106 MPQ262106:MPX262106 MZM262106:MZT262106 NJI262106:NJP262106 NTE262106:NTL262106 ODA262106:ODH262106 OMW262106:OND262106 OWS262106:OWZ262106 PGO262106:PGV262106 PQK262106:PQR262106 QAG262106:QAN262106 QKC262106:QKJ262106 QTY262106:QUF262106 RDU262106:REB262106 RNQ262106:RNX262106 RXM262106:RXT262106 SHI262106:SHP262106 SRE262106:SRL262106 TBA262106:TBH262106 TKW262106:TLD262106 TUS262106:TUZ262106 UEO262106:UEV262106 UOK262106:UOR262106 UYG262106:UYN262106 VIC262106:VIJ262106 VRY262106:VSF262106 WBU262106:WCB262106 WLQ262106:WLX262106 WVM262106:WVT262106 E327642:L327642 JA327642:JH327642 SW327642:TD327642 ACS327642:ACZ327642 AMO327642:AMV327642 AWK327642:AWR327642 BGG327642:BGN327642 BQC327642:BQJ327642 BZY327642:CAF327642 CJU327642:CKB327642 CTQ327642:CTX327642 DDM327642:DDT327642 DNI327642:DNP327642 DXE327642:DXL327642 EHA327642:EHH327642 EQW327642:ERD327642 FAS327642:FAZ327642 FKO327642:FKV327642 FUK327642:FUR327642 GEG327642:GEN327642 GOC327642:GOJ327642 GXY327642:GYF327642 HHU327642:HIB327642 HRQ327642:HRX327642 IBM327642:IBT327642 ILI327642:ILP327642 IVE327642:IVL327642 JFA327642:JFH327642 JOW327642:JPD327642 JYS327642:JYZ327642 KIO327642:KIV327642 KSK327642:KSR327642 LCG327642:LCN327642 LMC327642:LMJ327642 LVY327642:LWF327642 MFU327642:MGB327642 MPQ327642:MPX327642 MZM327642:MZT327642 NJI327642:NJP327642 NTE327642:NTL327642 ODA327642:ODH327642 OMW327642:OND327642 OWS327642:OWZ327642 PGO327642:PGV327642 PQK327642:PQR327642 QAG327642:QAN327642 QKC327642:QKJ327642 QTY327642:QUF327642 RDU327642:REB327642 RNQ327642:RNX327642 RXM327642:RXT327642 SHI327642:SHP327642 SRE327642:SRL327642 TBA327642:TBH327642 TKW327642:TLD327642 TUS327642:TUZ327642 UEO327642:UEV327642 UOK327642:UOR327642 UYG327642:UYN327642 VIC327642:VIJ327642 VRY327642:VSF327642 WBU327642:WCB327642 WLQ327642:WLX327642 WVM327642:WVT327642 E393178:L393178 JA393178:JH393178 SW393178:TD393178 ACS393178:ACZ393178 AMO393178:AMV393178 AWK393178:AWR393178 BGG393178:BGN393178 BQC393178:BQJ393178 BZY393178:CAF393178 CJU393178:CKB393178 CTQ393178:CTX393178 DDM393178:DDT393178 DNI393178:DNP393178 DXE393178:DXL393178 EHA393178:EHH393178 EQW393178:ERD393178 FAS393178:FAZ393178 FKO393178:FKV393178 FUK393178:FUR393178 GEG393178:GEN393178 GOC393178:GOJ393178 GXY393178:GYF393178 HHU393178:HIB393178 HRQ393178:HRX393178 IBM393178:IBT393178 ILI393178:ILP393178 IVE393178:IVL393178 JFA393178:JFH393178 JOW393178:JPD393178 JYS393178:JYZ393178 KIO393178:KIV393178 KSK393178:KSR393178 LCG393178:LCN393178 LMC393178:LMJ393178 LVY393178:LWF393178 MFU393178:MGB393178 MPQ393178:MPX393178 MZM393178:MZT393178 NJI393178:NJP393178 NTE393178:NTL393178 ODA393178:ODH393178 OMW393178:OND393178 OWS393178:OWZ393178 PGO393178:PGV393178 PQK393178:PQR393178 QAG393178:QAN393178 QKC393178:QKJ393178 QTY393178:QUF393178 RDU393178:REB393178 RNQ393178:RNX393178 RXM393178:RXT393178 SHI393178:SHP393178 SRE393178:SRL393178 TBA393178:TBH393178 TKW393178:TLD393178 TUS393178:TUZ393178 UEO393178:UEV393178 UOK393178:UOR393178 UYG393178:UYN393178 VIC393178:VIJ393178 VRY393178:VSF393178 WBU393178:WCB393178 WLQ393178:WLX393178 WVM393178:WVT393178 E458714:L458714 JA458714:JH458714 SW458714:TD458714 ACS458714:ACZ458714 AMO458714:AMV458714 AWK458714:AWR458714 BGG458714:BGN458714 BQC458714:BQJ458714 BZY458714:CAF458714 CJU458714:CKB458714 CTQ458714:CTX458714 DDM458714:DDT458714 DNI458714:DNP458714 DXE458714:DXL458714 EHA458714:EHH458714 EQW458714:ERD458714 FAS458714:FAZ458714 FKO458714:FKV458714 FUK458714:FUR458714 GEG458714:GEN458714 GOC458714:GOJ458714 GXY458714:GYF458714 HHU458714:HIB458714 HRQ458714:HRX458714 IBM458714:IBT458714 ILI458714:ILP458714 IVE458714:IVL458714 JFA458714:JFH458714 JOW458714:JPD458714 JYS458714:JYZ458714 KIO458714:KIV458714 KSK458714:KSR458714 LCG458714:LCN458714 LMC458714:LMJ458714 LVY458714:LWF458714 MFU458714:MGB458714 MPQ458714:MPX458714 MZM458714:MZT458714 NJI458714:NJP458714 NTE458714:NTL458714 ODA458714:ODH458714 OMW458714:OND458714 OWS458714:OWZ458714 PGO458714:PGV458714 PQK458714:PQR458714 QAG458714:QAN458714 QKC458714:QKJ458714 QTY458714:QUF458714 RDU458714:REB458714 RNQ458714:RNX458714 RXM458714:RXT458714 SHI458714:SHP458714 SRE458714:SRL458714 TBA458714:TBH458714 TKW458714:TLD458714 TUS458714:TUZ458714 UEO458714:UEV458714 UOK458714:UOR458714 UYG458714:UYN458714 VIC458714:VIJ458714 VRY458714:VSF458714 WBU458714:WCB458714 WLQ458714:WLX458714 WVM458714:WVT458714 E524250:L524250 JA524250:JH524250 SW524250:TD524250 ACS524250:ACZ524250 AMO524250:AMV524250 AWK524250:AWR524250 BGG524250:BGN524250 BQC524250:BQJ524250 BZY524250:CAF524250 CJU524250:CKB524250 CTQ524250:CTX524250 DDM524250:DDT524250 DNI524250:DNP524250 DXE524250:DXL524250 EHA524250:EHH524250 EQW524250:ERD524250 FAS524250:FAZ524250 FKO524250:FKV524250 FUK524250:FUR524250 GEG524250:GEN524250 GOC524250:GOJ524250 GXY524250:GYF524250 HHU524250:HIB524250 HRQ524250:HRX524250 IBM524250:IBT524250 ILI524250:ILP524250 IVE524250:IVL524250 JFA524250:JFH524250 JOW524250:JPD524250 JYS524250:JYZ524250 KIO524250:KIV524250 KSK524250:KSR524250 LCG524250:LCN524250 LMC524250:LMJ524250 LVY524250:LWF524250 MFU524250:MGB524250 MPQ524250:MPX524250 MZM524250:MZT524250 NJI524250:NJP524250 NTE524250:NTL524250 ODA524250:ODH524250 OMW524250:OND524250 OWS524250:OWZ524250 PGO524250:PGV524250 PQK524250:PQR524250 QAG524250:QAN524250 QKC524250:QKJ524250 QTY524250:QUF524250 RDU524250:REB524250 RNQ524250:RNX524250 RXM524250:RXT524250 SHI524250:SHP524250 SRE524250:SRL524250 TBA524250:TBH524250 TKW524250:TLD524250 TUS524250:TUZ524250 UEO524250:UEV524250 UOK524250:UOR524250 UYG524250:UYN524250 VIC524250:VIJ524250 VRY524250:VSF524250 WBU524250:WCB524250 WLQ524250:WLX524250 WVM524250:WVT524250 E589786:L589786 JA589786:JH589786 SW589786:TD589786 ACS589786:ACZ589786 AMO589786:AMV589786 AWK589786:AWR589786 BGG589786:BGN589786 BQC589786:BQJ589786 BZY589786:CAF589786 CJU589786:CKB589786 CTQ589786:CTX589786 DDM589786:DDT589786 DNI589786:DNP589786 DXE589786:DXL589786 EHA589786:EHH589786 EQW589786:ERD589786 FAS589786:FAZ589786 FKO589786:FKV589786 FUK589786:FUR589786 GEG589786:GEN589786 GOC589786:GOJ589786 GXY589786:GYF589786 HHU589786:HIB589786 HRQ589786:HRX589786 IBM589786:IBT589786 ILI589786:ILP589786 IVE589786:IVL589786 JFA589786:JFH589786 JOW589786:JPD589786 JYS589786:JYZ589786 KIO589786:KIV589786 KSK589786:KSR589786 LCG589786:LCN589786 LMC589786:LMJ589786 LVY589786:LWF589786 MFU589786:MGB589786 MPQ589786:MPX589786 MZM589786:MZT589786 NJI589786:NJP589786 NTE589786:NTL589786 ODA589786:ODH589786 OMW589786:OND589786 OWS589786:OWZ589786 PGO589786:PGV589786 PQK589786:PQR589786 QAG589786:QAN589786 QKC589786:QKJ589786 QTY589786:QUF589786 RDU589786:REB589786 RNQ589786:RNX589786 RXM589786:RXT589786 SHI589786:SHP589786 SRE589786:SRL589786 TBA589786:TBH589786 TKW589786:TLD589786 TUS589786:TUZ589786 UEO589786:UEV589786 UOK589786:UOR589786 UYG589786:UYN589786 VIC589786:VIJ589786 VRY589786:VSF589786 WBU589786:WCB589786 WLQ589786:WLX589786 WVM589786:WVT589786 E655322:L655322 JA655322:JH655322 SW655322:TD655322 ACS655322:ACZ655322 AMO655322:AMV655322 AWK655322:AWR655322 BGG655322:BGN655322 BQC655322:BQJ655322 BZY655322:CAF655322 CJU655322:CKB655322 CTQ655322:CTX655322 DDM655322:DDT655322 DNI655322:DNP655322 DXE655322:DXL655322 EHA655322:EHH655322 EQW655322:ERD655322 FAS655322:FAZ655322 FKO655322:FKV655322 FUK655322:FUR655322 GEG655322:GEN655322 GOC655322:GOJ655322 GXY655322:GYF655322 HHU655322:HIB655322 HRQ655322:HRX655322 IBM655322:IBT655322 ILI655322:ILP655322 IVE655322:IVL655322 JFA655322:JFH655322 JOW655322:JPD655322 JYS655322:JYZ655322 KIO655322:KIV655322 KSK655322:KSR655322 LCG655322:LCN655322 LMC655322:LMJ655322 LVY655322:LWF655322 MFU655322:MGB655322 MPQ655322:MPX655322 MZM655322:MZT655322 NJI655322:NJP655322 NTE655322:NTL655322 ODA655322:ODH655322 OMW655322:OND655322 OWS655322:OWZ655322 PGO655322:PGV655322 PQK655322:PQR655322 QAG655322:QAN655322 QKC655322:QKJ655322 QTY655322:QUF655322 RDU655322:REB655322 RNQ655322:RNX655322 RXM655322:RXT655322 SHI655322:SHP655322 SRE655322:SRL655322 TBA655322:TBH655322 TKW655322:TLD655322 TUS655322:TUZ655322 UEO655322:UEV655322 UOK655322:UOR655322 UYG655322:UYN655322 VIC655322:VIJ655322 VRY655322:VSF655322 WBU655322:WCB655322 WLQ655322:WLX655322 WVM655322:WVT655322 E720858:L720858 JA720858:JH720858 SW720858:TD720858 ACS720858:ACZ720858 AMO720858:AMV720858 AWK720858:AWR720858 BGG720858:BGN720858 BQC720858:BQJ720858 BZY720858:CAF720858 CJU720858:CKB720858 CTQ720858:CTX720858 DDM720858:DDT720858 DNI720858:DNP720858 DXE720858:DXL720858 EHA720858:EHH720858 EQW720858:ERD720858 FAS720858:FAZ720858 FKO720858:FKV720858 FUK720858:FUR720858 GEG720858:GEN720858 GOC720858:GOJ720858 GXY720858:GYF720858 HHU720858:HIB720858 HRQ720858:HRX720858 IBM720858:IBT720858 ILI720858:ILP720858 IVE720858:IVL720858 JFA720858:JFH720858 JOW720858:JPD720858 JYS720858:JYZ720858 KIO720858:KIV720858 KSK720858:KSR720858 LCG720858:LCN720858 LMC720858:LMJ720858 LVY720858:LWF720858 MFU720858:MGB720858 MPQ720858:MPX720858 MZM720858:MZT720858 NJI720858:NJP720858 NTE720858:NTL720858 ODA720858:ODH720858 OMW720858:OND720858 OWS720858:OWZ720858 PGO720858:PGV720858 PQK720858:PQR720858 QAG720858:QAN720858 QKC720858:QKJ720858 QTY720858:QUF720858 RDU720858:REB720858 RNQ720858:RNX720858 RXM720858:RXT720858 SHI720858:SHP720858 SRE720858:SRL720858 TBA720858:TBH720858 TKW720858:TLD720858 TUS720858:TUZ720858 UEO720858:UEV720858 UOK720858:UOR720858 UYG720858:UYN720858 VIC720858:VIJ720858 VRY720858:VSF720858 WBU720858:WCB720858 WLQ720858:WLX720858 WVM720858:WVT720858 E786394:L786394 JA786394:JH786394 SW786394:TD786394 ACS786394:ACZ786394 AMO786394:AMV786394 AWK786394:AWR786394 BGG786394:BGN786394 BQC786394:BQJ786394 BZY786394:CAF786394 CJU786394:CKB786394 CTQ786394:CTX786394 DDM786394:DDT786394 DNI786394:DNP786394 DXE786394:DXL786394 EHA786394:EHH786394 EQW786394:ERD786394 FAS786394:FAZ786394 FKO786394:FKV786394 FUK786394:FUR786394 GEG786394:GEN786394 GOC786394:GOJ786394 GXY786394:GYF786394 HHU786394:HIB786394 HRQ786394:HRX786394 IBM786394:IBT786394 ILI786394:ILP786394 IVE786394:IVL786394 JFA786394:JFH786394 JOW786394:JPD786394 JYS786394:JYZ786394 KIO786394:KIV786394 KSK786394:KSR786394 LCG786394:LCN786394 LMC786394:LMJ786394 LVY786394:LWF786394 MFU786394:MGB786394 MPQ786394:MPX786394 MZM786394:MZT786394 NJI786394:NJP786394 NTE786394:NTL786394 ODA786394:ODH786394 OMW786394:OND786394 OWS786394:OWZ786394 PGO786394:PGV786394 PQK786394:PQR786394 QAG786394:QAN786394 QKC786394:QKJ786394 QTY786394:QUF786394 RDU786394:REB786394 RNQ786394:RNX786394 RXM786394:RXT786394 SHI786394:SHP786394 SRE786394:SRL786394 TBA786394:TBH786394 TKW786394:TLD786394 TUS786394:TUZ786394 UEO786394:UEV786394 UOK786394:UOR786394 UYG786394:UYN786394 VIC786394:VIJ786394 VRY786394:VSF786394 WBU786394:WCB786394 WLQ786394:WLX786394 WVM786394:WVT786394 E851930:L851930 JA851930:JH851930 SW851930:TD851930 ACS851930:ACZ851930 AMO851930:AMV851930 AWK851930:AWR851930 BGG851930:BGN851930 BQC851930:BQJ851930 BZY851930:CAF851930 CJU851930:CKB851930 CTQ851930:CTX851930 DDM851930:DDT851930 DNI851930:DNP851930 DXE851930:DXL851930 EHA851930:EHH851930 EQW851930:ERD851930 FAS851930:FAZ851930 FKO851930:FKV851930 FUK851930:FUR851930 GEG851930:GEN851930 GOC851930:GOJ851930 GXY851930:GYF851930 HHU851930:HIB851930 HRQ851930:HRX851930 IBM851930:IBT851930 ILI851930:ILP851930 IVE851930:IVL851930 JFA851930:JFH851930 JOW851930:JPD851930 JYS851930:JYZ851930 KIO851930:KIV851930 KSK851930:KSR851930 LCG851930:LCN851930 LMC851930:LMJ851930 LVY851930:LWF851930 MFU851930:MGB851930 MPQ851930:MPX851930 MZM851930:MZT851930 NJI851930:NJP851930 NTE851930:NTL851930 ODA851930:ODH851930 OMW851930:OND851930 OWS851930:OWZ851930 PGO851930:PGV851930 PQK851930:PQR851930 QAG851930:QAN851930 QKC851930:QKJ851930 QTY851930:QUF851930 RDU851930:REB851930 RNQ851930:RNX851930 RXM851930:RXT851930 SHI851930:SHP851930 SRE851930:SRL851930 TBA851930:TBH851930 TKW851930:TLD851930 TUS851930:TUZ851930 UEO851930:UEV851930 UOK851930:UOR851930 UYG851930:UYN851930 VIC851930:VIJ851930 VRY851930:VSF851930 WBU851930:WCB851930 WLQ851930:WLX851930 WVM851930:WVT851930 E917466:L917466 JA917466:JH917466 SW917466:TD917466 ACS917466:ACZ917466 AMO917466:AMV917466 AWK917466:AWR917466 BGG917466:BGN917466 BQC917466:BQJ917466 BZY917466:CAF917466 CJU917466:CKB917466 CTQ917466:CTX917466 DDM917466:DDT917466 DNI917466:DNP917466 DXE917466:DXL917466 EHA917466:EHH917466 EQW917466:ERD917466 FAS917466:FAZ917466 FKO917466:FKV917466 FUK917466:FUR917466 GEG917466:GEN917466 GOC917466:GOJ917466 GXY917466:GYF917466 HHU917466:HIB917466 HRQ917466:HRX917466 IBM917466:IBT917466 ILI917466:ILP917466 IVE917466:IVL917466 JFA917466:JFH917466 JOW917466:JPD917466 JYS917466:JYZ917466 KIO917466:KIV917466 KSK917466:KSR917466 LCG917466:LCN917466 LMC917466:LMJ917466 LVY917466:LWF917466 MFU917466:MGB917466 MPQ917466:MPX917466 MZM917466:MZT917466 NJI917466:NJP917466 NTE917466:NTL917466 ODA917466:ODH917466 OMW917466:OND917466 OWS917466:OWZ917466 PGO917466:PGV917466 PQK917466:PQR917466 QAG917466:QAN917466 QKC917466:QKJ917466 QTY917466:QUF917466 RDU917466:REB917466 RNQ917466:RNX917466 RXM917466:RXT917466 SHI917466:SHP917466 SRE917466:SRL917466 TBA917466:TBH917466 TKW917466:TLD917466 TUS917466:TUZ917466 UEO917466:UEV917466 UOK917466:UOR917466 UYG917466:UYN917466 VIC917466:VIJ917466 VRY917466:VSF917466 WBU917466:WCB917466 WLQ917466:WLX917466 WVM917466:WVT917466 E983002:L983002 JA983002:JH983002 SW983002:TD983002 ACS983002:ACZ983002 AMO983002:AMV983002 AWK983002:AWR983002 BGG983002:BGN983002 BQC983002:BQJ983002 BZY983002:CAF983002 CJU983002:CKB983002 CTQ983002:CTX983002 DDM983002:DDT983002 DNI983002:DNP983002 DXE983002:DXL983002 EHA983002:EHH983002 EQW983002:ERD983002 FAS983002:FAZ983002 FKO983002:FKV983002 FUK983002:FUR983002 GEG983002:GEN983002 GOC983002:GOJ983002 GXY983002:GYF983002 HHU983002:HIB983002 HRQ983002:HRX983002 IBM983002:IBT983002 ILI983002:ILP983002 IVE983002:IVL983002 JFA983002:JFH983002 JOW983002:JPD983002 JYS983002:JYZ983002 KIO983002:KIV983002 KSK983002:KSR983002 LCG983002:LCN983002 LMC983002:LMJ983002 LVY983002:LWF983002 MFU983002:MGB983002 MPQ983002:MPX983002 MZM983002:MZT983002 NJI983002:NJP983002 NTE983002:NTL983002 ODA983002:ODH983002 OMW983002:OND983002 OWS983002:OWZ983002 PGO983002:PGV983002 PQK983002:PQR983002 QAG983002:QAN983002 QKC983002:QKJ983002 QTY983002:QUF983002 RDU983002:REB983002 RNQ983002:RNX983002 RXM983002:RXT983002 SHI983002:SHP983002 SRE983002:SRL983002 TBA983002:TBH983002 TKW983002:TLD983002 TUS983002:TUZ983002 UEO983002:UEV983002 UOK983002:UOR983002 UYG983002:UYN983002 VIC983002:VIJ983002 VRY983002:VSF983002 WBU983002:WCB983002 WLQ983002:WLX983002 WVM983002:WVT983002 E1048538:L1048538 JA1048538:JH1048538 SW1048538:TD1048538 ACS1048538:ACZ1048538 AMO1048538:AMV1048538 AWK1048538:AWR1048538 BGG1048538:BGN1048538 BQC1048538:BQJ1048538 BZY1048538:CAF1048538 CJU1048538:CKB1048538 CTQ1048538:CTX1048538 DDM1048538:DDT1048538 DNI1048538:DNP1048538 DXE1048538:DXL1048538 EHA1048538:EHH1048538 EQW1048538:ERD1048538 FAS1048538:FAZ1048538 FKO1048538:FKV1048538 FUK1048538:FUR1048538 GEG1048538:GEN1048538 GOC1048538:GOJ1048538 GXY1048538:GYF1048538 HHU1048538:HIB1048538 HRQ1048538:HRX1048538 IBM1048538:IBT1048538 ILI1048538:ILP1048538 IVE1048538:IVL1048538 JFA1048538:JFH1048538 JOW1048538:JPD1048538 JYS1048538:JYZ1048538 KIO1048538:KIV1048538 KSK1048538:KSR1048538 LCG1048538:LCN1048538 LMC1048538:LMJ1048538 LVY1048538:LWF1048538 MFU1048538:MGB1048538 MPQ1048538:MPX1048538 MZM1048538:MZT1048538 NJI1048538:NJP1048538 NTE1048538:NTL1048538 ODA1048538:ODH1048538 OMW1048538:OND1048538 OWS1048538:OWZ1048538 PGO1048538:PGV1048538 PQK1048538:PQR1048538 QAG1048538:QAN1048538 QKC1048538:QKJ1048538 QTY1048538:QUF1048538 RDU1048538:REB1048538 RNQ1048538:RNX1048538 RXM1048538:RXT1048538 SHI1048538:SHP1048538 SRE1048538:SRL1048538 TBA1048538:TBH1048538 TKW1048538:TLD1048538 TUS1048538:TUZ1048538 UEO1048538:UEV1048538 UOK1048538:UOR1048538 UYG1048538:UYN1048538 VIC1048538:VIJ1048538 VRY1048538:VSF1048538 WBU1048538:WCB1048538 WLQ1048538:WLX1048538 WVM1048538:WVT1048538">
      <formula1>$P$1:$P$8</formula1>
    </dataValidation>
  </dataValidations>
  <pageMargins left="0.7" right="0.7" top="0.75" bottom="0.75" header="0.3" footer="0.3"/>
  <drawing r:id="rId1"/>
  <legacyDrawing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WWF91"/>
  <sheetViews>
    <sheetView topLeftCell="A34" zoomScale="80" zoomScaleNormal="80" workbookViewId="0">
      <selection activeCell="JA53" sqref="JA53"/>
    </sheetView>
  </sheetViews>
  <sheetFormatPr baseColWidth="10" defaultColWidth="0" defaultRowHeight="15" customHeight="1" zeroHeight="1" x14ac:dyDescent="0.25"/>
  <cols>
    <col min="1" max="1" width="4.140625" style="1" customWidth="1"/>
    <col min="2" max="2" width="13.85546875" customWidth="1"/>
    <col min="3" max="3" width="11.5703125" customWidth="1"/>
    <col min="4" max="4" width="16" customWidth="1"/>
    <col min="5" max="5" width="15.28515625" customWidth="1"/>
    <col min="6" max="6" width="13.28515625" customWidth="1"/>
    <col min="7" max="7" width="16" customWidth="1"/>
    <col min="8" max="8" width="18.7109375" customWidth="1"/>
    <col min="9" max="9" width="16.7109375" customWidth="1"/>
    <col min="10" max="10" width="10.5703125" customWidth="1"/>
    <col min="11" max="11" width="9.5703125" customWidth="1"/>
    <col min="12" max="12" width="11.28515625" customWidth="1"/>
    <col min="13" max="13" width="7.42578125" style="2" customWidth="1"/>
    <col min="14" max="14" width="13.85546875" hidden="1" customWidth="1"/>
    <col min="15" max="15" width="17.28515625" hidden="1" customWidth="1"/>
    <col min="16" max="16" width="17.140625" hidden="1" customWidth="1"/>
    <col min="17" max="17" width="20.140625" hidden="1" customWidth="1"/>
    <col min="18" max="18" width="3.140625" style="1" hidden="1" customWidth="1"/>
    <col min="19" max="23" width="11.42578125" hidden="1" customWidth="1"/>
    <col min="24" max="24" width="3.7109375" style="1" customWidth="1"/>
    <col min="25" max="256" width="11.42578125" hidden="1"/>
    <col min="257" max="257" width="4.140625" customWidth="1"/>
    <col min="258" max="258" width="13.85546875" customWidth="1"/>
    <col min="259" max="259" width="11.5703125" customWidth="1"/>
    <col min="260" max="260" width="16" customWidth="1"/>
    <col min="261" max="261" width="15.28515625" customWidth="1"/>
    <col min="262" max="262" width="13.28515625" customWidth="1"/>
    <col min="263" max="263" width="16" customWidth="1"/>
    <col min="264" max="264" width="18.7109375" customWidth="1"/>
    <col min="265" max="265" width="16.7109375" customWidth="1"/>
    <col min="266" max="266" width="10.5703125" customWidth="1"/>
    <col min="267" max="267" width="9.5703125" customWidth="1"/>
    <col min="268" max="268" width="11.28515625" customWidth="1"/>
    <col min="269" max="269" width="7.42578125" customWidth="1"/>
    <col min="270" max="279" width="11.42578125" hidden="1" customWidth="1"/>
    <col min="280" max="280" width="3.7109375" customWidth="1"/>
    <col min="281" max="512" width="11.42578125" hidden="1"/>
    <col min="513" max="513" width="4.140625" customWidth="1"/>
    <col min="514" max="514" width="13.85546875" customWidth="1"/>
    <col min="515" max="515" width="11.5703125" customWidth="1"/>
    <col min="516" max="516" width="16" customWidth="1"/>
    <col min="517" max="517" width="15.28515625" customWidth="1"/>
    <col min="518" max="518" width="13.28515625" customWidth="1"/>
    <col min="519" max="519" width="16" customWidth="1"/>
    <col min="520" max="520" width="18.7109375" customWidth="1"/>
    <col min="521" max="521" width="16.7109375" customWidth="1"/>
    <col min="522" max="522" width="10.5703125" customWidth="1"/>
    <col min="523" max="523" width="9.5703125" customWidth="1"/>
    <col min="524" max="524" width="11.28515625" customWidth="1"/>
    <col min="525" max="525" width="7.42578125" customWidth="1"/>
    <col min="526" max="535" width="11.42578125" hidden="1" customWidth="1"/>
    <col min="536" max="536" width="3.7109375" customWidth="1"/>
    <col min="537" max="768" width="11.42578125" hidden="1"/>
    <col min="769" max="769" width="4.140625" customWidth="1"/>
    <col min="770" max="770" width="13.85546875" customWidth="1"/>
    <col min="771" max="771" width="11.5703125" customWidth="1"/>
    <col min="772" max="772" width="16" customWidth="1"/>
    <col min="773" max="773" width="15.28515625" customWidth="1"/>
    <col min="774" max="774" width="13.28515625" customWidth="1"/>
    <col min="775" max="775" width="16" customWidth="1"/>
    <col min="776" max="776" width="18.7109375" customWidth="1"/>
    <col min="777" max="777" width="16.7109375" customWidth="1"/>
    <col min="778" max="778" width="10.5703125" customWidth="1"/>
    <col min="779" max="779" width="9.5703125" customWidth="1"/>
    <col min="780" max="780" width="11.28515625" customWidth="1"/>
    <col min="781" max="781" width="7.42578125" customWidth="1"/>
    <col min="782" max="791" width="11.42578125" hidden="1" customWidth="1"/>
    <col min="792" max="792" width="3.7109375" customWidth="1"/>
    <col min="793" max="1024" width="11.42578125" hidden="1"/>
    <col min="1025" max="1025" width="4.140625" customWidth="1"/>
    <col min="1026" max="1026" width="13.85546875" customWidth="1"/>
    <col min="1027" max="1027" width="11.5703125" customWidth="1"/>
    <col min="1028" max="1028" width="16" customWidth="1"/>
    <col min="1029" max="1029" width="15.28515625" customWidth="1"/>
    <col min="1030" max="1030" width="13.28515625" customWidth="1"/>
    <col min="1031" max="1031" width="16" customWidth="1"/>
    <col min="1032" max="1032" width="18.7109375" customWidth="1"/>
    <col min="1033" max="1033" width="16.7109375" customWidth="1"/>
    <col min="1034" max="1034" width="10.5703125" customWidth="1"/>
    <col min="1035" max="1035" width="9.5703125" customWidth="1"/>
    <col min="1036" max="1036" width="11.28515625" customWidth="1"/>
    <col min="1037" max="1037" width="7.42578125" customWidth="1"/>
    <col min="1038" max="1047" width="11.42578125" hidden="1" customWidth="1"/>
    <col min="1048" max="1048" width="3.7109375" customWidth="1"/>
    <col min="1049" max="1280" width="11.42578125" hidden="1"/>
    <col min="1281" max="1281" width="4.140625" customWidth="1"/>
    <col min="1282" max="1282" width="13.85546875" customWidth="1"/>
    <col min="1283" max="1283" width="11.5703125" customWidth="1"/>
    <col min="1284" max="1284" width="16" customWidth="1"/>
    <col min="1285" max="1285" width="15.28515625" customWidth="1"/>
    <col min="1286" max="1286" width="13.28515625" customWidth="1"/>
    <col min="1287" max="1287" width="16" customWidth="1"/>
    <col min="1288" max="1288" width="18.7109375" customWidth="1"/>
    <col min="1289" max="1289" width="16.7109375" customWidth="1"/>
    <col min="1290" max="1290" width="10.5703125" customWidth="1"/>
    <col min="1291" max="1291" width="9.5703125" customWidth="1"/>
    <col min="1292" max="1292" width="11.28515625" customWidth="1"/>
    <col min="1293" max="1293" width="7.42578125" customWidth="1"/>
    <col min="1294" max="1303" width="11.42578125" hidden="1" customWidth="1"/>
    <col min="1304" max="1304" width="3.7109375" customWidth="1"/>
    <col min="1305" max="1536" width="11.42578125" hidden="1"/>
    <col min="1537" max="1537" width="4.140625" customWidth="1"/>
    <col min="1538" max="1538" width="13.85546875" customWidth="1"/>
    <col min="1539" max="1539" width="11.5703125" customWidth="1"/>
    <col min="1540" max="1540" width="16" customWidth="1"/>
    <col min="1541" max="1541" width="15.28515625" customWidth="1"/>
    <col min="1542" max="1542" width="13.28515625" customWidth="1"/>
    <col min="1543" max="1543" width="16" customWidth="1"/>
    <col min="1544" max="1544" width="18.7109375" customWidth="1"/>
    <col min="1545" max="1545" width="16.7109375" customWidth="1"/>
    <col min="1546" max="1546" width="10.5703125" customWidth="1"/>
    <col min="1547" max="1547" width="9.5703125" customWidth="1"/>
    <col min="1548" max="1548" width="11.28515625" customWidth="1"/>
    <col min="1549" max="1549" width="7.42578125" customWidth="1"/>
    <col min="1550" max="1559" width="11.42578125" hidden="1" customWidth="1"/>
    <col min="1560" max="1560" width="3.7109375" customWidth="1"/>
    <col min="1561" max="1792" width="11.42578125" hidden="1"/>
    <col min="1793" max="1793" width="4.140625" customWidth="1"/>
    <col min="1794" max="1794" width="13.85546875" customWidth="1"/>
    <col min="1795" max="1795" width="11.5703125" customWidth="1"/>
    <col min="1796" max="1796" width="16" customWidth="1"/>
    <col min="1797" max="1797" width="15.28515625" customWidth="1"/>
    <col min="1798" max="1798" width="13.28515625" customWidth="1"/>
    <col min="1799" max="1799" width="16" customWidth="1"/>
    <col min="1800" max="1800" width="18.7109375" customWidth="1"/>
    <col min="1801" max="1801" width="16.7109375" customWidth="1"/>
    <col min="1802" max="1802" width="10.5703125" customWidth="1"/>
    <col min="1803" max="1803" width="9.5703125" customWidth="1"/>
    <col min="1804" max="1804" width="11.28515625" customWidth="1"/>
    <col min="1805" max="1805" width="7.42578125" customWidth="1"/>
    <col min="1806" max="1815" width="11.42578125" hidden="1" customWidth="1"/>
    <col min="1816" max="1816" width="3.7109375" customWidth="1"/>
    <col min="1817" max="2048" width="11.42578125" hidden="1"/>
    <col min="2049" max="2049" width="4.140625" customWidth="1"/>
    <col min="2050" max="2050" width="13.85546875" customWidth="1"/>
    <col min="2051" max="2051" width="11.5703125" customWidth="1"/>
    <col min="2052" max="2052" width="16" customWidth="1"/>
    <col min="2053" max="2053" width="15.28515625" customWidth="1"/>
    <col min="2054" max="2054" width="13.28515625" customWidth="1"/>
    <col min="2055" max="2055" width="16" customWidth="1"/>
    <col min="2056" max="2056" width="18.7109375" customWidth="1"/>
    <col min="2057" max="2057" width="16.7109375" customWidth="1"/>
    <col min="2058" max="2058" width="10.5703125" customWidth="1"/>
    <col min="2059" max="2059" width="9.5703125" customWidth="1"/>
    <col min="2060" max="2060" width="11.28515625" customWidth="1"/>
    <col min="2061" max="2061" width="7.42578125" customWidth="1"/>
    <col min="2062" max="2071" width="11.42578125" hidden="1" customWidth="1"/>
    <col min="2072" max="2072" width="3.7109375" customWidth="1"/>
    <col min="2073" max="2304" width="11.42578125" hidden="1"/>
    <col min="2305" max="2305" width="4.140625" customWidth="1"/>
    <col min="2306" max="2306" width="13.85546875" customWidth="1"/>
    <col min="2307" max="2307" width="11.5703125" customWidth="1"/>
    <col min="2308" max="2308" width="16" customWidth="1"/>
    <col min="2309" max="2309" width="15.28515625" customWidth="1"/>
    <col min="2310" max="2310" width="13.28515625" customWidth="1"/>
    <col min="2311" max="2311" width="16" customWidth="1"/>
    <col min="2312" max="2312" width="18.7109375" customWidth="1"/>
    <col min="2313" max="2313" width="16.7109375" customWidth="1"/>
    <col min="2314" max="2314" width="10.5703125" customWidth="1"/>
    <col min="2315" max="2315" width="9.5703125" customWidth="1"/>
    <col min="2316" max="2316" width="11.28515625" customWidth="1"/>
    <col min="2317" max="2317" width="7.42578125" customWidth="1"/>
    <col min="2318" max="2327" width="11.42578125" hidden="1" customWidth="1"/>
    <col min="2328" max="2328" width="3.7109375" customWidth="1"/>
    <col min="2329" max="2560" width="11.42578125" hidden="1"/>
    <col min="2561" max="2561" width="4.140625" customWidth="1"/>
    <col min="2562" max="2562" width="13.85546875" customWidth="1"/>
    <col min="2563" max="2563" width="11.5703125" customWidth="1"/>
    <col min="2564" max="2564" width="16" customWidth="1"/>
    <col min="2565" max="2565" width="15.28515625" customWidth="1"/>
    <col min="2566" max="2566" width="13.28515625" customWidth="1"/>
    <col min="2567" max="2567" width="16" customWidth="1"/>
    <col min="2568" max="2568" width="18.7109375" customWidth="1"/>
    <col min="2569" max="2569" width="16.7109375" customWidth="1"/>
    <col min="2570" max="2570" width="10.5703125" customWidth="1"/>
    <col min="2571" max="2571" width="9.5703125" customWidth="1"/>
    <col min="2572" max="2572" width="11.28515625" customWidth="1"/>
    <col min="2573" max="2573" width="7.42578125" customWidth="1"/>
    <col min="2574" max="2583" width="11.42578125" hidden="1" customWidth="1"/>
    <col min="2584" max="2584" width="3.7109375" customWidth="1"/>
    <col min="2585" max="2816" width="11.42578125" hidden="1"/>
    <col min="2817" max="2817" width="4.140625" customWidth="1"/>
    <col min="2818" max="2818" width="13.85546875" customWidth="1"/>
    <col min="2819" max="2819" width="11.5703125" customWidth="1"/>
    <col min="2820" max="2820" width="16" customWidth="1"/>
    <col min="2821" max="2821" width="15.28515625" customWidth="1"/>
    <col min="2822" max="2822" width="13.28515625" customWidth="1"/>
    <col min="2823" max="2823" width="16" customWidth="1"/>
    <col min="2824" max="2824" width="18.7109375" customWidth="1"/>
    <col min="2825" max="2825" width="16.7109375" customWidth="1"/>
    <col min="2826" max="2826" width="10.5703125" customWidth="1"/>
    <col min="2827" max="2827" width="9.5703125" customWidth="1"/>
    <col min="2828" max="2828" width="11.28515625" customWidth="1"/>
    <col min="2829" max="2829" width="7.42578125" customWidth="1"/>
    <col min="2830" max="2839" width="11.42578125" hidden="1" customWidth="1"/>
    <col min="2840" max="2840" width="3.7109375" customWidth="1"/>
    <col min="2841" max="3072" width="11.42578125" hidden="1"/>
    <col min="3073" max="3073" width="4.140625" customWidth="1"/>
    <col min="3074" max="3074" width="13.85546875" customWidth="1"/>
    <col min="3075" max="3075" width="11.5703125" customWidth="1"/>
    <col min="3076" max="3076" width="16" customWidth="1"/>
    <col min="3077" max="3077" width="15.28515625" customWidth="1"/>
    <col min="3078" max="3078" width="13.28515625" customWidth="1"/>
    <col min="3079" max="3079" width="16" customWidth="1"/>
    <col min="3080" max="3080" width="18.7109375" customWidth="1"/>
    <col min="3081" max="3081" width="16.7109375" customWidth="1"/>
    <col min="3082" max="3082" width="10.5703125" customWidth="1"/>
    <col min="3083" max="3083" width="9.5703125" customWidth="1"/>
    <col min="3084" max="3084" width="11.28515625" customWidth="1"/>
    <col min="3085" max="3085" width="7.42578125" customWidth="1"/>
    <col min="3086" max="3095" width="11.42578125" hidden="1" customWidth="1"/>
    <col min="3096" max="3096" width="3.7109375" customWidth="1"/>
    <col min="3097" max="3328" width="11.42578125" hidden="1"/>
    <col min="3329" max="3329" width="4.140625" customWidth="1"/>
    <col min="3330" max="3330" width="13.85546875" customWidth="1"/>
    <col min="3331" max="3331" width="11.5703125" customWidth="1"/>
    <col min="3332" max="3332" width="16" customWidth="1"/>
    <col min="3333" max="3333" width="15.28515625" customWidth="1"/>
    <col min="3334" max="3334" width="13.28515625" customWidth="1"/>
    <col min="3335" max="3335" width="16" customWidth="1"/>
    <col min="3336" max="3336" width="18.7109375" customWidth="1"/>
    <col min="3337" max="3337" width="16.7109375" customWidth="1"/>
    <col min="3338" max="3338" width="10.5703125" customWidth="1"/>
    <col min="3339" max="3339" width="9.5703125" customWidth="1"/>
    <col min="3340" max="3340" width="11.28515625" customWidth="1"/>
    <col min="3341" max="3341" width="7.42578125" customWidth="1"/>
    <col min="3342" max="3351" width="11.42578125" hidden="1" customWidth="1"/>
    <col min="3352" max="3352" width="3.7109375" customWidth="1"/>
    <col min="3353" max="3584" width="11.42578125" hidden="1"/>
    <col min="3585" max="3585" width="4.140625" customWidth="1"/>
    <col min="3586" max="3586" width="13.85546875" customWidth="1"/>
    <col min="3587" max="3587" width="11.5703125" customWidth="1"/>
    <col min="3588" max="3588" width="16" customWidth="1"/>
    <col min="3589" max="3589" width="15.28515625" customWidth="1"/>
    <col min="3590" max="3590" width="13.28515625" customWidth="1"/>
    <col min="3591" max="3591" width="16" customWidth="1"/>
    <col min="3592" max="3592" width="18.7109375" customWidth="1"/>
    <col min="3593" max="3593" width="16.7109375" customWidth="1"/>
    <col min="3594" max="3594" width="10.5703125" customWidth="1"/>
    <col min="3595" max="3595" width="9.5703125" customWidth="1"/>
    <col min="3596" max="3596" width="11.28515625" customWidth="1"/>
    <col min="3597" max="3597" width="7.42578125" customWidth="1"/>
    <col min="3598" max="3607" width="11.42578125" hidden="1" customWidth="1"/>
    <col min="3608" max="3608" width="3.7109375" customWidth="1"/>
    <col min="3609" max="3840" width="11.42578125" hidden="1"/>
    <col min="3841" max="3841" width="4.140625" customWidth="1"/>
    <col min="3842" max="3842" width="13.85546875" customWidth="1"/>
    <col min="3843" max="3843" width="11.5703125" customWidth="1"/>
    <col min="3844" max="3844" width="16" customWidth="1"/>
    <col min="3845" max="3845" width="15.28515625" customWidth="1"/>
    <col min="3846" max="3846" width="13.28515625" customWidth="1"/>
    <col min="3847" max="3847" width="16" customWidth="1"/>
    <col min="3848" max="3848" width="18.7109375" customWidth="1"/>
    <col min="3849" max="3849" width="16.7109375" customWidth="1"/>
    <col min="3850" max="3850" width="10.5703125" customWidth="1"/>
    <col min="3851" max="3851" width="9.5703125" customWidth="1"/>
    <col min="3852" max="3852" width="11.28515625" customWidth="1"/>
    <col min="3853" max="3853" width="7.42578125" customWidth="1"/>
    <col min="3854" max="3863" width="11.42578125" hidden="1" customWidth="1"/>
    <col min="3864" max="3864" width="3.7109375" customWidth="1"/>
    <col min="3865" max="4096" width="11.42578125" hidden="1"/>
    <col min="4097" max="4097" width="4.140625" customWidth="1"/>
    <col min="4098" max="4098" width="13.85546875" customWidth="1"/>
    <col min="4099" max="4099" width="11.5703125" customWidth="1"/>
    <col min="4100" max="4100" width="16" customWidth="1"/>
    <col min="4101" max="4101" width="15.28515625" customWidth="1"/>
    <col min="4102" max="4102" width="13.28515625" customWidth="1"/>
    <col min="4103" max="4103" width="16" customWidth="1"/>
    <col min="4104" max="4104" width="18.7109375" customWidth="1"/>
    <col min="4105" max="4105" width="16.7109375" customWidth="1"/>
    <col min="4106" max="4106" width="10.5703125" customWidth="1"/>
    <col min="4107" max="4107" width="9.5703125" customWidth="1"/>
    <col min="4108" max="4108" width="11.28515625" customWidth="1"/>
    <col min="4109" max="4109" width="7.42578125" customWidth="1"/>
    <col min="4110" max="4119" width="11.42578125" hidden="1" customWidth="1"/>
    <col min="4120" max="4120" width="3.7109375" customWidth="1"/>
    <col min="4121" max="4352" width="11.42578125" hidden="1"/>
    <col min="4353" max="4353" width="4.140625" customWidth="1"/>
    <col min="4354" max="4354" width="13.85546875" customWidth="1"/>
    <col min="4355" max="4355" width="11.5703125" customWidth="1"/>
    <col min="4356" max="4356" width="16" customWidth="1"/>
    <col min="4357" max="4357" width="15.28515625" customWidth="1"/>
    <col min="4358" max="4358" width="13.28515625" customWidth="1"/>
    <col min="4359" max="4359" width="16" customWidth="1"/>
    <col min="4360" max="4360" width="18.7109375" customWidth="1"/>
    <col min="4361" max="4361" width="16.7109375" customWidth="1"/>
    <col min="4362" max="4362" width="10.5703125" customWidth="1"/>
    <col min="4363" max="4363" width="9.5703125" customWidth="1"/>
    <col min="4364" max="4364" width="11.28515625" customWidth="1"/>
    <col min="4365" max="4365" width="7.42578125" customWidth="1"/>
    <col min="4366" max="4375" width="11.42578125" hidden="1" customWidth="1"/>
    <col min="4376" max="4376" width="3.7109375" customWidth="1"/>
    <col min="4377" max="4608" width="11.42578125" hidden="1"/>
    <col min="4609" max="4609" width="4.140625" customWidth="1"/>
    <col min="4610" max="4610" width="13.85546875" customWidth="1"/>
    <col min="4611" max="4611" width="11.5703125" customWidth="1"/>
    <col min="4612" max="4612" width="16" customWidth="1"/>
    <col min="4613" max="4613" width="15.28515625" customWidth="1"/>
    <col min="4614" max="4614" width="13.28515625" customWidth="1"/>
    <col min="4615" max="4615" width="16" customWidth="1"/>
    <col min="4616" max="4616" width="18.7109375" customWidth="1"/>
    <col min="4617" max="4617" width="16.7109375" customWidth="1"/>
    <col min="4618" max="4618" width="10.5703125" customWidth="1"/>
    <col min="4619" max="4619" width="9.5703125" customWidth="1"/>
    <col min="4620" max="4620" width="11.28515625" customWidth="1"/>
    <col min="4621" max="4621" width="7.42578125" customWidth="1"/>
    <col min="4622" max="4631" width="11.42578125" hidden="1" customWidth="1"/>
    <col min="4632" max="4632" width="3.7109375" customWidth="1"/>
    <col min="4633" max="4864" width="11.42578125" hidden="1"/>
    <col min="4865" max="4865" width="4.140625" customWidth="1"/>
    <col min="4866" max="4866" width="13.85546875" customWidth="1"/>
    <col min="4867" max="4867" width="11.5703125" customWidth="1"/>
    <col min="4868" max="4868" width="16" customWidth="1"/>
    <col min="4869" max="4869" width="15.28515625" customWidth="1"/>
    <col min="4870" max="4870" width="13.28515625" customWidth="1"/>
    <col min="4871" max="4871" width="16" customWidth="1"/>
    <col min="4872" max="4872" width="18.7109375" customWidth="1"/>
    <col min="4873" max="4873" width="16.7109375" customWidth="1"/>
    <col min="4874" max="4874" width="10.5703125" customWidth="1"/>
    <col min="4875" max="4875" width="9.5703125" customWidth="1"/>
    <col min="4876" max="4876" width="11.28515625" customWidth="1"/>
    <col min="4877" max="4877" width="7.42578125" customWidth="1"/>
    <col min="4878" max="4887" width="11.42578125" hidden="1" customWidth="1"/>
    <col min="4888" max="4888" width="3.7109375" customWidth="1"/>
    <col min="4889" max="5120" width="11.42578125" hidden="1"/>
    <col min="5121" max="5121" width="4.140625" customWidth="1"/>
    <col min="5122" max="5122" width="13.85546875" customWidth="1"/>
    <col min="5123" max="5123" width="11.5703125" customWidth="1"/>
    <col min="5124" max="5124" width="16" customWidth="1"/>
    <col min="5125" max="5125" width="15.28515625" customWidth="1"/>
    <col min="5126" max="5126" width="13.28515625" customWidth="1"/>
    <col min="5127" max="5127" width="16" customWidth="1"/>
    <col min="5128" max="5128" width="18.7109375" customWidth="1"/>
    <col min="5129" max="5129" width="16.7109375" customWidth="1"/>
    <col min="5130" max="5130" width="10.5703125" customWidth="1"/>
    <col min="5131" max="5131" width="9.5703125" customWidth="1"/>
    <col min="5132" max="5132" width="11.28515625" customWidth="1"/>
    <col min="5133" max="5133" width="7.42578125" customWidth="1"/>
    <col min="5134" max="5143" width="11.42578125" hidden="1" customWidth="1"/>
    <col min="5144" max="5144" width="3.7109375" customWidth="1"/>
    <col min="5145" max="5376" width="11.42578125" hidden="1"/>
    <col min="5377" max="5377" width="4.140625" customWidth="1"/>
    <col min="5378" max="5378" width="13.85546875" customWidth="1"/>
    <col min="5379" max="5379" width="11.5703125" customWidth="1"/>
    <col min="5380" max="5380" width="16" customWidth="1"/>
    <col min="5381" max="5381" width="15.28515625" customWidth="1"/>
    <col min="5382" max="5382" width="13.28515625" customWidth="1"/>
    <col min="5383" max="5383" width="16" customWidth="1"/>
    <col min="5384" max="5384" width="18.7109375" customWidth="1"/>
    <col min="5385" max="5385" width="16.7109375" customWidth="1"/>
    <col min="5386" max="5386" width="10.5703125" customWidth="1"/>
    <col min="5387" max="5387" width="9.5703125" customWidth="1"/>
    <col min="5388" max="5388" width="11.28515625" customWidth="1"/>
    <col min="5389" max="5389" width="7.42578125" customWidth="1"/>
    <col min="5390" max="5399" width="11.42578125" hidden="1" customWidth="1"/>
    <col min="5400" max="5400" width="3.7109375" customWidth="1"/>
    <col min="5401" max="5632" width="11.42578125" hidden="1"/>
    <col min="5633" max="5633" width="4.140625" customWidth="1"/>
    <col min="5634" max="5634" width="13.85546875" customWidth="1"/>
    <col min="5635" max="5635" width="11.5703125" customWidth="1"/>
    <col min="5636" max="5636" width="16" customWidth="1"/>
    <col min="5637" max="5637" width="15.28515625" customWidth="1"/>
    <col min="5638" max="5638" width="13.28515625" customWidth="1"/>
    <col min="5639" max="5639" width="16" customWidth="1"/>
    <col min="5640" max="5640" width="18.7109375" customWidth="1"/>
    <col min="5641" max="5641" width="16.7109375" customWidth="1"/>
    <col min="5642" max="5642" width="10.5703125" customWidth="1"/>
    <col min="5643" max="5643" width="9.5703125" customWidth="1"/>
    <col min="5644" max="5644" width="11.28515625" customWidth="1"/>
    <col min="5645" max="5645" width="7.42578125" customWidth="1"/>
    <col min="5646" max="5655" width="11.42578125" hidden="1" customWidth="1"/>
    <col min="5656" max="5656" width="3.7109375" customWidth="1"/>
    <col min="5657" max="5888" width="11.42578125" hidden="1"/>
    <col min="5889" max="5889" width="4.140625" customWidth="1"/>
    <col min="5890" max="5890" width="13.85546875" customWidth="1"/>
    <col min="5891" max="5891" width="11.5703125" customWidth="1"/>
    <col min="5892" max="5892" width="16" customWidth="1"/>
    <col min="5893" max="5893" width="15.28515625" customWidth="1"/>
    <col min="5894" max="5894" width="13.28515625" customWidth="1"/>
    <col min="5895" max="5895" width="16" customWidth="1"/>
    <col min="5896" max="5896" width="18.7109375" customWidth="1"/>
    <col min="5897" max="5897" width="16.7109375" customWidth="1"/>
    <col min="5898" max="5898" width="10.5703125" customWidth="1"/>
    <col min="5899" max="5899" width="9.5703125" customWidth="1"/>
    <col min="5900" max="5900" width="11.28515625" customWidth="1"/>
    <col min="5901" max="5901" width="7.42578125" customWidth="1"/>
    <col min="5902" max="5911" width="11.42578125" hidden="1" customWidth="1"/>
    <col min="5912" max="5912" width="3.7109375" customWidth="1"/>
    <col min="5913" max="6144" width="11.42578125" hidden="1"/>
    <col min="6145" max="6145" width="4.140625" customWidth="1"/>
    <col min="6146" max="6146" width="13.85546875" customWidth="1"/>
    <col min="6147" max="6147" width="11.5703125" customWidth="1"/>
    <col min="6148" max="6148" width="16" customWidth="1"/>
    <col min="6149" max="6149" width="15.28515625" customWidth="1"/>
    <col min="6150" max="6150" width="13.28515625" customWidth="1"/>
    <col min="6151" max="6151" width="16" customWidth="1"/>
    <col min="6152" max="6152" width="18.7109375" customWidth="1"/>
    <col min="6153" max="6153" width="16.7109375" customWidth="1"/>
    <col min="6154" max="6154" width="10.5703125" customWidth="1"/>
    <col min="6155" max="6155" width="9.5703125" customWidth="1"/>
    <col min="6156" max="6156" width="11.28515625" customWidth="1"/>
    <col min="6157" max="6157" width="7.42578125" customWidth="1"/>
    <col min="6158" max="6167" width="11.42578125" hidden="1" customWidth="1"/>
    <col min="6168" max="6168" width="3.7109375" customWidth="1"/>
    <col min="6169" max="6400" width="11.42578125" hidden="1"/>
    <col min="6401" max="6401" width="4.140625" customWidth="1"/>
    <col min="6402" max="6402" width="13.85546875" customWidth="1"/>
    <col min="6403" max="6403" width="11.5703125" customWidth="1"/>
    <col min="6404" max="6404" width="16" customWidth="1"/>
    <col min="6405" max="6405" width="15.28515625" customWidth="1"/>
    <col min="6406" max="6406" width="13.28515625" customWidth="1"/>
    <col min="6407" max="6407" width="16" customWidth="1"/>
    <col min="6408" max="6408" width="18.7109375" customWidth="1"/>
    <col min="6409" max="6409" width="16.7109375" customWidth="1"/>
    <col min="6410" max="6410" width="10.5703125" customWidth="1"/>
    <col min="6411" max="6411" width="9.5703125" customWidth="1"/>
    <col min="6412" max="6412" width="11.28515625" customWidth="1"/>
    <col min="6413" max="6413" width="7.42578125" customWidth="1"/>
    <col min="6414" max="6423" width="11.42578125" hidden="1" customWidth="1"/>
    <col min="6424" max="6424" width="3.7109375" customWidth="1"/>
    <col min="6425" max="6656" width="11.42578125" hidden="1"/>
    <col min="6657" max="6657" width="4.140625" customWidth="1"/>
    <col min="6658" max="6658" width="13.85546875" customWidth="1"/>
    <col min="6659" max="6659" width="11.5703125" customWidth="1"/>
    <col min="6660" max="6660" width="16" customWidth="1"/>
    <col min="6661" max="6661" width="15.28515625" customWidth="1"/>
    <col min="6662" max="6662" width="13.28515625" customWidth="1"/>
    <col min="6663" max="6663" width="16" customWidth="1"/>
    <col min="6664" max="6664" width="18.7109375" customWidth="1"/>
    <col min="6665" max="6665" width="16.7109375" customWidth="1"/>
    <col min="6666" max="6666" width="10.5703125" customWidth="1"/>
    <col min="6667" max="6667" width="9.5703125" customWidth="1"/>
    <col min="6668" max="6668" width="11.28515625" customWidth="1"/>
    <col min="6669" max="6669" width="7.42578125" customWidth="1"/>
    <col min="6670" max="6679" width="11.42578125" hidden="1" customWidth="1"/>
    <col min="6680" max="6680" width="3.7109375" customWidth="1"/>
    <col min="6681" max="6912" width="11.42578125" hidden="1"/>
    <col min="6913" max="6913" width="4.140625" customWidth="1"/>
    <col min="6914" max="6914" width="13.85546875" customWidth="1"/>
    <col min="6915" max="6915" width="11.5703125" customWidth="1"/>
    <col min="6916" max="6916" width="16" customWidth="1"/>
    <col min="6917" max="6917" width="15.28515625" customWidth="1"/>
    <col min="6918" max="6918" width="13.28515625" customWidth="1"/>
    <col min="6919" max="6919" width="16" customWidth="1"/>
    <col min="6920" max="6920" width="18.7109375" customWidth="1"/>
    <col min="6921" max="6921" width="16.7109375" customWidth="1"/>
    <col min="6922" max="6922" width="10.5703125" customWidth="1"/>
    <col min="6923" max="6923" width="9.5703125" customWidth="1"/>
    <col min="6924" max="6924" width="11.28515625" customWidth="1"/>
    <col min="6925" max="6925" width="7.42578125" customWidth="1"/>
    <col min="6926" max="6935" width="11.42578125" hidden="1" customWidth="1"/>
    <col min="6936" max="6936" width="3.7109375" customWidth="1"/>
    <col min="6937" max="7168" width="11.42578125" hidden="1"/>
    <col min="7169" max="7169" width="4.140625" customWidth="1"/>
    <col min="7170" max="7170" width="13.85546875" customWidth="1"/>
    <col min="7171" max="7171" width="11.5703125" customWidth="1"/>
    <col min="7172" max="7172" width="16" customWidth="1"/>
    <col min="7173" max="7173" width="15.28515625" customWidth="1"/>
    <col min="7174" max="7174" width="13.28515625" customWidth="1"/>
    <col min="7175" max="7175" width="16" customWidth="1"/>
    <col min="7176" max="7176" width="18.7109375" customWidth="1"/>
    <col min="7177" max="7177" width="16.7109375" customWidth="1"/>
    <col min="7178" max="7178" width="10.5703125" customWidth="1"/>
    <col min="7179" max="7179" width="9.5703125" customWidth="1"/>
    <col min="7180" max="7180" width="11.28515625" customWidth="1"/>
    <col min="7181" max="7181" width="7.42578125" customWidth="1"/>
    <col min="7182" max="7191" width="11.42578125" hidden="1" customWidth="1"/>
    <col min="7192" max="7192" width="3.7109375" customWidth="1"/>
    <col min="7193" max="7424" width="11.42578125" hidden="1"/>
    <col min="7425" max="7425" width="4.140625" customWidth="1"/>
    <col min="7426" max="7426" width="13.85546875" customWidth="1"/>
    <col min="7427" max="7427" width="11.5703125" customWidth="1"/>
    <col min="7428" max="7428" width="16" customWidth="1"/>
    <col min="7429" max="7429" width="15.28515625" customWidth="1"/>
    <col min="7430" max="7430" width="13.28515625" customWidth="1"/>
    <col min="7431" max="7431" width="16" customWidth="1"/>
    <col min="7432" max="7432" width="18.7109375" customWidth="1"/>
    <col min="7433" max="7433" width="16.7109375" customWidth="1"/>
    <col min="7434" max="7434" width="10.5703125" customWidth="1"/>
    <col min="7435" max="7435" width="9.5703125" customWidth="1"/>
    <col min="7436" max="7436" width="11.28515625" customWidth="1"/>
    <col min="7437" max="7437" width="7.42578125" customWidth="1"/>
    <col min="7438" max="7447" width="11.42578125" hidden="1" customWidth="1"/>
    <col min="7448" max="7448" width="3.7109375" customWidth="1"/>
    <col min="7449" max="7680" width="11.42578125" hidden="1"/>
    <col min="7681" max="7681" width="4.140625" customWidth="1"/>
    <col min="7682" max="7682" width="13.85546875" customWidth="1"/>
    <col min="7683" max="7683" width="11.5703125" customWidth="1"/>
    <col min="7684" max="7684" width="16" customWidth="1"/>
    <col min="7685" max="7685" width="15.28515625" customWidth="1"/>
    <col min="7686" max="7686" width="13.28515625" customWidth="1"/>
    <col min="7687" max="7687" width="16" customWidth="1"/>
    <col min="7688" max="7688" width="18.7109375" customWidth="1"/>
    <col min="7689" max="7689" width="16.7109375" customWidth="1"/>
    <col min="7690" max="7690" width="10.5703125" customWidth="1"/>
    <col min="7691" max="7691" width="9.5703125" customWidth="1"/>
    <col min="7692" max="7692" width="11.28515625" customWidth="1"/>
    <col min="7693" max="7693" width="7.42578125" customWidth="1"/>
    <col min="7694" max="7703" width="11.42578125" hidden="1" customWidth="1"/>
    <col min="7704" max="7704" width="3.7109375" customWidth="1"/>
    <col min="7705" max="7936" width="11.42578125" hidden="1"/>
    <col min="7937" max="7937" width="4.140625" customWidth="1"/>
    <col min="7938" max="7938" width="13.85546875" customWidth="1"/>
    <col min="7939" max="7939" width="11.5703125" customWidth="1"/>
    <col min="7940" max="7940" width="16" customWidth="1"/>
    <col min="7941" max="7941" width="15.28515625" customWidth="1"/>
    <col min="7942" max="7942" width="13.28515625" customWidth="1"/>
    <col min="7943" max="7943" width="16" customWidth="1"/>
    <col min="7944" max="7944" width="18.7109375" customWidth="1"/>
    <col min="7945" max="7945" width="16.7109375" customWidth="1"/>
    <col min="7946" max="7946" width="10.5703125" customWidth="1"/>
    <col min="7947" max="7947" width="9.5703125" customWidth="1"/>
    <col min="7948" max="7948" width="11.28515625" customWidth="1"/>
    <col min="7949" max="7949" width="7.42578125" customWidth="1"/>
    <col min="7950" max="7959" width="11.42578125" hidden="1" customWidth="1"/>
    <col min="7960" max="7960" width="3.7109375" customWidth="1"/>
    <col min="7961" max="8192" width="11.42578125" hidden="1"/>
    <col min="8193" max="8193" width="4.140625" customWidth="1"/>
    <col min="8194" max="8194" width="13.85546875" customWidth="1"/>
    <col min="8195" max="8195" width="11.5703125" customWidth="1"/>
    <col min="8196" max="8196" width="16" customWidth="1"/>
    <col min="8197" max="8197" width="15.28515625" customWidth="1"/>
    <col min="8198" max="8198" width="13.28515625" customWidth="1"/>
    <col min="8199" max="8199" width="16" customWidth="1"/>
    <col min="8200" max="8200" width="18.7109375" customWidth="1"/>
    <col min="8201" max="8201" width="16.7109375" customWidth="1"/>
    <col min="8202" max="8202" width="10.5703125" customWidth="1"/>
    <col min="8203" max="8203" width="9.5703125" customWidth="1"/>
    <col min="8204" max="8204" width="11.28515625" customWidth="1"/>
    <col min="8205" max="8205" width="7.42578125" customWidth="1"/>
    <col min="8206" max="8215" width="11.42578125" hidden="1" customWidth="1"/>
    <col min="8216" max="8216" width="3.7109375" customWidth="1"/>
    <col min="8217" max="8448" width="11.42578125" hidden="1"/>
    <col min="8449" max="8449" width="4.140625" customWidth="1"/>
    <col min="8450" max="8450" width="13.85546875" customWidth="1"/>
    <col min="8451" max="8451" width="11.5703125" customWidth="1"/>
    <col min="8452" max="8452" width="16" customWidth="1"/>
    <col min="8453" max="8453" width="15.28515625" customWidth="1"/>
    <col min="8454" max="8454" width="13.28515625" customWidth="1"/>
    <col min="8455" max="8455" width="16" customWidth="1"/>
    <col min="8456" max="8456" width="18.7109375" customWidth="1"/>
    <col min="8457" max="8457" width="16.7109375" customWidth="1"/>
    <col min="8458" max="8458" width="10.5703125" customWidth="1"/>
    <col min="8459" max="8459" width="9.5703125" customWidth="1"/>
    <col min="8460" max="8460" width="11.28515625" customWidth="1"/>
    <col min="8461" max="8461" width="7.42578125" customWidth="1"/>
    <col min="8462" max="8471" width="11.42578125" hidden="1" customWidth="1"/>
    <col min="8472" max="8472" width="3.7109375" customWidth="1"/>
    <col min="8473" max="8704" width="11.42578125" hidden="1"/>
    <col min="8705" max="8705" width="4.140625" customWidth="1"/>
    <col min="8706" max="8706" width="13.85546875" customWidth="1"/>
    <col min="8707" max="8707" width="11.5703125" customWidth="1"/>
    <col min="8708" max="8708" width="16" customWidth="1"/>
    <col min="8709" max="8709" width="15.28515625" customWidth="1"/>
    <col min="8710" max="8710" width="13.28515625" customWidth="1"/>
    <col min="8711" max="8711" width="16" customWidth="1"/>
    <col min="8712" max="8712" width="18.7109375" customWidth="1"/>
    <col min="8713" max="8713" width="16.7109375" customWidth="1"/>
    <col min="8714" max="8714" width="10.5703125" customWidth="1"/>
    <col min="8715" max="8715" width="9.5703125" customWidth="1"/>
    <col min="8716" max="8716" width="11.28515625" customWidth="1"/>
    <col min="8717" max="8717" width="7.42578125" customWidth="1"/>
    <col min="8718" max="8727" width="11.42578125" hidden="1" customWidth="1"/>
    <col min="8728" max="8728" width="3.7109375" customWidth="1"/>
    <col min="8729" max="8960" width="11.42578125" hidden="1"/>
    <col min="8961" max="8961" width="4.140625" customWidth="1"/>
    <col min="8962" max="8962" width="13.85546875" customWidth="1"/>
    <col min="8963" max="8963" width="11.5703125" customWidth="1"/>
    <col min="8964" max="8964" width="16" customWidth="1"/>
    <col min="8965" max="8965" width="15.28515625" customWidth="1"/>
    <col min="8966" max="8966" width="13.28515625" customWidth="1"/>
    <col min="8967" max="8967" width="16" customWidth="1"/>
    <col min="8968" max="8968" width="18.7109375" customWidth="1"/>
    <col min="8969" max="8969" width="16.7109375" customWidth="1"/>
    <col min="8970" max="8970" width="10.5703125" customWidth="1"/>
    <col min="8971" max="8971" width="9.5703125" customWidth="1"/>
    <col min="8972" max="8972" width="11.28515625" customWidth="1"/>
    <col min="8973" max="8973" width="7.42578125" customWidth="1"/>
    <col min="8974" max="8983" width="11.42578125" hidden="1" customWidth="1"/>
    <col min="8984" max="8984" width="3.7109375" customWidth="1"/>
    <col min="8985" max="9216" width="11.42578125" hidden="1"/>
    <col min="9217" max="9217" width="4.140625" customWidth="1"/>
    <col min="9218" max="9218" width="13.85546875" customWidth="1"/>
    <col min="9219" max="9219" width="11.5703125" customWidth="1"/>
    <col min="9220" max="9220" width="16" customWidth="1"/>
    <col min="9221" max="9221" width="15.28515625" customWidth="1"/>
    <col min="9222" max="9222" width="13.28515625" customWidth="1"/>
    <col min="9223" max="9223" width="16" customWidth="1"/>
    <col min="9224" max="9224" width="18.7109375" customWidth="1"/>
    <col min="9225" max="9225" width="16.7109375" customWidth="1"/>
    <col min="9226" max="9226" width="10.5703125" customWidth="1"/>
    <col min="9227" max="9227" width="9.5703125" customWidth="1"/>
    <col min="9228" max="9228" width="11.28515625" customWidth="1"/>
    <col min="9229" max="9229" width="7.42578125" customWidth="1"/>
    <col min="9230" max="9239" width="11.42578125" hidden="1" customWidth="1"/>
    <col min="9240" max="9240" width="3.7109375" customWidth="1"/>
    <col min="9241" max="9472" width="11.42578125" hidden="1"/>
    <col min="9473" max="9473" width="4.140625" customWidth="1"/>
    <col min="9474" max="9474" width="13.85546875" customWidth="1"/>
    <col min="9475" max="9475" width="11.5703125" customWidth="1"/>
    <col min="9476" max="9476" width="16" customWidth="1"/>
    <col min="9477" max="9477" width="15.28515625" customWidth="1"/>
    <col min="9478" max="9478" width="13.28515625" customWidth="1"/>
    <col min="9479" max="9479" width="16" customWidth="1"/>
    <col min="9480" max="9480" width="18.7109375" customWidth="1"/>
    <col min="9481" max="9481" width="16.7109375" customWidth="1"/>
    <col min="9482" max="9482" width="10.5703125" customWidth="1"/>
    <col min="9483" max="9483" width="9.5703125" customWidth="1"/>
    <col min="9484" max="9484" width="11.28515625" customWidth="1"/>
    <col min="9485" max="9485" width="7.42578125" customWidth="1"/>
    <col min="9486" max="9495" width="11.42578125" hidden="1" customWidth="1"/>
    <col min="9496" max="9496" width="3.7109375" customWidth="1"/>
    <col min="9497" max="9728" width="11.42578125" hidden="1"/>
    <col min="9729" max="9729" width="4.140625" customWidth="1"/>
    <col min="9730" max="9730" width="13.85546875" customWidth="1"/>
    <col min="9731" max="9731" width="11.5703125" customWidth="1"/>
    <col min="9732" max="9732" width="16" customWidth="1"/>
    <col min="9733" max="9733" width="15.28515625" customWidth="1"/>
    <col min="9734" max="9734" width="13.28515625" customWidth="1"/>
    <col min="9735" max="9735" width="16" customWidth="1"/>
    <col min="9736" max="9736" width="18.7109375" customWidth="1"/>
    <col min="9737" max="9737" width="16.7109375" customWidth="1"/>
    <col min="9738" max="9738" width="10.5703125" customWidth="1"/>
    <col min="9739" max="9739" width="9.5703125" customWidth="1"/>
    <col min="9740" max="9740" width="11.28515625" customWidth="1"/>
    <col min="9741" max="9741" width="7.42578125" customWidth="1"/>
    <col min="9742" max="9751" width="11.42578125" hidden="1" customWidth="1"/>
    <col min="9752" max="9752" width="3.7109375" customWidth="1"/>
    <col min="9753" max="9984" width="11.42578125" hidden="1"/>
    <col min="9985" max="9985" width="4.140625" customWidth="1"/>
    <col min="9986" max="9986" width="13.85546875" customWidth="1"/>
    <col min="9987" max="9987" width="11.5703125" customWidth="1"/>
    <col min="9988" max="9988" width="16" customWidth="1"/>
    <col min="9989" max="9989" width="15.28515625" customWidth="1"/>
    <col min="9990" max="9990" width="13.28515625" customWidth="1"/>
    <col min="9991" max="9991" width="16" customWidth="1"/>
    <col min="9992" max="9992" width="18.7109375" customWidth="1"/>
    <col min="9993" max="9993" width="16.7109375" customWidth="1"/>
    <col min="9994" max="9994" width="10.5703125" customWidth="1"/>
    <col min="9995" max="9995" width="9.5703125" customWidth="1"/>
    <col min="9996" max="9996" width="11.28515625" customWidth="1"/>
    <col min="9997" max="9997" width="7.42578125" customWidth="1"/>
    <col min="9998" max="10007" width="11.42578125" hidden="1" customWidth="1"/>
    <col min="10008" max="10008" width="3.7109375" customWidth="1"/>
    <col min="10009" max="10240" width="11.42578125" hidden="1"/>
    <col min="10241" max="10241" width="4.140625" customWidth="1"/>
    <col min="10242" max="10242" width="13.85546875" customWidth="1"/>
    <col min="10243" max="10243" width="11.5703125" customWidth="1"/>
    <col min="10244" max="10244" width="16" customWidth="1"/>
    <col min="10245" max="10245" width="15.28515625" customWidth="1"/>
    <col min="10246" max="10246" width="13.28515625" customWidth="1"/>
    <col min="10247" max="10247" width="16" customWidth="1"/>
    <col min="10248" max="10248" width="18.7109375" customWidth="1"/>
    <col min="10249" max="10249" width="16.7109375" customWidth="1"/>
    <col min="10250" max="10250" width="10.5703125" customWidth="1"/>
    <col min="10251" max="10251" width="9.5703125" customWidth="1"/>
    <col min="10252" max="10252" width="11.28515625" customWidth="1"/>
    <col min="10253" max="10253" width="7.42578125" customWidth="1"/>
    <col min="10254" max="10263" width="11.42578125" hidden="1" customWidth="1"/>
    <col min="10264" max="10264" width="3.7109375" customWidth="1"/>
    <col min="10265" max="10496" width="11.42578125" hidden="1"/>
    <col min="10497" max="10497" width="4.140625" customWidth="1"/>
    <col min="10498" max="10498" width="13.85546875" customWidth="1"/>
    <col min="10499" max="10499" width="11.5703125" customWidth="1"/>
    <col min="10500" max="10500" width="16" customWidth="1"/>
    <col min="10501" max="10501" width="15.28515625" customWidth="1"/>
    <col min="10502" max="10502" width="13.28515625" customWidth="1"/>
    <col min="10503" max="10503" width="16" customWidth="1"/>
    <col min="10504" max="10504" width="18.7109375" customWidth="1"/>
    <col min="10505" max="10505" width="16.7109375" customWidth="1"/>
    <col min="10506" max="10506" width="10.5703125" customWidth="1"/>
    <col min="10507" max="10507" width="9.5703125" customWidth="1"/>
    <col min="10508" max="10508" width="11.28515625" customWidth="1"/>
    <col min="10509" max="10509" width="7.42578125" customWidth="1"/>
    <col min="10510" max="10519" width="11.42578125" hidden="1" customWidth="1"/>
    <col min="10520" max="10520" width="3.7109375" customWidth="1"/>
    <col min="10521" max="10752" width="11.42578125" hidden="1"/>
    <col min="10753" max="10753" width="4.140625" customWidth="1"/>
    <col min="10754" max="10754" width="13.85546875" customWidth="1"/>
    <col min="10755" max="10755" width="11.5703125" customWidth="1"/>
    <col min="10756" max="10756" width="16" customWidth="1"/>
    <col min="10757" max="10757" width="15.28515625" customWidth="1"/>
    <col min="10758" max="10758" width="13.28515625" customWidth="1"/>
    <col min="10759" max="10759" width="16" customWidth="1"/>
    <col min="10760" max="10760" width="18.7109375" customWidth="1"/>
    <col min="10761" max="10761" width="16.7109375" customWidth="1"/>
    <col min="10762" max="10762" width="10.5703125" customWidth="1"/>
    <col min="10763" max="10763" width="9.5703125" customWidth="1"/>
    <col min="10764" max="10764" width="11.28515625" customWidth="1"/>
    <col min="10765" max="10765" width="7.42578125" customWidth="1"/>
    <col min="10766" max="10775" width="11.42578125" hidden="1" customWidth="1"/>
    <col min="10776" max="10776" width="3.7109375" customWidth="1"/>
    <col min="10777" max="11008" width="11.42578125" hidden="1"/>
    <col min="11009" max="11009" width="4.140625" customWidth="1"/>
    <col min="11010" max="11010" width="13.85546875" customWidth="1"/>
    <col min="11011" max="11011" width="11.5703125" customWidth="1"/>
    <col min="11012" max="11012" width="16" customWidth="1"/>
    <col min="11013" max="11013" width="15.28515625" customWidth="1"/>
    <col min="11014" max="11014" width="13.28515625" customWidth="1"/>
    <col min="11015" max="11015" width="16" customWidth="1"/>
    <col min="11016" max="11016" width="18.7109375" customWidth="1"/>
    <col min="11017" max="11017" width="16.7109375" customWidth="1"/>
    <col min="11018" max="11018" width="10.5703125" customWidth="1"/>
    <col min="11019" max="11019" width="9.5703125" customWidth="1"/>
    <col min="11020" max="11020" width="11.28515625" customWidth="1"/>
    <col min="11021" max="11021" width="7.42578125" customWidth="1"/>
    <col min="11022" max="11031" width="11.42578125" hidden="1" customWidth="1"/>
    <col min="11032" max="11032" width="3.7109375" customWidth="1"/>
    <col min="11033" max="11264" width="11.42578125" hidden="1"/>
    <col min="11265" max="11265" width="4.140625" customWidth="1"/>
    <col min="11266" max="11266" width="13.85546875" customWidth="1"/>
    <col min="11267" max="11267" width="11.5703125" customWidth="1"/>
    <col min="11268" max="11268" width="16" customWidth="1"/>
    <col min="11269" max="11269" width="15.28515625" customWidth="1"/>
    <col min="11270" max="11270" width="13.28515625" customWidth="1"/>
    <col min="11271" max="11271" width="16" customWidth="1"/>
    <col min="11272" max="11272" width="18.7109375" customWidth="1"/>
    <col min="11273" max="11273" width="16.7109375" customWidth="1"/>
    <col min="11274" max="11274" width="10.5703125" customWidth="1"/>
    <col min="11275" max="11275" width="9.5703125" customWidth="1"/>
    <col min="11276" max="11276" width="11.28515625" customWidth="1"/>
    <col min="11277" max="11277" width="7.42578125" customWidth="1"/>
    <col min="11278" max="11287" width="11.42578125" hidden="1" customWidth="1"/>
    <col min="11288" max="11288" width="3.7109375" customWidth="1"/>
    <col min="11289" max="11520" width="11.42578125" hidden="1"/>
    <col min="11521" max="11521" width="4.140625" customWidth="1"/>
    <col min="11522" max="11522" width="13.85546875" customWidth="1"/>
    <col min="11523" max="11523" width="11.5703125" customWidth="1"/>
    <col min="11524" max="11524" width="16" customWidth="1"/>
    <col min="11525" max="11525" width="15.28515625" customWidth="1"/>
    <col min="11526" max="11526" width="13.28515625" customWidth="1"/>
    <col min="11527" max="11527" width="16" customWidth="1"/>
    <col min="11528" max="11528" width="18.7109375" customWidth="1"/>
    <col min="11529" max="11529" width="16.7109375" customWidth="1"/>
    <col min="11530" max="11530" width="10.5703125" customWidth="1"/>
    <col min="11531" max="11531" width="9.5703125" customWidth="1"/>
    <col min="11532" max="11532" width="11.28515625" customWidth="1"/>
    <col min="11533" max="11533" width="7.42578125" customWidth="1"/>
    <col min="11534" max="11543" width="11.42578125" hidden="1" customWidth="1"/>
    <col min="11544" max="11544" width="3.7109375" customWidth="1"/>
    <col min="11545" max="11776" width="11.42578125" hidden="1"/>
    <col min="11777" max="11777" width="4.140625" customWidth="1"/>
    <col min="11778" max="11778" width="13.85546875" customWidth="1"/>
    <col min="11779" max="11779" width="11.5703125" customWidth="1"/>
    <col min="11780" max="11780" width="16" customWidth="1"/>
    <col min="11781" max="11781" width="15.28515625" customWidth="1"/>
    <col min="11782" max="11782" width="13.28515625" customWidth="1"/>
    <col min="11783" max="11783" width="16" customWidth="1"/>
    <col min="11784" max="11784" width="18.7109375" customWidth="1"/>
    <col min="11785" max="11785" width="16.7109375" customWidth="1"/>
    <col min="11786" max="11786" width="10.5703125" customWidth="1"/>
    <col min="11787" max="11787" width="9.5703125" customWidth="1"/>
    <col min="11788" max="11788" width="11.28515625" customWidth="1"/>
    <col min="11789" max="11789" width="7.42578125" customWidth="1"/>
    <col min="11790" max="11799" width="11.42578125" hidden="1" customWidth="1"/>
    <col min="11800" max="11800" width="3.7109375" customWidth="1"/>
    <col min="11801" max="12032" width="11.42578125" hidden="1"/>
    <col min="12033" max="12033" width="4.140625" customWidth="1"/>
    <col min="12034" max="12034" width="13.85546875" customWidth="1"/>
    <col min="12035" max="12035" width="11.5703125" customWidth="1"/>
    <col min="12036" max="12036" width="16" customWidth="1"/>
    <col min="12037" max="12037" width="15.28515625" customWidth="1"/>
    <col min="12038" max="12038" width="13.28515625" customWidth="1"/>
    <col min="12039" max="12039" width="16" customWidth="1"/>
    <col min="12040" max="12040" width="18.7109375" customWidth="1"/>
    <col min="12041" max="12041" width="16.7109375" customWidth="1"/>
    <col min="12042" max="12042" width="10.5703125" customWidth="1"/>
    <col min="12043" max="12043" width="9.5703125" customWidth="1"/>
    <col min="12044" max="12044" width="11.28515625" customWidth="1"/>
    <col min="12045" max="12045" width="7.42578125" customWidth="1"/>
    <col min="12046" max="12055" width="11.42578125" hidden="1" customWidth="1"/>
    <col min="12056" max="12056" width="3.7109375" customWidth="1"/>
    <col min="12057" max="12288" width="11.42578125" hidden="1"/>
    <col min="12289" max="12289" width="4.140625" customWidth="1"/>
    <col min="12290" max="12290" width="13.85546875" customWidth="1"/>
    <col min="12291" max="12291" width="11.5703125" customWidth="1"/>
    <col min="12292" max="12292" width="16" customWidth="1"/>
    <col min="12293" max="12293" width="15.28515625" customWidth="1"/>
    <col min="12294" max="12294" width="13.28515625" customWidth="1"/>
    <col min="12295" max="12295" width="16" customWidth="1"/>
    <col min="12296" max="12296" width="18.7109375" customWidth="1"/>
    <col min="12297" max="12297" width="16.7109375" customWidth="1"/>
    <col min="12298" max="12298" width="10.5703125" customWidth="1"/>
    <col min="12299" max="12299" width="9.5703125" customWidth="1"/>
    <col min="12300" max="12300" width="11.28515625" customWidth="1"/>
    <col min="12301" max="12301" width="7.42578125" customWidth="1"/>
    <col min="12302" max="12311" width="11.42578125" hidden="1" customWidth="1"/>
    <col min="12312" max="12312" width="3.7109375" customWidth="1"/>
    <col min="12313" max="12544" width="11.42578125" hidden="1"/>
    <col min="12545" max="12545" width="4.140625" customWidth="1"/>
    <col min="12546" max="12546" width="13.85546875" customWidth="1"/>
    <col min="12547" max="12547" width="11.5703125" customWidth="1"/>
    <col min="12548" max="12548" width="16" customWidth="1"/>
    <col min="12549" max="12549" width="15.28515625" customWidth="1"/>
    <col min="12550" max="12550" width="13.28515625" customWidth="1"/>
    <col min="12551" max="12551" width="16" customWidth="1"/>
    <col min="12552" max="12552" width="18.7109375" customWidth="1"/>
    <col min="12553" max="12553" width="16.7109375" customWidth="1"/>
    <col min="12554" max="12554" width="10.5703125" customWidth="1"/>
    <col min="12555" max="12555" width="9.5703125" customWidth="1"/>
    <col min="12556" max="12556" width="11.28515625" customWidth="1"/>
    <col min="12557" max="12557" width="7.42578125" customWidth="1"/>
    <col min="12558" max="12567" width="11.42578125" hidden="1" customWidth="1"/>
    <col min="12568" max="12568" width="3.7109375" customWidth="1"/>
    <col min="12569" max="12800" width="11.42578125" hidden="1"/>
    <col min="12801" max="12801" width="4.140625" customWidth="1"/>
    <col min="12802" max="12802" width="13.85546875" customWidth="1"/>
    <col min="12803" max="12803" width="11.5703125" customWidth="1"/>
    <col min="12804" max="12804" width="16" customWidth="1"/>
    <col min="12805" max="12805" width="15.28515625" customWidth="1"/>
    <col min="12806" max="12806" width="13.28515625" customWidth="1"/>
    <col min="12807" max="12807" width="16" customWidth="1"/>
    <col min="12808" max="12808" width="18.7109375" customWidth="1"/>
    <col min="12809" max="12809" width="16.7109375" customWidth="1"/>
    <col min="12810" max="12810" width="10.5703125" customWidth="1"/>
    <col min="12811" max="12811" width="9.5703125" customWidth="1"/>
    <col min="12812" max="12812" width="11.28515625" customWidth="1"/>
    <col min="12813" max="12813" width="7.42578125" customWidth="1"/>
    <col min="12814" max="12823" width="11.42578125" hidden="1" customWidth="1"/>
    <col min="12824" max="12824" width="3.7109375" customWidth="1"/>
    <col min="12825" max="13056" width="11.42578125" hidden="1"/>
    <col min="13057" max="13057" width="4.140625" customWidth="1"/>
    <col min="13058" max="13058" width="13.85546875" customWidth="1"/>
    <col min="13059" max="13059" width="11.5703125" customWidth="1"/>
    <col min="13060" max="13060" width="16" customWidth="1"/>
    <col min="13061" max="13061" width="15.28515625" customWidth="1"/>
    <col min="13062" max="13062" width="13.28515625" customWidth="1"/>
    <col min="13063" max="13063" width="16" customWidth="1"/>
    <col min="13064" max="13064" width="18.7109375" customWidth="1"/>
    <col min="13065" max="13065" width="16.7109375" customWidth="1"/>
    <col min="13066" max="13066" width="10.5703125" customWidth="1"/>
    <col min="13067" max="13067" width="9.5703125" customWidth="1"/>
    <col min="13068" max="13068" width="11.28515625" customWidth="1"/>
    <col min="13069" max="13069" width="7.42578125" customWidth="1"/>
    <col min="13070" max="13079" width="11.42578125" hidden="1" customWidth="1"/>
    <col min="13080" max="13080" width="3.7109375" customWidth="1"/>
    <col min="13081" max="13312" width="11.42578125" hidden="1"/>
    <col min="13313" max="13313" width="4.140625" customWidth="1"/>
    <col min="13314" max="13314" width="13.85546875" customWidth="1"/>
    <col min="13315" max="13315" width="11.5703125" customWidth="1"/>
    <col min="13316" max="13316" width="16" customWidth="1"/>
    <col min="13317" max="13317" width="15.28515625" customWidth="1"/>
    <col min="13318" max="13318" width="13.28515625" customWidth="1"/>
    <col min="13319" max="13319" width="16" customWidth="1"/>
    <col min="13320" max="13320" width="18.7109375" customWidth="1"/>
    <col min="13321" max="13321" width="16.7109375" customWidth="1"/>
    <col min="13322" max="13322" width="10.5703125" customWidth="1"/>
    <col min="13323" max="13323" width="9.5703125" customWidth="1"/>
    <col min="13324" max="13324" width="11.28515625" customWidth="1"/>
    <col min="13325" max="13325" width="7.42578125" customWidth="1"/>
    <col min="13326" max="13335" width="11.42578125" hidden="1" customWidth="1"/>
    <col min="13336" max="13336" width="3.7109375" customWidth="1"/>
    <col min="13337" max="13568" width="11.42578125" hidden="1"/>
    <col min="13569" max="13569" width="4.140625" customWidth="1"/>
    <col min="13570" max="13570" width="13.85546875" customWidth="1"/>
    <col min="13571" max="13571" width="11.5703125" customWidth="1"/>
    <col min="13572" max="13572" width="16" customWidth="1"/>
    <col min="13573" max="13573" width="15.28515625" customWidth="1"/>
    <col min="13574" max="13574" width="13.28515625" customWidth="1"/>
    <col min="13575" max="13575" width="16" customWidth="1"/>
    <col min="13576" max="13576" width="18.7109375" customWidth="1"/>
    <col min="13577" max="13577" width="16.7109375" customWidth="1"/>
    <col min="13578" max="13578" width="10.5703125" customWidth="1"/>
    <col min="13579" max="13579" width="9.5703125" customWidth="1"/>
    <col min="13580" max="13580" width="11.28515625" customWidth="1"/>
    <col min="13581" max="13581" width="7.42578125" customWidth="1"/>
    <col min="13582" max="13591" width="11.42578125" hidden="1" customWidth="1"/>
    <col min="13592" max="13592" width="3.7109375" customWidth="1"/>
    <col min="13593" max="13824" width="11.42578125" hidden="1"/>
    <col min="13825" max="13825" width="4.140625" customWidth="1"/>
    <col min="13826" max="13826" width="13.85546875" customWidth="1"/>
    <col min="13827" max="13827" width="11.5703125" customWidth="1"/>
    <col min="13828" max="13828" width="16" customWidth="1"/>
    <col min="13829" max="13829" width="15.28515625" customWidth="1"/>
    <col min="13830" max="13830" width="13.28515625" customWidth="1"/>
    <col min="13831" max="13831" width="16" customWidth="1"/>
    <col min="13832" max="13832" width="18.7109375" customWidth="1"/>
    <col min="13833" max="13833" width="16.7109375" customWidth="1"/>
    <col min="13834" max="13834" width="10.5703125" customWidth="1"/>
    <col min="13835" max="13835" width="9.5703125" customWidth="1"/>
    <col min="13836" max="13836" width="11.28515625" customWidth="1"/>
    <col min="13837" max="13837" width="7.42578125" customWidth="1"/>
    <col min="13838" max="13847" width="11.42578125" hidden="1" customWidth="1"/>
    <col min="13848" max="13848" width="3.7109375" customWidth="1"/>
    <col min="13849" max="14080" width="11.42578125" hidden="1"/>
    <col min="14081" max="14081" width="4.140625" customWidth="1"/>
    <col min="14082" max="14082" width="13.85546875" customWidth="1"/>
    <col min="14083" max="14083" width="11.5703125" customWidth="1"/>
    <col min="14084" max="14084" width="16" customWidth="1"/>
    <col min="14085" max="14085" width="15.28515625" customWidth="1"/>
    <col min="14086" max="14086" width="13.28515625" customWidth="1"/>
    <col min="14087" max="14087" width="16" customWidth="1"/>
    <col min="14088" max="14088" width="18.7109375" customWidth="1"/>
    <col min="14089" max="14089" width="16.7109375" customWidth="1"/>
    <col min="14090" max="14090" width="10.5703125" customWidth="1"/>
    <col min="14091" max="14091" width="9.5703125" customWidth="1"/>
    <col min="14092" max="14092" width="11.28515625" customWidth="1"/>
    <col min="14093" max="14093" width="7.42578125" customWidth="1"/>
    <col min="14094" max="14103" width="11.42578125" hidden="1" customWidth="1"/>
    <col min="14104" max="14104" width="3.7109375" customWidth="1"/>
    <col min="14105" max="14336" width="11.42578125" hidden="1"/>
    <col min="14337" max="14337" width="4.140625" customWidth="1"/>
    <col min="14338" max="14338" width="13.85546875" customWidth="1"/>
    <col min="14339" max="14339" width="11.5703125" customWidth="1"/>
    <col min="14340" max="14340" width="16" customWidth="1"/>
    <col min="14341" max="14341" width="15.28515625" customWidth="1"/>
    <col min="14342" max="14342" width="13.28515625" customWidth="1"/>
    <col min="14343" max="14343" width="16" customWidth="1"/>
    <col min="14344" max="14344" width="18.7109375" customWidth="1"/>
    <col min="14345" max="14345" width="16.7109375" customWidth="1"/>
    <col min="14346" max="14346" width="10.5703125" customWidth="1"/>
    <col min="14347" max="14347" width="9.5703125" customWidth="1"/>
    <col min="14348" max="14348" width="11.28515625" customWidth="1"/>
    <col min="14349" max="14349" width="7.42578125" customWidth="1"/>
    <col min="14350" max="14359" width="11.42578125" hidden="1" customWidth="1"/>
    <col min="14360" max="14360" width="3.7109375" customWidth="1"/>
    <col min="14361" max="14592" width="11.42578125" hidden="1"/>
    <col min="14593" max="14593" width="4.140625" customWidth="1"/>
    <col min="14594" max="14594" width="13.85546875" customWidth="1"/>
    <col min="14595" max="14595" width="11.5703125" customWidth="1"/>
    <col min="14596" max="14596" width="16" customWidth="1"/>
    <col min="14597" max="14597" width="15.28515625" customWidth="1"/>
    <col min="14598" max="14598" width="13.28515625" customWidth="1"/>
    <col min="14599" max="14599" width="16" customWidth="1"/>
    <col min="14600" max="14600" width="18.7109375" customWidth="1"/>
    <col min="14601" max="14601" width="16.7109375" customWidth="1"/>
    <col min="14602" max="14602" width="10.5703125" customWidth="1"/>
    <col min="14603" max="14603" width="9.5703125" customWidth="1"/>
    <col min="14604" max="14604" width="11.28515625" customWidth="1"/>
    <col min="14605" max="14605" width="7.42578125" customWidth="1"/>
    <col min="14606" max="14615" width="11.42578125" hidden="1" customWidth="1"/>
    <col min="14616" max="14616" width="3.7109375" customWidth="1"/>
    <col min="14617" max="14848" width="11.42578125" hidden="1"/>
    <col min="14849" max="14849" width="4.140625" customWidth="1"/>
    <col min="14850" max="14850" width="13.85546875" customWidth="1"/>
    <col min="14851" max="14851" width="11.5703125" customWidth="1"/>
    <col min="14852" max="14852" width="16" customWidth="1"/>
    <col min="14853" max="14853" width="15.28515625" customWidth="1"/>
    <col min="14854" max="14854" width="13.28515625" customWidth="1"/>
    <col min="14855" max="14855" width="16" customWidth="1"/>
    <col min="14856" max="14856" width="18.7109375" customWidth="1"/>
    <col min="14857" max="14857" width="16.7109375" customWidth="1"/>
    <col min="14858" max="14858" width="10.5703125" customWidth="1"/>
    <col min="14859" max="14859" width="9.5703125" customWidth="1"/>
    <col min="14860" max="14860" width="11.28515625" customWidth="1"/>
    <col min="14861" max="14861" width="7.42578125" customWidth="1"/>
    <col min="14862" max="14871" width="11.42578125" hidden="1" customWidth="1"/>
    <col min="14872" max="14872" width="3.7109375" customWidth="1"/>
    <col min="14873" max="15104" width="11.42578125" hidden="1"/>
    <col min="15105" max="15105" width="4.140625" customWidth="1"/>
    <col min="15106" max="15106" width="13.85546875" customWidth="1"/>
    <col min="15107" max="15107" width="11.5703125" customWidth="1"/>
    <col min="15108" max="15108" width="16" customWidth="1"/>
    <col min="15109" max="15109" width="15.28515625" customWidth="1"/>
    <col min="15110" max="15110" width="13.28515625" customWidth="1"/>
    <col min="15111" max="15111" width="16" customWidth="1"/>
    <col min="15112" max="15112" width="18.7109375" customWidth="1"/>
    <col min="15113" max="15113" width="16.7109375" customWidth="1"/>
    <col min="15114" max="15114" width="10.5703125" customWidth="1"/>
    <col min="15115" max="15115" width="9.5703125" customWidth="1"/>
    <col min="15116" max="15116" width="11.28515625" customWidth="1"/>
    <col min="15117" max="15117" width="7.42578125" customWidth="1"/>
    <col min="15118" max="15127" width="11.42578125" hidden="1" customWidth="1"/>
    <col min="15128" max="15128" width="3.7109375" customWidth="1"/>
    <col min="15129" max="15360" width="11.42578125" hidden="1"/>
    <col min="15361" max="15361" width="4.140625" customWidth="1"/>
    <col min="15362" max="15362" width="13.85546875" customWidth="1"/>
    <col min="15363" max="15363" width="11.5703125" customWidth="1"/>
    <col min="15364" max="15364" width="16" customWidth="1"/>
    <col min="15365" max="15365" width="15.28515625" customWidth="1"/>
    <col min="15366" max="15366" width="13.28515625" customWidth="1"/>
    <col min="15367" max="15367" width="16" customWidth="1"/>
    <col min="15368" max="15368" width="18.7109375" customWidth="1"/>
    <col min="15369" max="15369" width="16.7109375" customWidth="1"/>
    <col min="15370" max="15370" width="10.5703125" customWidth="1"/>
    <col min="15371" max="15371" width="9.5703125" customWidth="1"/>
    <col min="15372" max="15372" width="11.28515625" customWidth="1"/>
    <col min="15373" max="15373" width="7.42578125" customWidth="1"/>
    <col min="15374" max="15383" width="11.42578125" hidden="1" customWidth="1"/>
    <col min="15384" max="15384" width="3.7109375" customWidth="1"/>
    <col min="15385" max="15616" width="11.42578125" hidden="1"/>
    <col min="15617" max="15617" width="4.140625" customWidth="1"/>
    <col min="15618" max="15618" width="13.85546875" customWidth="1"/>
    <col min="15619" max="15619" width="11.5703125" customWidth="1"/>
    <col min="15620" max="15620" width="16" customWidth="1"/>
    <col min="15621" max="15621" width="15.28515625" customWidth="1"/>
    <col min="15622" max="15622" width="13.28515625" customWidth="1"/>
    <col min="15623" max="15623" width="16" customWidth="1"/>
    <col min="15624" max="15624" width="18.7109375" customWidth="1"/>
    <col min="15625" max="15625" width="16.7109375" customWidth="1"/>
    <col min="15626" max="15626" width="10.5703125" customWidth="1"/>
    <col min="15627" max="15627" width="9.5703125" customWidth="1"/>
    <col min="15628" max="15628" width="11.28515625" customWidth="1"/>
    <col min="15629" max="15629" width="7.42578125" customWidth="1"/>
    <col min="15630" max="15639" width="11.42578125" hidden="1" customWidth="1"/>
    <col min="15640" max="15640" width="3.7109375" customWidth="1"/>
    <col min="15641" max="15872" width="11.42578125" hidden="1"/>
    <col min="15873" max="15873" width="4.140625" customWidth="1"/>
    <col min="15874" max="15874" width="13.85546875" customWidth="1"/>
    <col min="15875" max="15875" width="11.5703125" customWidth="1"/>
    <col min="15876" max="15876" width="16" customWidth="1"/>
    <col min="15877" max="15877" width="15.28515625" customWidth="1"/>
    <col min="15878" max="15878" width="13.28515625" customWidth="1"/>
    <col min="15879" max="15879" width="16" customWidth="1"/>
    <col min="15880" max="15880" width="18.7109375" customWidth="1"/>
    <col min="15881" max="15881" width="16.7109375" customWidth="1"/>
    <col min="15882" max="15882" width="10.5703125" customWidth="1"/>
    <col min="15883" max="15883" width="9.5703125" customWidth="1"/>
    <col min="15884" max="15884" width="11.28515625" customWidth="1"/>
    <col min="15885" max="15885" width="7.42578125" customWidth="1"/>
    <col min="15886" max="15895" width="11.42578125" hidden="1" customWidth="1"/>
    <col min="15896" max="15896" width="3.7109375" customWidth="1"/>
    <col min="15897" max="16128" width="11.42578125" hidden="1"/>
    <col min="16129" max="16129" width="4.140625" customWidth="1"/>
    <col min="16130" max="16130" width="13.85546875" customWidth="1"/>
    <col min="16131" max="16131" width="11.5703125" customWidth="1"/>
    <col min="16132" max="16132" width="16" customWidth="1"/>
    <col min="16133" max="16133" width="15.28515625" customWidth="1"/>
    <col min="16134" max="16134" width="13.28515625" customWidth="1"/>
    <col min="16135" max="16135" width="16" customWidth="1"/>
    <col min="16136" max="16136" width="18.7109375" customWidth="1"/>
    <col min="16137" max="16137" width="16.7109375" customWidth="1"/>
    <col min="16138" max="16138" width="10.5703125" customWidth="1"/>
    <col min="16139" max="16139" width="9.5703125" customWidth="1"/>
    <col min="16140" max="16140" width="11.28515625" customWidth="1"/>
    <col min="16141" max="16141" width="7.42578125" customWidth="1"/>
    <col min="16142" max="16151" width="11.42578125" hidden="1" customWidth="1"/>
    <col min="16152" max="16152" width="3.7109375" customWidth="1"/>
    <col min="16153" max="16384" width="11.42578125" hidden="1"/>
  </cols>
  <sheetData>
    <row r="1" spans="2:32" ht="9.75" customHeight="1" x14ac:dyDescent="0.25">
      <c r="P1" s="3" t="s">
        <v>0</v>
      </c>
    </row>
    <row r="2" spans="2:32" ht="15.75" customHeight="1" x14ac:dyDescent="0.25">
      <c r="B2" s="4"/>
      <c r="C2" s="4"/>
      <c r="D2" s="270"/>
      <c r="E2" s="272"/>
      <c r="F2" s="272"/>
      <c r="G2" s="272"/>
      <c r="H2" s="272"/>
      <c r="I2" s="272"/>
      <c r="J2" s="272"/>
      <c r="K2" s="273"/>
      <c r="L2" s="5"/>
      <c r="N2" s="6" t="s">
        <v>1</v>
      </c>
      <c r="O2" s="6" t="s">
        <v>2</v>
      </c>
      <c r="P2" s="3" t="s">
        <v>3</v>
      </c>
      <c r="Q2" s="3" t="s">
        <v>4</v>
      </c>
      <c r="R2" s="7"/>
      <c r="S2" s="8"/>
      <c r="T2" s="8"/>
      <c r="U2" s="8"/>
      <c r="V2" s="8"/>
      <c r="W2" s="8"/>
      <c r="X2" s="9"/>
      <c r="Y2" s="10"/>
      <c r="Z2" s="10"/>
      <c r="AA2" s="10"/>
      <c r="AB2" s="10"/>
      <c r="AC2" s="10"/>
      <c r="AD2" s="10"/>
      <c r="AE2" s="10"/>
      <c r="AF2" s="10"/>
    </row>
    <row r="3" spans="2:32" ht="15.75" customHeight="1" x14ac:dyDescent="0.25">
      <c r="B3" s="11"/>
      <c r="C3" s="11"/>
      <c r="D3" s="271"/>
      <c r="E3" s="274"/>
      <c r="F3" s="274"/>
      <c r="G3" s="274"/>
      <c r="H3" s="274"/>
      <c r="I3" s="274"/>
      <c r="J3" s="274"/>
      <c r="K3" s="275"/>
      <c r="L3" s="12"/>
      <c r="N3" s="6" t="s">
        <v>5</v>
      </c>
      <c r="O3" s="6" t="s">
        <v>6</v>
      </c>
      <c r="P3" s="3" t="s">
        <v>7</v>
      </c>
      <c r="Q3" s="8" t="s">
        <v>8</v>
      </c>
      <c r="R3" s="7"/>
      <c r="S3" s="8"/>
      <c r="T3" s="8"/>
      <c r="U3" s="8"/>
      <c r="V3" s="8"/>
      <c r="W3" s="8"/>
      <c r="X3" s="9"/>
      <c r="Y3" s="10"/>
      <c r="Z3" s="10"/>
      <c r="AA3" s="10"/>
      <c r="AB3" s="10"/>
      <c r="AC3" s="10"/>
      <c r="AD3" s="10"/>
      <c r="AE3" s="10"/>
      <c r="AF3" s="10"/>
    </row>
    <row r="4" spans="2:32" ht="15.75" customHeight="1" x14ac:dyDescent="0.25">
      <c r="B4" s="11"/>
      <c r="C4" s="11"/>
      <c r="D4" s="271"/>
      <c r="E4" s="276"/>
      <c r="F4" s="276"/>
      <c r="G4" s="276"/>
      <c r="H4" s="276"/>
      <c r="I4" s="277"/>
      <c r="J4" s="277"/>
      <c r="K4" s="278"/>
      <c r="L4" s="12"/>
      <c r="M4" s="13"/>
      <c r="N4" s="6" t="s">
        <v>9</v>
      </c>
      <c r="O4" s="6" t="s">
        <v>10</v>
      </c>
      <c r="P4" s="3" t="s">
        <v>11</v>
      </c>
      <c r="Q4" s="14" t="s">
        <v>12</v>
      </c>
      <c r="R4" s="7"/>
      <c r="S4" s="8"/>
      <c r="T4" s="8"/>
      <c r="U4" s="8"/>
      <c r="V4" s="8"/>
      <c r="W4" s="8"/>
      <c r="X4" s="9"/>
      <c r="Y4" s="10"/>
      <c r="Z4" s="10"/>
      <c r="AA4" s="10"/>
      <c r="AB4" s="10"/>
      <c r="AC4" s="10"/>
      <c r="AD4" s="10"/>
      <c r="AE4" s="10"/>
      <c r="AF4" s="10"/>
    </row>
    <row r="5" spans="2:32" ht="15.75" customHeight="1" x14ac:dyDescent="0.25">
      <c r="B5" s="11"/>
      <c r="C5" s="11"/>
      <c r="D5" s="271"/>
      <c r="E5" s="276"/>
      <c r="F5" s="276"/>
      <c r="G5" s="276"/>
      <c r="H5" s="276"/>
      <c r="I5" s="276"/>
      <c r="J5" s="276"/>
      <c r="K5" s="279"/>
      <c r="L5" s="12"/>
      <c r="M5" s="13"/>
      <c r="N5" s="15" t="s">
        <v>13</v>
      </c>
      <c r="O5" s="15"/>
      <c r="P5" s="3" t="s">
        <v>14</v>
      </c>
      <c r="Q5" s="8" t="s">
        <v>15</v>
      </c>
      <c r="R5" s="7"/>
      <c r="S5" s="8"/>
      <c r="T5" s="8"/>
      <c r="U5" s="8"/>
      <c r="V5" s="8"/>
      <c r="W5" s="8"/>
      <c r="X5" s="9"/>
      <c r="Y5" s="10"/>
      <c r="Z5" s="10"/>
      <c r="AA5" s="10"/>
      <c r="AB5" s="10"/>
      <c r="AC5" s="10"/>
      <c r="AD5" s="10"/>
      <c r="AE5" s="10"/>
      <c r="AF5" s="10"/>
    </row>
    <row r="6" spans="2:32" ht="15" customHeight="1" thickBot="1" x14ac:dyDescent="0.3">
      <c r="B6" s="11"/>
      <c r="C6" s="16"/>
      <c r="D6" s="17"/>
      <c r="E6" s="17"/>
      <c r="F6" s="17"/>
      <c r="G6" s="17"/>
      <c r="H6" s="17"/>
      <c r="I6" s="17"/>
      <c r="J6" s="17"/>
      <c r="K6" s="18"/>
      <c r="L6" s="12"/>
      <c r="M6" s="13"/>
      <c r="N6" s="15" t="s">
        <v>16</v>
      </c>
      <c r="O6" s="15"/>
      <c r="P6" s="3" t="s">
        <v>17</v>
      </c>
      <c r="Q6" s="3" t="s">
        <v>18</v>
      </c>
      <c r="R6" s="7"/>
      <c r="S6" s="8"/>
      <c r="T6" s="8"/>
      <c r="U6" s="8"/>
      <c r="V6" s="8"/>
      <c r="W6" s="8"/>
      <c r="X6" s="9"/>
      <c r="Y6" s="10"/>
      <c r="Z6" s="10"/>
      <c r="AA6" s="10"/>
      <c r="AB6" s="10"/>
      <c r="AC6" s="10"/>
      <c r="AD6" s="10"/>
      <c r="AE6" s="10"/>
      <c r="AF6" s="10"/>
    </row>
    <row r="7" spans="2:32" ht="15" customHeight="1" thickBot="1" x14ac:dyDescent="0.3">
      <c r="B7" s="11"/>
      <c r="C7" s="256" t="s">
        <v>19</v>
      </c>
      <c r="D7" s="257"/>
      <c r="E7" s="258" t="s">
        <v>20</v>
      </c>
      <c r="F7" s="259"/>
      <c r="G7" s="19" t="s">
        <v>21</v>
      </c>
      <c r="H7" s="20">
        <v>3</v>
      </c>
      <c r="I7" s="19" t="s">
        <v>22</v>
      </c>
      <c r="J7" s="260">
        <v>41337</v>
      </c>
      <c r="K7" s="261"/>
      <c r="L7" s="12"/>
      <c r="M7" s="13"/>
      <c r="N7" s="15" t="s">
        <v>23</v>
      </c>
      <c r="O7" s="15"/>
      <c r="P7" s="3" t="s">
        <v>24</v>
      </c>
      <c r="Q7" s="8" t="s">
        <v>25</v>
      </c>
      <c r="R7" s="7"/>
      <c r="S7" s="8"/>
      <c r="T7" s="8"/>
      <c r="U7" s="8"/>
      <c r="V7" s="8"/>
      <c r="W7" s="8"/>
      <c r="X7" s="9"/>
      <c r="Y7" s="10"/>
      <c r="Z7" s="10"/>
      <c r="AA7" s="10"/>
      <c r="AB7" s="10"/>
      <c r="AC7" s="10"/>
      <c r="AD7" s="10"/>
      <c r="AE7" s="10"/>
      <c r="AF7" s="10"/>
    </row>
    <row r="8" spans="2:32" ht="9.75" customHeight="1" x14ac:dyDescent="0.25">
      <c r="B8" s="16"/>
      <c r="C8" s="17"/>
      <c r="D8" s="17"/>
      <c r="E8" s="17"/>
      <c r="F8" s="17"/>
      <c r="G8" s="17"/>
      <c r="H8" s="17"/>
      <c r="I8" s="17"/>
      <c r="J8" s="17"/>
      <c r="K8" s="17"/>
      <c r="L8" s="18"/>
      <c r="M8" s="13"/>
      <c r="N8" s="6" t="s">
        <v>26</v>
      </c>
      <c r="O8" s="6"/>
      <c r="P8" s="3" t="s">
        <v>27</v>
      </c>
      <c r="Q8" s="8" t="s">
        <v>28</v>
      </c>
      <c r="R8" s="7"/>
      <c r="S8" s="8"/>
      <c r="T8" s="8"/>
      <c r="U8" s="8"/>
      <c r="V8" s="8"/>
      <c r="W8" s="8"/>
      <c r="X8" s="9"/>
      <c r="Y8" s="10"/>
      <c r="Z8" s="10"/>
      <c r="AA8" s="10"/>
      <c r="AB8" s="10"/>
      <c r="AC8" s="10"/>
      <c r="AD8" s="10"/>
      <c r="AE8" s="10"/>
      <c r="AF8" s="10"/>
    </row>
    <row r="9" spans="2:32" ht="19.5" customHeight="1" x14ac:dyDescent="0.25">
      <c r="B9" s="262" t="s">
        <v>29</v>
      </c>
      <c r="C9" s="263"/>
      <c r="D9" s="263"/>
      <c r="E9" s="263"/>
      <c r="F9" s="263"/>
      <c r="G9" s="263"/>
      <c r="H9" s="263"/>
      <c r="I9" s="263"/>
      <c r="J9" s="263"/>
      <c r="K9" s="263"/>
      <c r="L9" s="264"/>
      <c r="M9" s="13"/>
      <c r="N9" s="6" t="s">
        <v>30</v>
      </c>
      <c r="O9" s="6"/>
      <c r="P9" s="3" t="s">
        <v>31</v>
      </c>
      <c r="Q9" s="8" t="s">
        <v>32</v>
      </c>
      <c r="R9" s="7"/>
      <c r="S9" s="8"/>
      <c r="T9" s="8"/>
      <c r="U9" s="8"/>
      <c r="V9" s="8"/>
      <c r="W9" s="8"/>
      <c r="X9" s="9"/>
      <c r="Y9" s="10"/>
      <c r="Z9" s="10"/>
      <c r="AA9" s="10"/>
      <c r="AB9" s="10"/>
      <c r="AC9" s="10"/>
      <c r="AD9" s="10"/>
      <c r="AE9" s="10"/>
      <c r="AF9" s="10"/>
    </row>
    <row r="10" spans="2:32" ht="25.5" customHeight="1" x14ac:dyDescent="0.25">
      <c r="B10" s="265"/>
      <c r="C10" s="249" t="s">
        <v>33</v>
      </c>
      <c r="D10" s="249"/>
      <c r="E10" s="266" t="s">
        <v>213</v>
      </c>
      <c r="F10" s="266"/>
      <c r="G10" s="266"/>
      <c r="H10" s="266"/>
      <c r="I10" s="266"/>
      <c r="J10" s="21" t="s">
        <v>35</v>
      </c>
      <c r="K10" s="267" t="s">
        <v>214</v>
      </c>
      <c r="L10" s="267"/>
      <c r="M10" s="22"/>
      <c r="N10" s="6" t="s">
        <v>37</v>
      </c>
      <c r="O10" s="6"/>
      <c r="P10" s="8" t="s">
        <v>38</v>
      </c>
      <c r="Q10" s="23"/>
      <c r="R10" s="7"/>
      <c r="S10" s="8"/>
      <c r="T10" s="8"/>
      <c r="U10" s="8"/>
      <c r="V10" s="8"/>
      <c r="W10" s="8"/>
      <c r="X10" s="9"/>
      <c r="Y10" s="10"/>
      <c r="Z10" s="10"/>
      <c r="AA10" s="10"/>
      <c r="AB10" s="10"/>
      <c r="AC10" s="10"/>
      <c r="AD10" s="10"/>
      <c r="AE10" s="10"/>
      <c r="AF10" s="10"/>
    </row>
    <row r="11" spans="2:32" ht="22.5" customHeight="1" x14ac:dyDescent="0.25">
      <c r="B11" s="265"/>
      <c r="C11" s="232" t="s">
        <v>39</v>
      </c>
      <c r="D11" s="232"/>
      <c r="E11" s="268">
        <v>40177</v>
      </c>
      <c r="F11" s="269"/>
      <c r="G11" s="269"/>
      <c r="H11" s="269"/>
      <c r="I11" s="269"/>
      <c r="J11" s="269"/>
      <c r="K11" s="21" t="s">
        <v>40</v>
      </c>
      <c r="L11" s="24">
        <v>1</v>
      </c>
      <c r="M11" s="22"/>
      <c r="N11" s="6" t="s">
        <v>41</v>
      </c>
      <c r="O11" s="6"/>
      <c r="P11" s="8" t="s">
        <v>42</v>
      </c>
      <c r="Q11" s="25"/>
      <c r="R11" s="26"/>
      <c r="S11" s="8"/>
      <c r="T11" s="8"/>
      <c r="U11" s="8"/>
      <c r="V11" s="8"/>
      <c r="W11" s="8"/>
      <c r="X11" s="9"/>
      <c r="Y11" s="10"/>
      <c r="Z11" s="10"/>
      <c r="AA11" s="10"/>
      <c r="AB11" s="10"/>
      <c r="AC11" s="10"/>
      <c r="AD11" s="10"/>
      <c r="AE11" s="10"/>
      <c r="AF11" s="10"/>
    </row>
    <row r="12" spans="2:32" ht="27" customHeight="1" x14ac:dyDescent="0.25">
      <c r="B12" s="265"/>
      <c r="C12" s="223" t="s">
        <v>43</v>
      </c>
      <c r="D12" s="223"/>
      <c r="E12" s="223"/>
      <c r="F12" s="280" t="s">
        <v>41</v>
      </c>
      <c r="G12" s="281"/>
      <c r="H12" s="281"/>
      <c r="I12" s="281"/>
      <c r="J12" s="281"/>
      <c r="K12" s="281"/>
      <c r="L12" s="281"/>
      <c r="M12" s="22"/>
      <c r="N12" s="6" t="s">
        <v>44</v>
      </c>
      <c r="O12" s="6"/>
      <c r="P12" s="8" t="s">
        <v>45</v>
      </c>
      <c r="Q12" s="25"/>
      <c r="R12" s="26"/>
      <c r="S12" s="8"/>
      <c r="T12" s="8"/>
      <c r="U12" s="8"/>
      <c r="V12" s="8"/>
      <c r="W12" s="8"/>
      <c r="X12" s="9"/>
      <c r="Y12" s="10"/>
      <c r="Z12" s="10"/>
      <c r="AA12" s="10"/>
      <c r="AB12" s="10"/>
      <c r="AC12" s="10"/>
      <c r="AD12" s="10"/>
      <c r="AE12" s="10"/>
      <c r="AF12" s="10"/>
    </row>
    <row r="13" spans="2:32" ht="29.25" customHeight="1" x14ac:dyDescent="0.25">
      <c r="B13" s="265"/>
      <c r="C13" s="223" t="s">
        <v>46</v>
      </c>
      <c r="D13" s="223"/>
      <c r="E13" s="224"/>
      <c r="F13" s="224"/>
      <c r="G13" s="224"/>
      <c r="H13" s="224"/>
      <c r="I13" s="21" t="s">
        <v>47</v>
      </c>
      <c r="J13" s="266" t="s">
        <v>6</v>
      </c>
      <c r="K13" s="281"/>
      <c r="L13" s="281"/>
      <c r="M13" s="22"/>
      <c r="N13" s="6" t="s">
        <v>48</v>
      </c>
      <c r="O13" s="14"/>
      <c r="P13" s="14"/>
      <c r="Q13" s="14"/>
      <c r="R13" s="27"/>
      <c r="S13" s="8"/>
      <c r="T13" s="8"/>
      <c r="U13" s="8"/>
      <c r="V13" s="8"/>
      <c r="W13" s="8"/>
      <c r="X13" s="9"/>
      <c r="Y13" s="10"/>
      <c r="Z13" s="10"/>
      <c r="AA13" s="10"/>
      <c r="AB13" s="10"/>
      <c r="AC13" s="10"/>
      <c r="AD13" s="10"/>
      <c r="AE13" s="10"/>
      <c r="AF13" s="10"/>
    </row>
    <row r="14" spans="2:32" ht="48" customHeight="1" x14ac:dyDescent="0.25">
      <c r="B14" s="265"/>
      <c r="C14" s="252" t="s">
        <v>49</v>
      </c>
      <c r="D14" s="223"/>
      <c r="E14" s="253" t="s">
        <v>50</v>
      </c>
      <c r="F14" s="254"/>
      <c r="G14" s="254"/>
      <c r="H14" s="254"/>
      <c r="I14" s="254"/>
      <c r="J14" s="254"/>
      <c r="K14" s="254"/>
      <c r="L14" s="255"/>
      <c r="M14" s="22"/>
      <c r="N14" s="6" t="s">
        <v>51</v>
      </c>
      <c r="O14" s="14"/>
      <c r="P14" s="14"/>
      <c r="Q14" s="14"/>
      <c r="R14" s="27"/>
      <c r="S14" s="8"/>
      <c r="T14" s="8"/>
      <c r="U14" s="8"/>
      <c r="V14" s="8"/>
      <c r="W14" s="8"/>
      <c r="X14" s="9"/>
      <c r="Y14" s="10"/>
      <c r="Z14" s="10"/>
      <c r="AA14" s="10"/>
      <c r="AB14" s="10"/>
      <c r="AC14" s="10"/>
      <c r="AD14" s="10"/>
      <c r="AE14" s="10"/>
      <c r="AF14" s="10"/>
    </row>
    <row r="15" spans="2:32" ht="9" customHeight="1" x14ac:dyDescent="0.25">
      <c r="B15" s="222"/>
      <c r="C15" s="222"/>
      <c r="D15" s="222"/>
      <c r="E15" s="222"/>
      <c r="F15" s="222"/>
      <c r="G15" s="222"/>
      <c r="H15" s="222"/>
      <c r="I15" s="222"/>
      <c r="J15" s="222"/>
      <c r="K15" s="222"/>
      <c r="L15" s="222"/>
      <c r="M15" s="22"/>
      <c r="N15" s="6" t="s">
        <v>52</v>
      </c>
      <c r="O15" s="14"/>
      <c r="P15" s="14"/>
      <c r="Q15" s="14"/>
      <c r="R15" s="27"/>
      <c r="S15" s="28"/>
      <c r="T15" s="28"/>
      <c r="U15" s="8"/>
      <c r="V15" s="8"/>
      <c r="W15" s="8"/>
      <c r="X15" s="9"/>
      <c r="Y15" s="10"/>
      <c r="Z15" s="10"/>
      <c r="AA15" s="10"/>
      <c r="AB15" s="10"/>
      <c r="AC15" s="10"/>
      <c r="AD15" s="10"/>
      <c r="AE15" s="10"/>
      <c r="AF15" s="10"/>
    </row>
    <row r="16" spans="2:32" ht="17.25" customHeight="1" x14ac:dyDescent="0.25">
      <c r="B16" s="228" t="s">
        <v>53</v>
      </c>
      <c r="C16" s="229"/>
      <c r="D16" s="229"/>
      <c r="E16" s="229"/>
      <c r="F16" s="229"/>
      <c r="G16" s="229"/>
      <c r="H16" s="229"/>
      <c r="I16" s="229"/>
      <c r="J16" s="229"/>
      <c r="K16" s="229"/>
      <c r="L16" s="251"/>
      <c r="M16" s="22"/>
      <c r="N16" s="6" t="s">
        <v>54</v>
      </c>
      <c r="O16" s="6"/>
      <c r="P16" s="8"/>
      <c r="Q16" s="25"/>
      <c r="R16" s="26"/>
      <c r="S16" s="28"/>
      <c r="T16" s="28"/>
      <c r="U16" s="8"/>
      <c r="V16" s="8"/>
      <c r="W16" s="8"/>
      <c r="X16" s="9"/>
      <c r="Y16" s="10"/>
      <c r="Z16" s="10"/>
      <c r="AA16" s="10"/>
      <c r="AB16" s="10"/>
      <c r="AC16" s="10"/>
      <c r="AD16" s="10"/>
      <c r="AE16" s="10"/>
      <c r="AF16" s="10"/>
    </row>
    <row r="17" spans="2:32" ht="52.5" customHeight="1" x14ac:dyDescent="0.25">
      <c r="B17" s="29"/>
      <c r="C17" s="232" t="s">
        <v>55</v>
      </c>
      <c r="D17" s="232"/>
      <c r="E17" s="297" t="s">
        <v>215</v>
      </c>
      <c r="F17" s="297"/>
      <c r="G17" s="297"/>
      <c r="H17" s="297"/>
      <c r="I17" s="297"/>
      <c r="J17" s="297"/>
      <c r="K17" s="297"/>
      <c r="L17" s="297"/>
      <c r="M17" s="30"/>
      <c r="N17" s="14"/>
      <c r="O17" s="6"/>
      <c r="P17" s="14"/>
      <c r="Q17" s="14"/>
      <c r="R17" s="26"/>
      <c r="S17" s="28"/>
      <c r="T17" s="28"/>
      <c r="U17" s="8"/>
      <c r="V17" s="8"/>
      <c r="W17" s="8"/>
      <c r="X17" s="9"/>
      <c r="Y17" s="10"/>
      <c r="Z17" s="10"/>
      <c r="AA17" s="10"/>
      <c r="AB17" s="10"/>
      <c r="AC17" s="10"/>
      <c r="AD17" s="10"/>
      <c r="AE17" s="10"/>
      <c r="AF17" s="10"/>
    </row>
    <row r="18" spans="2:32" ht="27" customHeight="1" x14ac:dyDescent="0.25">
      <c r="B18" s="29"/>
      <c r="C18" s="232" t="s">
        <v>57</v>
      </c>
      <c r="D18" s="232"/>
      <c r="E18" s="297" t="s">
        <v>216</v>
      </c>
      <c r="F18" s="297"/>
      <c r="G18" s="297"/>
      <c r="H18" s="297"/>
      <c r="I18" s="297"/>
      <c r="J18" s="297"/>
      <c r="K18" s="297"/>
      <c r="L18" s="297"/>
      <c r="M18" s="30"/>
      <c r="O18" s="31"/>
      <c r="P18" s="32"/>
      <c r="Q18" s="8"/>
      <c r="R18" s="7"/>
      <c r="S18" s="8"/>
      <c r="T18" s="8"/>
      <c r="U18" s="8"/>
      <c r="V18" s="8"/>
      <c r="W18" s="8"/>
      <c r="X18" s="9"/>
      <c r="Y18" s="10"/>
      <c r="Z18" s="10"/>
      <c r="AA18" s="10"/>
      <c r="AB18" s="10"/>
      <c r="AC18" s="10"/>
      <c r="AD18" s="10"/>
      <c r="AE18" s="10"/>
      <c r="AF18" s="10"/>
    </row>
    <row r="19" spans="2:32" ht="41.25" customHeight="1" x14ac:dyDescent="0.25">
      <c r="B19" s="29"/>
      <c r="C19" s="232" t="s">
        <v>58</v>
      </c>
      <c r="D19" s="232"/>
      <c r="E19" s="296" t="s">
        <v>217</v>
      </c>
      <c r="F19" s="296"/>
      <c r="G19" s="296"/>
      <c r="H19" s="296"/>
      <c r="I19" s="296"/>
      <c r="J19" s="296"/>
      <c r="K19" s="296"/>
      <c r="L19" s="296"/>
      <c r="M19" s="22"/>
      <c r="O19" s="31"/>
      <c r="P19" s="32"/>
      <c r="Q19" s="28"/>
      <c r="R19" s="2"/>
      <c r="S19" s="8"/>
      <c r="T19" s="8"/>
      <c r="U19" s="8"/>
      <c r="V19" s="8"/>
      <c r="W19" s="8"/>
      <c r="X19" s="9"/>
      <c r="Y19" s="10"/>
      <c r="Z19" s="10"/>
      <c r="AA19" s="10"/>
      <c r="AB19" s="10"/>
      <c r="AC19" s="10"/>
      <c r="AD19" s="10"/>
      <c r="AE19" s="10"/>
      <c r="AF19" s="10"/>
    </row>
    <row r="20" spans="2:32" ht="41.25" customHeight="1" x14ac:dyDescent="0.25">
      <c r="B20" s="33"/>
      <c r="C20" s="223" t="s">
        <v>60</v>
      </c>
      <c r="D20" s="223"/>
      <c r="E20" s="296" t="s">
        <v>218</v>
      </c>
      <c r="F20" s="296"/>
      <c r="G20" s="296"/>
      <c r="H20" s="296"/>
      <c r="I20" s="296"/>
      <c r="J20" s="296"/>
      <c r="K20" s="296"/>
      <c r="L20" s="296"/>
      <c r="M20" s="34"/>
      <c r="O20" s="31"/>
      <c r="P20" s="32"/>
      <c r="Q20" s="28"/>
      <c r="R20" s="2"/>
      <c r="S20" s="28"/>
      <c r="T20" s="28"/>
      <c r="U20" s="8"/>
      <c r="V20" s="8"/>
      <c r="W20" s="8"/>
      <c r="X20" s="9"/>
      <c r="Y20" s="10"/>
      <c r="Z20" s="10"/>
      <c r="AA20" s="10"/>
      <c r="AB20" s="10"/>
      <c r="AC20" s="10"/>
      <c r="AD20" s="10"/>
      <c r="AE20" s="10"/>
      <c r="AF20" s="10"/>
    </row>
    <row r="21" spans="2:32" ht="8.25" customHeight="1" x14ac:dyDescent="0.25">
      <c r="B21" s="222"/>
      <c r="C21" s="222"/>
      <c r="D21" s="222"/>
      <c r="E21" s="222"/>
      <c r="F21" s="222"/>
      <c r="G21" s="222"/>
      <c r="H21" s="222"/>
      <c r="I21" s="222"/>
      <c r="J21" s="222"/>
      <c r="K21" s="222"/>
      <c r="L21" s="222"/>
      <c r="M21" s="22"/>
      <c r="O21" s="6"/>
      <c r="P21" s="32"/>
      <c r="Q21" s="8"/>
      <c r="R21" s="7"/>
      <c r="S21" s="8"/>
      <c r="T21" s="8"/>
      <c r="U21" s="8"/>
      <c r="V21" s="8"/>
      <c r="W21" s="8"/>
      <c r="X21" s="9"/>
      <c r="Y21" s="10"/>
      <c r="Z21" s="10"/>
      <c r="AA21" s="10"/>
      <c r="AB21" s="10"/>
      <c r="AC21" s="10"/>
      <c r="AD21" s="10"/>
      <c r="AE21" s="10"/>
      <c r="AF21" s="10"/>
    </row>
    <row r="22" spans="2:32" ht="15.75" customHeight="1" x14ac:dyDescent="0.25">
      <c r="B22" s="228" t="s">
        <v>62</v>
      </c>
      <c r="C22" s="229"/>
      <c r="D22" s="229"/>
      <c r="E22" s="229"/>
      <c r="F22" s="229"/>
      <c r="G22" s="229"/>
      <c r="H22" s="229"/>
      <c r="I22" s="229"/>
      <c r="J22" s="229"/>
      <c r="K22" s="229"/>
      <c r="L22" s="251"/>
      <c r="M22" s="22"/>
      <c r="O22" s="6"/>
      <c r="P22" s="32"/>
      <c r="Q22" s="8"/>
      <c r="R22" s="7"/>
      <c r="S22" s="8"/>
      <c r="T22" s="8"/>
      <c r="U22" s="8"/>
      <c r="V22" s="8"/>
      <c r="W22" s="8"/>
      <c r="X22" s="9"/>
      <c r="Y22" s="10"/>
      <c r="Z22" s="10"/>
      <c r="AA22" s="10"/>
      <c r="AB22" s="10"/>
      <c r="AC22" s="10"/>
      <c r="AD22" s="10"/>
      <c r="AE22" s="10"/>
      <c r="AF22" s="10"/>
    </row>
    <row r="23" spans="2:32" x14ac:dyDescent="0.25">
      <c r="B23" s="11"/>
      <c r="C23" s="223" t="s">
        <v>63</v>
      </c>
      <c r="D23" s="223"/>
      <c r="E23" s="241" t="s">
        <v>219</v>
      </c>
      <c r="F23" s="241"/>
      <c r="G23" s="241"/>
      <c r="H23" s="241"/>
      <c r="I23" s="241"/>
      <c r="J23" s="241"/>
      <c r="K23" s="241"/>
      <c r="L23" s="241"/>
      <c r="M23" s="35"/>
      <c r="N23" s="36"/>
      <c r="O23" s="36"/>
      <c r="P23" s="36"/>
      <c r="Q23" s="36"/>
      <c r="R23" s="37"/>
      <c r="S23" s="38"/>
      <c r="T23" s="28"/>
      <c r="U23" s="28"/>
      <c r="V23" s="28"/>
      <c r="W23" s="28"/>
    </row>
    <row r="24" spans="2:32" x14ac:dyDescent="0.25">
      <c r="B24" s="11"/>
      <c r="C24" s="223"/>
      <c r="D24" s="223"/>
      <c r="E24" s="241"/>
      <c r="F24" s="241"/>
      <c r="G24" s="241"/>
      <c r="H24" s="241"/>
      <c r="I24" s="241"/>
      <c r="J24" s="241"/>
      <c r="K24" s="241"/>
      <c r="L24" s="241"/>
      <c r="M24" s="22"/>
      <c r="N24" s="36"/>
      <c r="O24" s="36"/>
      <c r="P24" s="36"/>
      <c r="Q24" s="36"/>
      <c r="R24" s="37"/>
      <c r="S24" s="38"/>
      <c r="T24" s="28"/>
      <c r="U24" s="28"/>
      <c r="V24" s="28"/>
      <c r="W24" s="28"/>
    </row>
    <row r="25" spans="2:32" ht="7.5" customHeight="1" x14ac:dyDescent="0.25">
      <c r="B25" s="11"/>
      <c r="C25" s="223"/>
      <c r="D25" s="223"/>
      <c r="E25" s="241"/>
      <c r="F25" s="241"/>
      <c r="G25" s="241"/>
      <c r="H25" s="241"/>
      <c r="I25" s="241"/>
      <c r="J25" s="241"/>
      <c r="K25" s="241"/>
      <c r="L25" s="241"/>
      <c r="M25" s="30"/>
      <c r="N25" s="36"/>
      <c r="O25" s="36"/>
      <c r="P25" s="36"/>
      <c r="Q25" s="36"/>
      <c r="R25" s="37"/>
      <c r="S25" s="38"/>
      <c r="T25" s="28"/>
      <c r="U25" s="28"/>
      <c r="V25" s="28"/>
      <c r="W25" s="28"/>
    </row>
    <row r="26" spans="2:32" ht="12" customHeight="1" x14ac:dyDescent="0.25">
      <c r="B26" s="11"/>
      <c r="C26" s="242" t="s">
        <v>65</v>
      </c>
      <c r="D26" s="243"/>
      <c r="E26" s="248" t="s">
        <v>68</v>
      </c>
      <c r="F26" s="248"/>
      <c r="G26" s="248"/>
      <c r="H26" s="248"/>
      <c r="I26" s="248"/>
      <c r="J26" s="248"/>
      <c r="K26" s="248"/>
      <c r="L26" s="248"/>
      <c r="M26" s="30"/>
      <c r="N26" s="36"/>
      <c r="O26" s="39" t="s">
        <v>67</v>
      </c>
      <c r="P26" s="36"/>
      <c r="Q26" s="36"/>
      <c r="R26" s="37"/>
      <c r="S26" s="38"/>
      <c r="T26" s="28"/>
      <c r="U26" s="28"/>
      <c r="V26" s="28"/>
      <c r="W26" s="28"/>
    </row>
    <row r="27" spans="2:32" ht="12.75" customHeight="1" x14ac:dyDescent="0.25">
      <c r="B27" s="11"/>
      <c r="C27" s="244"/>
      <c r="D27" s="245"/>
      <c r="E27" s="248"/>
      <c r="F27" s="248"/>
      <c r="G27" s="248"/>
      <c r="H27" s="248"/>
      <c r="I27" s="248"/>
      <c r="J27" s="248"/>
      <c r="K27" s="248"/>
      <c r="L27" s="248"/>
      <c r="M27" s="30"/>
      <c r="N27" s="36"/>
      <c r="O27" s="39" t="s">
        <v>68</v>
      </c>
      <c r="P27" s="36"/>
      <c r="Q27" s="36"/>
      <c r="R27" s="37"/>
      <c r="S27" s="38"/>
      <c r="T27" s="28"/>
      <c r="U27" s="28"/>
      <c r="V27" s="28"/>
      <c r="W27" s="28"/>
    </row>
    <row r="28" spans="2:32" ht="12.75" customHeight="1" x14ac:dyDescent="0.25">
      <c r="B28" s="11"/>
      <c r="C28" s="246"/>
      <c r="D28" s="247"/>
      <c r="E28" s="248"/>
      <c r="F28" s="248"/>
      <c r="G28" s="248"/>
      <c r="H28" s="248"/>
      <c r="I28" s="248"/>
      <c r="J28" s="248"/>
      <c r="K28" s="248"/>
      <c r="L28" s="248"/>
      <c r="M28" s="13"/>
      <c r="N28" s="40" t="s">
        <v>69</v>
      </c>
      <c r="O28" s="40" t="s">
        <v>66</v>
      </c>
      <c r="P28" s="38"/>
      <c r="Q28" s="38"/>
      <c r="R28" s="13"/>
      <c r="S28" s="38"/>
      <c r="T28" s="28"/>
      <c r="U28" s="28"/>
      <c r="V28" s="28"/>
      <c r="W28" s="28"/>
    </row>
    <row r="29" spans="2:32" ht="21.75" customHeight="1" x14ac:dyDescent="0.25">
      <c r="B29" s="16"/>
      <c r="C29" s="249" t="s">
        <v>70</v>
      </c>
      <c r="D29" s="249"/>
      <c r="E29" s="354" t="s">
        <v>220</v>
      </c>
      <c r="F29" s="354"/>
      <c r="G29" s="354"/>
      <c r="H29" s="354"/>
      <c r="I29" s="354"/>
      <c r="J29" s="354"/>
      <c r="K29" s="354"/>
      <c r="L29" s="354"/>
      <c r="M29" s="13"/>
      <c r="N29" s="40" t="s">
        <v>71</v>
      </c>
      <c r="O29" s="38"/>
      <c r="P29" s="38"/>
      <c r="Q29" s="38"/>
      <c r="R29" s="13"/>
      <c r="S29" s="38"/>
      <c r="T29" s="28"/>
      <c r="U29" s="28"/>
      <c r="V29" s="28"/>
      <c r="W29" s="28"/>
    </row>
    <row r="30" spans="2:32" ht="9.75" customHeight="1" x14ac:dyDescent="0.25">
      <c r="B30" s="222"/>
      <c r="C30" s="222"/>
      <c r="D30" s="222"/>
      <c r="E30" s="222"/>
      <c r="F30" s="222"/>
      <c r="G30" s="222"/>
      <c r="H30" s="222"/>
      <c r="I30" s="222"/>
      <c r="J30" s="222"/>
      <c r="K30" s="222"/>
      <c r="L30" s="222"/>
      <c r="M30" s="22"/>
      <c r="N30" s="41"/>
      <c r="O30" s="41"/>
      <c r="P30" s="41"/>
      <c r="Q30" s="41"/>
      <c r="R30" s="22"/>
      <c r="S30" s="38"/>
      <c r="T30" s="28"/>
      <c r="U30" s="28"/>
      <c r="V30" s="28"/>
      <c r="W30" s="28"/>
    </row>
    <row r="31" spans="2:32" ht="17.25" customHeight="1" x14ac:dyDescent="0.25">
      <c r="B31" s="228" t="s">
        <v>72</v>
      </c>
      <c r="C31" s="229"/>
      <c r="D31" s="229"/>
      <c r="E31" s="229"/>
      <c r="F31" s="229"/>
      <c r="G31" s="230"/>
      <c r="H31" s="230"/>
      <c r="I31" s="230"/>
      <c r="J31" s="230"/>
      <c r="K31" s="230"/>
      <c r="L31" s="231"/>
      <c r="M31" s="22"/>
      <c r="N31" s="41"/>
      <c r="O31" s="41"/>
      <c r="P31" s="41"/>
      <c r="Q31" s="41"/>
      <c r="R31" s="22"/>
      <c r="S31" s="38"/>
      <c r="T31" s="28"/>
      <c r="U31" s="28"/>
      <c r="V31" s="28"/>
      <c r="W31" s="28"/>
    </row>
    <row r="32" spans="2:32" ht="24" customHeight="1" x14ac:dyDescent="0.25">
      <c r="B32" s="11"/>
      <c r="C32" s="232" t="s">
        <v>73</v>
      </c>
      <c r="D32" s="232"/>
      <c r="E32" s="233" t="s">
        <v>74</v>
      </c>
      <c r="F32" s="234"/>
      <c r="G32" s="310" t="s">
        <v>221</v>
      </c>
      <c r="H32" s="311"/>
      <c r="I32" s="311"/>
      <c r="J32" s="311"/>
      <c r="K32" s="311"/>
      <c r="L32" s="312"/>
      <c r="M32" s="22"/>
      <c r="N32" s="42" t="s">
        <v>76</v>
      </c>
      <c r="O32" s="43"/>
      <c r="P32" s="28"/>
      <c r="Q32" s="43"/>
      <c r="R32" s="44"/>
      <c r="S32" s="38"/>
      <c r="T32" s="28"/>
      <c r="U32" s="28"/>
      <c r="V32" s="28"/>
      <c r="W32" s="28"/>
    </row>
    <row r="33" spans="2:23" ht="23.25" customHeight="1" x14ac:dyDescent="0.25">
      <c r="B33" s="11"/>
      <c r="C33" s="232"/>
      <c r="D33" s="232"/>
      <c r="E33" s="201" t="s">
        <v>77</v>
      </c>
      <c r="F33" s="204"/>
      <c r="G33" s="313" t="s">
        <v>222</v>
      </c>
      <c r="H33" s="314"/>
      <c r="I33" s="314"/>
      <c r="J33" s="314"/>
      <c r="K33" s="314"/>
      <c r="L33" s="315"/>
      <c r="M33" s="35"/>
      <c r="N33" s="45" t="s">
        <v>79</v>
      </c>
      <c r="O33" s="46"/>
      <c r="P33" s="28"/>
      <c r="Q33" s="46"/>
      <c r="R33" s="44"/>
      <c r="S33" s="38"/>
      <c r="T33" s="28"/>
      <c r="U33" s="28"/>
      <c r="V33" s="28"/>
      <c r="W33" s="28"/>
    </row>
    <row r="34" spans="2:23" ht="36" customHeight="1" x14ac:dyDescent="0.25">
      <c r="B34" s="11"/>
      <c r="C34" s="223" t="s">
        <v>80</v>
      </c>
      <c r="D34" s="223"/>
      <c r="E34" s="224" t="s">
        <v>76</v>
      </c>
      <c r="F34" s="224"/>
      <c r="G34" s="224"/>
      <c r="H34" s="223" t="s">
        <v>82</v>
      </c>
      <c r="I34" s="223"/>
      <c r="J34" s="225" t="s">
        <v>76</v>
      </c>
      <c r="K34" s="225"/>
      <c r="L34" s="225"/>
      <c r="M34" s="30"/>
      <c r="N34" s="47" t="s">
        <v>83</v>
      </c>
      <c r="O34" s="48"/>
      <c r="P34" s="42"/>
      <c r="Q34" s="48"/>
      <c r="R34" s="49"/>
      <c r="S34" s="38"/>
      <c r="T34" s="28"/>
      <c r="U34" s="28"/>
      <c r="V34" s="28"/>
      <c r="W34" s="28"/>
    </row>
    <row r="35" spans="2:23" ht="35.25" customHeight="1" x14ac:dyDescent="0.25">
      <c r="B35" s="16"/>
      <c r="C35" s="226" t="s">
        <v>84</v>
      </c>
      <c r="D35" s="227"/>
      <c r="E35" s="224" t="s">
        <v>223</v>
      </c>
      <c r="F35" s="224"/>
      <c r="G35" s="224"/>
      <c r="H35" s="224"/>
      <c r="I35" s="224"/>
      <c r="J35" s="50" t="s">
        <v>86</v>
      </c>
      <c r="K35" s="224" t="s">
        <v>87</v>
      </c>
      <c r="L35" s="224"/>
      <c r="M35" s="30"/>
      <c r="N35" s="47" t="s">
        <v>88</v>
      </c>
      <c r="O35" s="47"/>
      <c r="P35" s="51"/>
      <c r="Q35" s="47"/>
      <c r="R35" s="52"/>
      <c r="S35" s="38"/>
      <c r="T35" s="28"/>
      <c r="U35" s="28"/>
      <c r="V35" s="28"/>
      <c r="W35" s="28"/>
    </row>
    <row r="36" spans="2:23" ht="8.25" customHeight="1" x14ac:dyDescent="0.25">
      <c r="B36" s="222"/>
      <c r="C36" s="222"/>
      <c r="D36" s="222"/>
      <c r="E36" s="222"/>
      <c r="F36" s="222"/>
      <c r="G36" s="222"/>
      <c r="H36" s="222"/>
      <c r="I36" s="222"/>
      <c r="J36" s="222"/>
      <c r="K36" s="222"/>
      <c r="L36" s="222"/>
      <c r="M36" s="13"/>
      <c r="N36" s="47" t="s">
        <v>89</v>
      </c>
      <c r="O36" s="38"/>
      <c r="P36" s="53"/>
      <c r="Q36" s="28"/>
      <c r="R36" s="2"/>
      <c r="S36" s="28"/>
      <c r="T36" s="28"/>
      <c r="U36" s="28"/>
      <c r="V36" s="28"/>
      <c r="W36" s="28"/>
    </row>
    <row r="37" spans="2:23" ht="54.75" hidden="1" customHeight="1" x14ac:dyDescent="0.25">
      <c r="B37" s="11"/>
      <c r="C37" s="54">
        <v>11</v>
      </c>
      <c r="D37" s="55"/>
      <c r="E37" s="56"/>
      <c r="F37" s="220"/>
      <c r="G37" s="220"/>
      <c r="H37" s="57" t="e">
        <f>VLOOKUP(E37,#REF!,2)</f>
        <v>#REF!</v>
      </c>
      <c r="I37" s="221"/>
      <c r="J37" s="221"/>
      <c r="K37" s="58" t="e">
        <f>#REF!</f>
        <v>#REF!</v>
      </c>
      <c r="L37" s="58" t="e">
        <f>#REF!</f>
        <v>#REF!</v>
      </c>
      <c r="N37" s="59"/>
      <c r="O37" s="59"/>
      <c r="P37" s="59"/>
      <c r="Q37" s="59"/>
      <c r="R37" s="60"/>
      <c r="S37" s="59"/>
      <c r="T37" s="59"/>
      <c r="U37" s="59"/>
      <c r="V37" s="59"/>
    </row>
    <row r="38" spans="2:23" ht="54.75" hidden="1" customHeight="1" x14ac:dyDescent="0.25">
      <c r="B38" s="11"/>
      <c r="C38" s="54">
        <v>12</v>
      </c>
      <c r="D38" s="55"/>
      <c r="E38" s="56"/>
      <c r="F38" s="220"/>
      <c r="G38" s="220"/>
      <c r="H38" s="57" t="e">
        <f>VLOOKUP(E38,#REF!,2)</f>
        <v>#REF!</v>
      </c>
      <c r="I38" s="221"/>
      <c r="J38" s="221"/>
      <c r="K38" s="58" t="e">
        <f>#REF!</f>
        <v>#REF!</v>
      </c>
      <c r="L38" s="58" t="e">
        <f>#REF!</f>
        <v>#REF!</v>
      </c>
      <c r="N38" s="59"/>
      <c r="O38" s="59"/>
      <c r="P38" s="59"/>
      <c r="Q38" s="59"/>
      <c r="R38" s="60"/>
      <c r="S38" s="59"/>
      <c r="T38" s="59"/>
      <c r="U38" s="59"/>
      <c r="V38" s="59"/>
    </row>
    <row r="39" spans="2:23" ht="54.75" hidden="1" customHeight="1" x14ac:dyDescent="0.25">
      <c r="B39" s="11"/>
      <c r="C39" s="54">
        <v>13</v>
      </c>
      <c r="D39" s="55"/>
      <c r="E39" s="56"/>
      <c r="F39" s="220"/>
      <c r="G39" s="220"/>
      <c r="H39" s="57" t="e">
        <f>VLOOKUP(E39,#REF!,2)</f>
        <v>#REF!</v>
      </c>
      <c r="I39" s="221"/>
      <c r="J39" s="221"/>
      <c r="K39" s="58" t="e">
        <f>#REF!</f>
        <v>#REF!</v>
      </c>
      <c r="L39" s="58" t="e">
        <f>#REF!</f>
        <v>#REF!</v>
      </c>
      <c r="N39" s="61"/>
      <c r="O39" s="61"/>
      <c r="P39" s="61"/>
      <c r="Q39" s="61"/>
      <c r="R39" s="62"/>
      <c r="S39" s="63"/>
      <c r="T39" s="63"/>
      <c r="U39" s="63"/>
    </row>
    <row r="40" spans="2:23" ht="54.75" hidden="1" customHeight="1" x14ac:dyDescent="0.25">
      <c r="B40" s="11"/>
      <c r="C40" s="54">
        <v>14</v>
      </c>
      <c r="D40" s="55"/>
      <c r="E40" s="56"/>
      <c r="F40" s="220"/>
      <c r="G40" s="220"/>
      <c r="H40" s="57" t="e">
        <f>VLOOKUP(E40,#REF!,2)</f>
        <v>#REF!</v>
      </c>
      <c r="I40" s="221"/>
      <c r="J40" s="221"/>
      <c r="K40" s="58" t="e">
        <f>#REF!</f>
        <v>#REF!</v>
      </c>
      <c r="L40" s="58" t="e">
        <f>#REF!</f>
        <v>#REF!</v>
      </c>
      <c r="N40" s="61"/>
      <c r="O40" s="61"/>
      <c r="P40" s="61"/>
      <c r="Q40" s="61"/>
      <c r="R40" s="62"/>
      <c r="S40" s="63"/>
      <c r="T40" s="63"/>
      <c r="U40" s="63"/>
    </row>
    <row r="41" spans="2:23" ht="54.75" hidden="1" customHeight="1" x14ac:dyDescent="0.25">
      <c r="B41" s="11"/>
      <c r="C41" s="54">
        <v>15</v>
      </c>
      <c r="D41" s="55"/>
      <c r="E41" s="56"/>
      <c r="F41" s="220"/>
      <c r="G41" s="220"/>
      <c r="H41" s="57" t="e">
        <f>VLOOKUP(E41,#REF!,2)</f>
        <v>#REF!</v>
      </c>
      <c r="I41" s="221"/>
      <c r="J41" s="221"/>
      <c r="K41" s="58" t="e">
        <f>#REF!</f>
        <v>#REF!</v>
      </c>
      <c r="L41" s="58" t="e">
        <f>#REF!</f>
        <v>#REF!</v>
      </c>
      <c r="N41" s="61"/>
      <c r="O41" s="61"/>
      <c r="P41" s="61"/>
      <c r="Q41" s="61"/>
      <c r="R41" s="62"/>
      <c r="S41" s="63"/>
      <c r="T41" s="63"/>
      <c r="U41" s="63"/>
    </row>
    <row r="42" spans="2:23" ht="54.75" hidden="1" customHeight="1" x14ac:dyDescent="0.25">
      <c r="B42" s="11"/>
      <c r="C42" s="54">
        <v>16</v>
      </c>
      <c r="D42" s="55"/>
      <c r="E42" s="56"/>
      <c r="F42" s="220"/>
      <c r="G42" s="220"/>
      <c r="H42" s="57" t="e">
        <f>VLOOKUP(E42,#REF!,2)</f>
        <v>#REF!</v>
      </c>
      <c r="I42" s="221"/>
      <c r="J42" s="221"/>
      <c r="K42" s="58" t="e">
        <f>#REF!</f>
        <v>#REF!</v>
      </c>
      <c r="L42" s="58" t="e">
        <f>#REF!</f>
        <v>#REF!</v>
      </c>
      <c r="N42" s="61"/>
      <c r="O42" s="61"/>
      <c r="P42" s="61"/>
      <c r="Q42" s="61"/>
      <c r="R42" s="62"/>
      <c r="S42" s="63"/>
      <c r="T42" s="63"/>
      <c r="U42" s="63"/>
    </row>
    <row r="43" spans="2:23" ht="54.75" hidden="1" customHeight="1" x14ac:dyDescent="0.25">
      <c r="B43" s="11"/>
      <c r="C43" s="54">
        <v>17</v>
      </c>
      <c r="D43" s="55"/>
      <c r="E43" s="56"/>
      <c r="F43" s="220"/>
      <c r="G43" s="220"/>
      <c r="H43" s="57" t="e">
        <f>VLOOKUP(E43,#REF!,2)</f>
        <v>#REF!</v>
      </c>
      <c r="I43" s="221"/>
      <c r="J43" s="221"/>
      <c r="K43" s="58" t="e">
        <f>#REF!</f>
        <v>#REF!</v>
      </c>
      <c r="L43" s="58" t="e">
        <f>#REF!</f>
        <v>#REF!</v>
      </c>
      <c r="N43" s="61"/>
      <c r="O43" s="61"/>
      <c r="P43" s="61"/>
      <c r="Q43" s="61"/>
      <c r="R43" s="62"/>
      <c r="S43" s="63"/>
      <c r="T43" s="63"/>
      <c r="U43" s="63"/>
    </row>
    <row r="44" spans="2:23" ht="54.75" hidden="1" customHeight="1" x14ac:dyDescent="0.25">
      <c r="B44" s="11"/>
      <c r="C44" s="54">
        <v>18</v>
      </c>
      <c r="D44" s="55"/>
      <c r="E44" s="56"/>
      <c r="F44" s="220"/>
      <c r="G44" s="220"/>
      <c r="H44" s="57" t="e">
        <f>VLOOKUP(E44,#REF!,2)</f>
        <v>#REF!</v>
      </c>
      <c r="I44" s="221"/>
      <c r="J44" s="221"/>
      <c r="K44" s="58" t="e">
        <f>#REF!</f>
        <v>#REF!</v>
      </c>
      <c r="L44" s="58" t="e">
        <f>#REF!</f>
        <v>#REF!</v>
      </c>
      <c r="N44" s="61"/>
      <c r="O44" s="61"/>
      <c r="P44" s="61"/>
      <c r="Q44" s="61"/>
      <c r="R44" s="62"/>
      <c r="S44" s="63"/>
      <c r="T44" s="63"/>
      <c r="U44" s="63"/>
    </row>
    <row r="45" spans="2:23" ht="54.75" hidden="1" customHeight="1" x14ac:dyDescent="0.25">
      <c r="B45" s="11"/>
      <c r="C45" s="54">
        <v>19</v>
      </c>
      <c r="D45" s="55"/>
      <c r="E45" s="56"/>
      <c r="F45" s="220"/>
      <c r="G45" s="220"/>
      <c r="H45" s="57" t="e">
        <f>VLOOKUP(E45,#REF!,2)</f>
        <v>#REF!</v>
      </c>
      <c r="I45" s="221"/>
      <c r="J45" s="221"/>
      <c r="K45" s="58" t="e">
        <f>#REF!</f>
        <v>#REF!</v>
      </c>
      <c r="L45" s="58" t="e">
        <f>#REF!</f>
        <v>#REF!</v>
      </c>
      <c r="N45" s="61"/>
      <c r="O45" s="61"/>
      <c r="P45" s="61"/>
      <c r="Q45" s="61"/>
      <c r="R45" s="62"/>
      <c r="S45" s="63"/>
      <c r="T45" s="63"/>
      <c r="U45" s="63"/>
    </row>
    <row r="46" spans="2:23" ht="54.75" hidden="1" customHeight="1" x14ac:dyDescent="0.25">
      <c r="B46" s="11"/>
      <c r="C46" s="54">
        <v>20</v>
      </c>
      <c r="D46" s="55"/>
      <c r="E46" s="56"/>
      <c r="F46" s="220"/>
      <c r="G46" s="220"/>
      <c r="H46" s="57" t="e">
        <f>VLOOKUP(E46,#REF!,2)</f>
        <v>#REF!</v>
      </c>
      <c r="I46" s="221"/>
      <c r="J46" s="221"/>
      <c r="K46" s="58" t="e">
        <f>#REF!</f>
        <v>#REF!</v>
      </c>
      <c r="L46" s="58" t="e">
        <f>#REF!</f>
        <v>#REF!</v>
      </c>
      <c r="N46" s="61"/>
      <c r="O46" s="61"/>
      <c r="P46" s="61"/>
      <c r="Q46" s="61"/>
      <c r="R46" s="62"/>
      <c r="S46" s="63"/>
      <c r="T46" s="63"/>
      <c r="U46" s="63"/>
    </row>
    <row r="47" spans="2:23" ht="54.75" hidden="1" customHeight="1" x14ac:dyDescent="0.25">
      <c r="B47" s="11"/>
      <c r="C47" s="54">
        <v>21</v>
      </c>
      <c r="D47" s="55"/>
      <c r="E47" s="56"/>
      <c r="F47" s="220"/>
      <c r="G47" s="220"/>
      <c r="H47" s="57" t="e">
        <f>VLOOKUP(E47,#REF!,2)</f>
        <v>#REF!</v>
      </c>
      <c r="I47" s="221"/>
      <c r="J47" s="221"/>
      <c r="K47" s="58" t="e">
        <f>#REF!</f>
        <v>#REF!</v>
      </c>
      <c r="L47" s="58" t="e">
        <f>#REF!</f>
        <v>#REF!</v>
      </c>
      <c r="N47" s="61"/>
      <c r="O47" s="61"/>
      <c r="P47" s="61"/>
      <c r="Q47" s="61"/>
      <c r="R47" s="62"/>
      <c r="S47" s="63"/>
      <c r="T47" s="63"/>
      <c r="U47" s="63"/>
    </row>
    <row r="48" spans="2:23" ht="54.75" hidden="1" customHeight="1" x14ac:dyDescent="0.25">
      <c r="B48" s="11"/>
      <c r="C48" s="54">
        <v>22</v>
      </c>
      <c r="D48" s="55"/>
      <c r="E48" s="56"/>
      <c r="F48" s="220"/>
      <c r="G48" s="220"/>
      <c r="H48" s="57" t="e">
        <f>VLOOKUP(E48,#REF!,2)</f>
        <v>#REF!</v>
      </c>
      <c r="I48" s="221"/>
      <c r="J48" s="221"/>
      <c r="K48" s="58" t="e">
        <f>#REF!</f>
        <v>#REF!</v>
      </c>
      <c r="L48" s="58" t="e">
        <f>#REF!</f>
        <v>#REF!</v>
      </c>
      <c r="N48" s="61"/>
      <c r="O48" s="61"/>
      <c r="P48" s="61"/>
      <c r="Q48" s="61"/>
      <c r="R48" s="62"/>
      <c r="S48" s="63"/>
      <c r="T48" s="63"/>
      <c r="U48" s="63"/>
    </row>
    <row r="49" spans="1:257" ht="54.75" hidden="1" customHeight="1" x14ac:dyDescent="0.25">
      <c r="B49" s="11"/>
      <c r="C49" s="54">
        <v>23</v>
      </c>
      <c r="D49" s="55"/>
      <c r="E49" s="56"/>
      <c r="F49" s="220"/>
      <c r="G49" s="220"/>
      <c r="H49" s="57" t="e">
        <f>VLOOKUP(E49,#REF!,2)</f>
        <v>#REF!</v>
      </c>
      <c r="I49" s="221"/>
      <c r="J49" s="221"/>
      <c r="K49" s="58" t="e">
        <f>#REF!</f>
        <v>#REF!</v>
      </c>
      <c r="L49" s="58" t="e">
        <f>#REF!</f>
        <v>#REF!</v>
      </c>
      <c r="N49" s="61"/>
      <c r="O49" s="61"/>
      <c r="P49" s="61"/>
      <c r="Q49" s="61"/>
      <c r="R49" s="62"/>
    </row>
    <row r="50" spans="1:257" ht="54.75" hidden="1" customHeight="1" x14ac:dyDescent="0.25">
      <c r="B50" s="11"/>
      <c r="C50" s="54">
        <v>24</v>
      </c>
      <c r="D50" s="55"/>
      <c r="E50" s="56"/>
      <c r="F50" s="220"/>
      <c r="G50" s="220"/>
      <c r="H50" s="57" t="e">
        <f>VLOOKUP(E50,#REF!,2)</f>
        <v>#REF!</v>
      </c>
      <c r="I50" s="221"/>
      <c r="J50" s="221"/>
      <c r="K50" s="58" t="e">
        <f>#REF!</f>
        <v>#REF!</v>
      </c>
      <c r="L50" s="58" t="e">
        <f>#REF!</f>
        <v>#REF!</v>
      </c>
      <c r="N50" s="61"/>
      <c r="O50" s="61"/>
      <c r="P50" s="61"/>
      <c r="Q50" s="61"/>
      <c r="R50" s="62"/>
    </row>
    <row r="51" spans="1:257" ht="54.75" hidden="1" customHeight="1" x14ac:dyDescent="0.25">
      <c r="B51" s="11"/>
      <c r="C51" s="359">
        <v>25</v>
      </c>
      <c r="D51" s="360"/>
      <c r="E51" s="361"/>
      <c r="F51" s="362"/>
      <c r="G51" s="362"/>
      <c r="H51" s="363" t="e">
        <f>VLOOKUP(E51,#REF!,2)</f>
        <v>#REF!</v>
      </c>
      <c r="I51" s="364"/>
      <c r="J51" s="364"/>
      <c r="K51" s="365" t="e">
        <f>#REF!</f>
        <v>#REF!</v>
      </c>
      <c r="L51" s="365" t="e">
        <f>#REF!</f>
        <v>#REF!</v>
      </c>
      <c r="N51" s="61"/>
      <c r="O51" s="61"/>
      <c r="P51" s="61"/>
      <c r="Q51" s="61"/>
      <c r="R51" s="62"/>
    </row>
    <row r="52" spans="1:257" x14ac:dyDescent="0.25">
      <c r="A52" s="64"/>
      <c r="B52" s="368" t="s">
        <v>90</v>
      </c>
      <c r="C52" s="369"/>
      <c r="D52" s="369"/>
      <c r="E52" s="369"/>
      <c r="F52" s="369"/>
      <c r="G52" s="369"/>
      <c r="H52" s="369"/>
      <c r="I52" s="369"/>
      <c r="J52" s="369"/>
      <c r="K52" s="369"/>
      <c r="L52" s="370"/>
    </row>
    <row r="53" spans="1:257" ht="219" customHeight="1" x14ac:dyDescent="0.25">
      <c r="B53" s="371"/>
      <c r="C53" s="372"/>
      <c r="D53" s="372"/>
      <c r="E53" s="372"/>
      <c r="F53" s="372"/>
      <c r="G53" s="372"/>
      <c r="H53" s="372"/>
      <c r="I53" s="372"/>
      <c r="J53" s="372"/>
      <c r="K53" s="372"/>
      <c r="L53" s="373"/>
    </row>
    <row r="54" spans="1:257" ht="45" x14ac:dyDescent="0.25">
      <c r="A54" s="65" t="s">
        <v>91</v>
      </c>
      <c r="B54" s="366" t="s">
        <v>92</v>
      </c>
      <c r="C54" s="366" t="s">
        <v>93</v>
      </c>
      <c r="D54" s="366" t="s">
        <v>94</v>
      </c>
      <c r="E54" s="366" t="s">
        <v>95</v>
      </c>
      <c r="F54" s="366" t="s">
        <v>96</v>
      </c>
      <c r="G54" s="366" t="s">
        <v>97</v>
      </c>
      <c r="H54" s="367" t="s">
        <v>98</v>
      </c>
      <c r="I54" s="367"/>
      <c r="J54" s="367" t="s">
        <v>99</v>
      </c>
      <c r="K54" s="367"/>
      <c r="L54" s="367"/>
    </row>
    <row r="55" spans="1:257" ht="34.5" customHeight="1" x14ac:dyDescent="0.25">
      <c r="A55" s="67">
        <v>1</v>
      </c>
      <c r="B55" s="68">
        <v>40178</v>
      </c>
      <c r="C55" s="84">
        <v>0.12</v>
      </c>
      <c r="D55" s="91"/>
      <c r="E55" s="93">
        <v>1428</v>
      </c>
      <c r="F55" s="91">
        <v>12492</v>
      </c>
      <c r="G55" s="99">
        <f t="shared" ref="G55:G61" si="0">E55/F55</f>
        <v>0.11431316042267051</v>
      </c>
      <c r="H55" s="233" t="s">
        <v>224</v>
      </c>
      <c r="I55" s="287"/>
      <c r="J55" s="198" t="s">
        <v>225</v>
      </c>
      <c r="K55" s="198"/>
      <c r="L55" s="198"/>
    </row>
    <row r="56" spans="1:257" ht="49.5" customHeight="1" x14ac:dyDescent="0.25">
      <c r="A56" s="78">
        <v>2</v>
      </c>
      <c r="B56" s="68">
        <v>40543</v>
      </c>
      <c r="C56" s="84">
        <v>0.12</v>
      </c>
      <c r="D56" s="91"/>
      <c r="E56" s="93">
        <v>1063.5</v>
      </c>
      <c r="F56" s="91">
        <v>12861</v>
      </c>
      <c r="G56" s="99">
        <f t="shared" si="0"/>
        <v>8.2691859108933993E-2</v>
      </c>
      <c r="H56" s="233" t="s">
        <v>224</v>
      </c>
      <c r="I56" s="287"/>
      <c r="J56" s="198" t="s">
        <v>226</v>
      </c>
      <c r="K56" s="198"/>
      <c r="L56" s="198"/>
    </row>
    <row r="57" spans="1:257" ht="48.75" customHeight="1" x14ac:dyDescent="0.25">
      <c r="A57" s="67">
        <v>3</v>
      </c>
      <c r="B57" s="68">
        <v>40908</v>
      </c>
      <c r="C57" s="69">
        <f>AVERAGE(G55:G56)</f>
        <v>9.8502509765802243E-2</v>
      </c>
      <c r="D57" s="91"/>
      <c r="E57" s="91">
        <f>[3]PROMEDIO!$E$13</f>
        <v>1044.5</v>
      </c>
      <c r="F57" s="91">
        <f>[3]PROMEDIO!$E$14</f>
        <v>14309</v>
      </c>
      <c r="G57" s="99">
        <f t="shared" si="0"/>
        <v>7.2996016493116225E-2</v>
      </c>
      <c r="H57" s="198" t="s">
        <v>227</v>
      </c>
      <c r="I57" s="198"/>
      <c r="J57" s="198" t="s">
        <v>228</v>
      </c>
      <c r="K57" s="198"/>
      <c r="L57" s="198"/>
    </row>
    <row r="58" spans="1:257" ht="37.5" customHeight="1" x14ac:dyDescent="0.25">
      <c r="A58" s="78">
        <v>4</v>
      </c>
      <c r="B58" s="68">
        <v>41274</v>
      </c>
      <c r="C58" s="79">
        <v>0</v>
      </c>
      <c r="D58" s="91"/>
      <c r="E58" s="91">
        <f>(93+85)/2</f>
        <v>89</v>
      </c>
      <c r="F58" s="91">
        <f>(15037+15465)/2</f>
        <v>15251</v>
      </c>
      <c r="G58" s="99">
        <f t="shared" si="0"/>
        <v>5.8356829060389479E-3</v>
      </c>
      <c r="H58" s="198" t="s">
        <v>229</v>
      </c>
      <c r="I58" s="198"/>
      <c r="J58" s="198" t="s">
        <v>230</v>
      </c>
      <c r="K58" s="198"/>
      <c r="L58" s="198"/>
    </row>
    <row r="59" spans="1:257" ht="44.25" customHeight="1" x14ac:dyDescent="0.25">
      <c r="A59" s="67">
        <v>5</v>
      </c>
      <c r="B59" s="68">
        <v>41639</v>
      </c>
      <c r="C59" s="79">
        <v>0</v>
      </c>
      <c r="D59" s="91"/>
      <c r="E59" s="91">
        <f>(62+60)/2</f>
        <v>61</v>
      </c>
      <c r="F59" s="91">
        <f>(15349+16327)/2</f>
        <v>15838</v>
      </c>
      <c r="G59" s="99">
        <f t="shared" si="0"/>
        <v>3.85149640106074E-3</v>
      </c>
      <c r="H59" s="224" t="s">
        <v>231</v>
      </c>
      <c r="I59" s="224"/>
      <c r="J59" s="198"/>
      <c r="K59" s="198"/>
      <c r="L59" s="198"/>
    </row>
    <row r="60" spans="1:257" ht="30" customHeight="1" x14ac:dyDescent="0.25">
      <c r="A60" s="78">
        <v>6</v>
      </c>
      <c r="B60" s="68">
        <v>42004</v>
      </c>
      <c r="C60" s="79">
        <v>0</v>
      </c>
      <c r="D60" s="91"/>
      <c r="E60" s="91">
        <f>(45+56)/2</f>
        <v>50.5</v>
      </c>
      <c r="F60" s="91">
        <f>(16996+17064)/2</f>
        <v>17030</v>
      </c>
      <c r="G60" s="99">
        <f t="shared" si="0"/>
        <v>2.9653552554315915E-3</v>
      </c>
      <c r="H60" s="224" t="s">
        <v>232</v>
      </c>
      <c r="I60" s="224"/>
      <c r="J60" s="198"/>
      <c r="K60" s="198"/>
      <c r="L60" s="198"/>
    </row>
    <row r="61" spans="1:257" ht="33.75" customHeight="1" x14ac:dyDescent="0.25">
      <c r="A61" s="67">
        <v>7</v>
      </c>
      <c r="B61" s="68">
        <v>42369</v>
      </c>
      <c r="C61" s="79">
        <v>0</v>
      </c>
      <c r="D61" s="91"/>
      <c r="E61" s="91">
        <v>44</v>
      </c>
      <c r="F61" s="91">
        <v>17948</v>
      </c>
      <c r="G61" s="99">
        <f t="shared" si="0"/>
        <v>2.4515266324938714E-3</v>
      </c>
      <c r="H61" s="224" t="s">
        <v>256</v>
      </c>
      <c r="I61" s="224"/>
      <c r="J61" s="198"/>
      <c r="K61" s="198"/>
      <c r="L61" s="198"/>
    </row>
    <row r="62" spans="1:257" ht="37.5" customHeight="1" x14ac:dyDescent="0.25">
      <c r="A62" s="78">
        <v>8</v>
      </c>
      <c r="B62" s="68">
        <v>42735</v>
      </c>
      <c r="C62" s="79">
        <v>0</v>
      </c>
      <c r="D62" s="91"/>
      <c r="E62" s="91">
        <f>106/2</f>
        <v>53</v>
      </c>
      <c r="F62" s="110">
        <f>(19256+19280)/2</f>
        <v>19268</v>
      </c>
      <c r="G62" s="87">
        <f>E62/F62</f>
        <v>2.7506746937928173E-3</v>
      </c>
      <c r="H62" s="198" t="s">
        <v>270</v>
      </c>
      <c r="I62" s="198"/>
      <c r="J62" s="224" t="s">
        <v>269</v>
      </c>
      <c r="K62" s="224"/>
      <c r="L62" s="224"/>
    </row>
    <row r="63" spans="1:257" ht="34.5" customHeight="1" x14ac:dyDescent="0.25">
      <c r="A63" s="142">
        <v>9</v>
      </c>
      <c r="B63" s="138">
        <v>43100</v>
      </c>
      <c r="C63" s="132">
        <v>0</v>
      </c>
      <c r="D63" s="126"/>
      <c r="E63" s="126">
        <f>(47+50)/2</f>
        <v>48.5</v>
      </c>
      <c r="F63" s="133">
        <f>(18171+17722)/2</f>
        <v>17946.5</v>
      </c>
      <c r="G63" s="134">
        <f>E63/F63</f>
        <v>2.7024768060624634E-3</v>
      </c>
      <c r="H63" s="283" t="s">
        <v>305</v>
      </c>
      <c r="I63" s="283"/>
      <c r="J63" s="282"/>
      <c r="K63" s="282"/>
      <c r="L63" s="282"/>
      <c r="M63" s="355"/>
      <c r="N63" s="356"/>
      <c r="O63" s="356"/>
      <c r="P63" s="356"/>
      <c r="Q63" s="356"/>
      <c r="R63" s="356"/>
      <c r="S63" s="356"/>
      <c r="T63" s="356"/>
      <c r="U63" s="356"/>
      <c r="V63" s="356"/>
      <c r="W63" s="356"/>
      <c r="X63" s="356"/>
      <c r="Y63" s="356"/>
      <c r="Z63" s="356"/>
      <c r="AA63" s="356"/>
      <c r="AB63" s="356"/>
      <c r="AC63" s="356"/>
      <c r="AD63" s="356"/>
      <c r="AE63" s="356"/>
      <c r="AF63" s="356"/>
      <c r="AG63" s="356"/>
      <c r="AH63" s="356"/>
      <c r="AI63" s="356"/>
      <c r="AJ63" s="356"/>
      <c r="AK63" s="356"/>
      <c r="AL63" s="356"/>
      <c r="AM63" s="356"/>
      <c r="AN63" s="356"/>
      <c r="AO63" s="356"/>
      <c r="AP63" s="356"/>
      <c r="AQ63" s="356"/>
      <c r="AR63" s="356"/>
      <c r="AS63" s="356"/>
      <c r="AT63" s="356"/>
      <c r="AU63" s="356"/>
      <c r="AV63" s="356"/>
      <c r="AW63" s="356"/>
      <c r="AX63" s="356"/>
      <c r="AY63" s="356"/>
      <c r="AZ63" s="356"/>
      <c r="BA63" s="356"/>
      <c r="BB63" s="356"/>
      <c r="BC63" s="356"/>
      <c r="BD63" s="356"/>
      <c r="BE63" s="356"/>
      <c r="BF63" s="356"/>
      <c r="BG63" s="356"/>
      <c r="BH63" s="356"/>
      <c r="BI63" s="356"/>
      <c r="BJ63" s="356"/>
      <c r="BK63" s="356"/>
      <c r="BL63" s="356"/>
      <c r="BM63" s="356"/>
      <c r="BN63" s="356"/>
      <c r="BO63" s="356"/>
      <c r="BP63" s="356"/>
      <c r="BQ63" s="356"/>
      <c r="BR63" s="356"/>
      <c r="BS63" s="356"/>
      <c r="BT63" s="356"/>
      <c r="BU63" s="356"/>
      <c r="BV63" s="356"/>
      <c r="BW63" s="356"/>
      <c r="BX63" s="356"/>
      <c r="BY63" s="356"/>
      <c r="BZ63" s="356"/>
      <c r="CA63" s="356"/>
      <c r="CB63" s="356"/>
      <c r="CC63" s="356"/>
      <c r="CD63" s="356"/>
      <c r="CE63" s="356"/>
      <c r="CF63" s="356"/>
      <c r="CG63" s="356"/>
      <c r="CH63" s="356"/>
      <c r="CI63" s="356"/>
      <c r="CJ63" s="356"/>
      <c r="CK63" s="356"/>
      <c r="CL63" s="356"/>
      <c r="CM63" s="356"/>
      <c r="CN63" s="356"/>
      <c r="CO63" s="356"/>
      <c r="CP63" s="356"/>
      <c r="CQ63" s="356"/>
      <c r="CR63" s="356"/>
      <c r="CS63" s="356"/>
      <c r="CT63" s="356"/>
      <c r="CU63" s="356"/>
      <c r="CV63" s="356"/>
      <c r="CW63" s="356"/>
      <c r="CX63" s="356"/>
      <c r="CY63" s="356"/>
      <c r="CZ63" s="356"/>
      <c r="DA63" s="356"/>
      <c r="DB63" s="356"/>
      <c r="DC63" s="356"/>
      <c r="DD63" s="356"/>
      <c r="DE63" s="356"/>
      <c r="DF63" s="356"/>
      <c r="DG63" s="356"/>
      <c r="DH63" s="356"/>
      <c r="DI63" s="356"/>
      <c r="DJ63" s="356"/>
      <c r="DK63" s="356"/>
      <c r="DL63" s="356"/>
      <c r="DM63" s="356"/>
      <c r="DN63" s="356"/>
      <c r="DO63" s="356"/>
      <c r="DP63" s="356"/>
      <c r="DQ63" s="356"/>
      <c r="DR63" s="356"/>
      <c r="DS63" s="356"/>
      <c r="DT63" s="356"/>
      <c r="DU63" s="356"/>
      <c r="DV63" s="356"/>
      <c r="DW63" s="356"/>
      <c r="DX63" s="356"/>
      <c r="DY63" s="356"/>
      <c r="DZ63" s="356"/>
      <c r="EA63" s="356"/>
      <c r="EB63" s="356"/>
      <c r="EC63" s="356"/>
      <c r="ED63" s="356"/>
      <c r="EE63" s="356"/>
      <c r="EF63" s="356"/>
      <c r="EG63" s="356"/>
      <c r="EH63" s="356"/>
      <c r="EI63" s="356"/>
      <c r="EJ63" s="356"/>
      <c r="EK63" s="356"/>
      <c r="EL63" s="356"/>
      <c r="EM63" s="356"/>
      <c r="EN63" s="356"/>
      <c r="EO63" s="356"/>
      <c r="EP63" s="356"/>
      <c r="EQ63" s="356"/>
      <c r="ER63" s="356"/>
      <c r="ES63" s="356"/>
      <c r="ET63" s="356"/>
      <c r="EU63" s="356"/>
      <c r="EV63" s="356"/>
      <c r="EW63" s="356"/>
      <c r="EX63" s="356"/>
      <c r="EY63" s="356"/>
      <c r="EZ63" s="356"/>
      <c r="FA63" s="356"/>
      <c r="FB63" s="356"/>
      <c r="FC63" s="356"/>
      <c r="FD63" s="356"/>
      <c r="FE63" s="356"/>
      <c r="FF63" s="356"/>
      <c r="FG63" s="356"/>
      <c r="FH63" s="356"/>
      <c r="FI63" s="356"/>
      <c r="FJ63" s="356"/>
      <c r="FK63" s="356"/>
      <c r="FL63" s="356"/>
      <c r="FM63" s="356"/>
      <c r="FN63" s="356"/>
      <c r="FO63" s="356"/>
      <c r="FP63" s="356"/>
      <c r="FQ63" s="356"/>
      <c r="FR63" s="356"/>
      <c r="FS63" s="356"/>
      <c r="FT63" s="356"/>
      <c r="FU63" s="356"/>
      <c r="FV63" s="356"/>
      <c r="FW63" s="356"/>
      <c r="FX63" s="356"/>
      <c r="FY63" s="356"/>
      <c r="FZ63" s="356"/>
      <c r="GA63" s="356"/>
      <c r="GB63" s="356"/>
      <c r="GC63" s="356"/>
      <c r="GD63" s="356"/>
      <c r="GE63" s="356"/>
      <c r="GF63" s="356"/>
      <c r="GG63" s="356"/>
      <c r="GH63" s="356"/>
      <c r="GI63" s="356"/>
      <c r="GJ63" s="356"/>
      <c r="GK63" s="356"/>
      <c r="GL63" s="356"/>
      <c r="GM63" s="356"/>
      <c r="GN63" s="356"/>
      <c r="GO63" s="356"/>
      <c r="GP63" s="356"/>
      <c r="GQ63" s="356"/>
      <c r="GR63" s="356"/>
      <c r="GS63" s="356"/>
      <c r="GT63" s="356"/>
      <c r="GU63" s="356"/>
      <c r="GV63" s="356"/>
      <c r="GW63" s="356"/>
      <c r="GX63" s="356"/>
      <c r="GY63" s="356"/>
      <c r="GZ63" s="356"/>
      <c r="HA63" s="356"/>
      <c r="HB63" s="356"/>
      <c r="HC63" s="356"/>
      <c r="HD63" s="356"/>
      <c r="HE63" s="356"/>
      <c r="HF63" s="356"/>
      <c r="HG63" s="356"/>
      <c r="HH63" s="356"/>
      <c r="HI63" s="356"/>
      <c r="HJ63" s="356"/>
      <c r="HK63" s="356"/>
      <c r="HL63" s="356"/>
      <c r="HM63" s="356"/>
      <c r="HN63" s="356"/>
      <c r="HO63" s="356"/>
      <c r="HP63" s="356"/>
      <c r="HQ63" s="356"/>
      <c r="HR63" s="356"/>
      <c r="HS63" s="356"/>
      <c r="HT63" s="356"/>
      <c r="HU63" s="356"/>
      <c r="HV63" s="356"/>
      <c r="HW63" s="356"/>
      <c r="HX63" s="356"/>
      <c r="HY63" s="356"/>
      <c r="HZ63" s="356"/>
      <c r="IA63" s="356"/>
      <c r="IB63" s="356"/>
      <c r="IC63" s="356"/>
      <c r="ID63" s="356"/>
      <c r="IE63" s="356"/>
      <c r="IF63" s="356"/>
      <c r="IG63" s="356"/>
      <c r="IH63" s="356"/>
      <c r="II63" s="356"/>
      <c r="IJ63" s="356"/>
      <c r="IK63" s="356"/>
      <c r="IL63" s="356"/>
      <c r="IM63" s="356"/>
      <c r="IN63" s="356"/>
      <c r="IO63" s="356"/>
      <c r="IP63" s="356"/>
      <c r="IQ63" s="356"/>
      <c r="IR63" s="356"/>
      <c r="IS63" s="356"/>
      <c r="IT63" s="356"/>
      <c r="IU63" s="356"/>
      <c r="IV63" s="356"/>
      <c r="IW63" s="356"/>
    </row>
    <row r="64" spans="1:257" ht="39.75" customHeight="1" x14ac:dyDescent="0.25">
      <c r="A64" s="143">
        <v>10</v>
      </c>
      <c r="B64" s="140">
        <v>43465</v>
      </c>
      <c r="C64" s="135">
        <v>0</v>
      </c>
      <c r="D64" s="129"/>
      <c r="E64" s="129">
        <f>(40+52)/2</f>
        <v>46</v>
      </c>
      <c r="F64" s="136">
        <f>(17894+17161)/2</f>
        <v>17527.5</v>
      </c>
      <c r="G64" s="137">
        <f>E64/F64</f>
        <v>2.62444729710455E-3</v>
      </c>
      <c r="H64" s="316" t="s">
        <v>319</v>
      </c>
      <c r="I64" s="316"/>
      <c r="J64" s="340"/>
      <c r="K64" s="341"/>
      <c r="L64" s="342"/>
      <c r="M64" s="150"/>
      <c r="N64" s="116"/>
      <c r="O64" s="116"/>
      <c r="P64" s="116"/>
      <c r="Q64" s="116"/>
      <c r="R64" s="116"/>
      <c r="S64" s="116"/>
      <c r="T64" s="116"/>
      <c r="U64" s="116"/>
      <c r="V64" s="116"/>
      <c r="W64" s="116"/>
      <c r="X64" s="116"/>
      <c r="Y64" s="116"/>
      <c r="Z64" s="116"/>
      <c r="AA64" s="116"/>
      <c r="AB64" s="116"/>
      <c r="AC64" s="116"/>
      <c r="AD64" s="116"/>
      <c r="AE64" s="116"/>
      <c r="AF64" s="116"/>
      <c r="AG64" s="116"/>
      <c r="AH64" s="116"/>
      <c r="AI64" s="116"/>
      <c r="AJ64" s="116"/>
      <c r="AK64" s="116"/>
      <c r="AL64" s="116"/>
      <c r="AM64" s="116"/>
      <c r="AN64" s="116"/>
      <c r="AO64" s="116"/>
      <c r="AP64" s="116"/>
      <c r="AQ64" s="116"/>
      <c r="AR64" s="116"/>
      <c r="AS64" s="116"/>
      <c r="AT64" s="116"/>
      <c r="AU64" s="116"/>
      <c r="AV64" s="116"/>
      <c r="AW64" s="116"/>
      <c r="AX64" s="116"/>
      <c r="AY64" s="116"/>
      <c r="AZ64" s="116"/>
      <c r="BA64" s="116"/>
      <c r="BB64" s="116"/>
      <c r="BC64" s="116"/>
      <c r="BD64" s="116"/>
      <c r="BE64" s="116"/>
      <c r="BF64" s="116"/>
      <c r="BG64" s="116"/>
      <c r="BH64" s="116"/>
      <c r="BI64" s="116"/>
      <c r="BJ64" s="116"/>
      <c r="BK64" s="116"/>
      <c r="BL64" s="116"/>
      <c r="BM64" s="116"/>
      <c r="BN64" s="116"/>
      <c r="BO64" s="116"/>
      <c r="BP64" s="116"/>
      <c r="BQ64" s="116"/>
      <c r="BR64" s="116"/>
      <c r="BS64" s="116"/>
      <c r="BT64" s="116"/>
      <c r="BU64" s="116"/>
      <c r="BV64" s="116"/>
      <c r="BW64" s="116"/>
      <c r="BX64" s="116"/>
      <c r="BY64" s="116"/>
      <c r="BZ64" s="116"/>
      <c r="CA64" s="116"/>
      <c r="CB64" s="116"/>
      <c r="CC64" s="116"/>
      <c r="CD64" s="116"/>
      <c r="CE64" s="116"/>
      <c r="CF64" s="116"/>
      <c r="CG64" s="116"/>
      <c r="CH64" s="116"/>
      <c r="CI64" s="116"/>
      <c r="CJ64" s="116"/>
      <c r="CK64" s="116"/>
      <c r="CL64" s="116"/>
      <c r="CM64" s="116"/>
      <c r="CN64" s="116"/>
      <c r="CO64" s="116"/>
      <c r="CP64" s="116"/>
      <c r="CQ64" s="116"/>
      <c r="CR64" s="116"/>
      <c r="CS64" s="116"/>
      <c r="CT64" s="116"/>
      <c r="CU64" s="116"/>
      <c r="CV64" s="116"/>
      <c r="CW64" s="116"/>
      <c r="CX64" s="116"/>
      <c r="CY64" s="116"/>
      <c r="CZ64" s="116"/>
      <c r="DA64" s="116"/>
      <c r="DB64" s="116"/>
      <c r="DC64" s="116"/>
      <c r="DD64" s="116"/>
      <c r="DE64" s="116"/>
      <c r="DF64" s="116"/>
      <c r="DG64" s="116"/>
      <c r="DH64" s="116"/>
      <c r="DI64" s="116"/>
      <c r="DJ64" s="116"/>
      <c r="DK64" s="116"/>
      <c r="DL64" s="116"/>
      <c r="DM64" s="116"/>
      <c r="DN64" s="116"/>
      <c r="DO64" s="116"/>
      <c r="DP64" s="116"/>
      <c r="DQ64" s="116"/>
      <c r="DR64" s="116"/>
      <c r="DS64" s="116"/>
      <c r="DT64" s="116"/>
      <c r="DU64" s="116"/>
      <c r="DV64" s="116"/>
      <c r="DW64" s="116"/>
      <c r="DX64" s="116"/>
      <c r="DY64" s="116"/>
      <c r="DZ64" s="116"/>
      <c r="EA64" s="116"/>
      <c r="EB64" s="116"/>
      <c r="EC64" s="116"/>
      <c r="ED64" s="116"/>
      <c r="EE64" s="116"/>
      <c r="EF64" s="116"/>
      <c r="EG64" s="116"/>
      <c r="EH64" s="116"/>
      <c r="EI64" s="116"/>
      <c r="EJ64" s="116"/>
      <c r="EK64" s="116"/>
      <c r="EL64" s="116"/>
      <c r="EM64" s="116"/>
      <c r="EN64" s="116"/>
      <c r="EO64" s="116"/>
      <c r="EP64" s="116"/>
      <c r="EQ64" s="116"/>
      <c r="ER64" s="116"/>
      <c r="ES64" s="116"/>
      <c r="ET64" s="116"/>
      <c r="EU64" s="116"/>
      <c r="EV64" s="116"/>
      <c r="EW64" s="116"/>
      <c r="EX64" s="116"/>
      <c r="EY64" s="116"/>
      <c r="EZ64" s="116"/>
      <c r="FA64" s="116"/>
      <c r="FB64" s="116"/>
      <c r="FC64" s="116"/>
      <c r="FD64" s="116"/>
      <c r="FE64" s="116"/>
      <c r="FF64" s="116"/>
      <c r="FG64" s="116"/>
      <c r="FH64" s="116"/>
      <c r="FI64" s="116"/>
      <c r="FJ64" s="116"/>
      <c r="FK64" s="116"/>
      <c r="FL64" s="116"/>
      <c r="FM64" s="116"/>
      <c r="FN64" s="116"/>
      <c r="FO64" s="116"/>
      <c r="FP64" s="116"/>
      <c r="FQ64" s="116"/>
      <c r="FR64" s="116"/>
      <c r="FS64" s="116"/>
      <c r="FT64" s="116"/>
      <c r="FU64" s="116"/>
      <c r="FV64" s="116"/>
      <c r="FW64" s="116"/>
      <c r="FX64" s="116"/>
      <c r="FY64" s="116"/>
      <c r="FZ64" s="116"/>
      <c r="GA64" s="116"/>
      <c r="GB64" s="116"/>
      <c r="GC64" s="116"/>
      <c r="GD64" s="116"/>
      <c r="GE64" s="116"/>
      <c r="GF64" s="116"/>
      <c r="GG64" s="116"/>
      <c r="GH64" s="116"/>
      <c r="GI64" s="116"/>
      <c r="GJ64" s="116"/>
      <c r="GK64" s="116"/>
      <c r="GL64" s="116"/>
      <c r="GM64" s="116"/>
      <c r="GN64" s="116"/>
      <c r="GO64" s="116"/>
      <c r="GP64" s="116"/>
      <c r="GQ64" s="116"/>
      <c r="GR64" s="116"/>
      <c r="GS64" s="116"/>
      <c r="GT64" s="116"/>
      <c r="GU64" s="116"/>
      <c r="GV64" s="116"/>
      <c r="GW64" s="116"/>
      <c r="GX64" s="116"/>
      <c r="GY64" s="116"/>
      <c r="GZ64" s="116"/>
      <c r="HA64" s="116"/>
      <c r="HB64" s="116"/>
      <c r="HC64" s="116"/>
      <c r="HD64" s="116"/>
      <c r="HE64" s="116"/>
      <c r="HF64" s="116"/>
      <c r="HG64" s="116"/>
      <c r="HH64" s="116"/>
      <c r="HI64" s="116"/>
      <c r="HJ64" s="116"/>
      <c r="HK64" s="116"/>
      <c r="HL64" s="116"/>
      <c r="HM64" s="116"/>
      <c r="HN64" s="116"/>
      <c r="HO64" s="116"/>
      <c r="HP64" s="116"/>
      <c r="HQ64" s="116"/>
      <c r="HR64" s="116"/>
      <c r="HS64" s="116"/>
      <c r="HT64" s="116"/>
      <c r="HU64" s="116"/>
      <c r="HV64" s="116"/>
      <c r="HW64" s="116"/>
      <c r="HX64" s="116"/>
      <c r="HY64" s="116"/>
      <c r="HZ64" s="116"/>
      <c r="IA64" s="116"/>
      <c r="IB64" s="116"/>
      <c r="IC64" s="116"/>
      <c r="ID64" s="116"/>
      <c r="IE64" s="116"/>
      <c r="IF64" s="116"/>
      <c r="IG64" s="116"/>
      <c r="IH64" s="116"/>
      <c r="II64" s="116"/>
      <c r="IJ64" s="116"/>
      <c r="IK64" s="116"/>
      <c r="IL64" s="116"/>
      <c r="IM64" s="116"/>
      <c r="IN64" s="116"/>
      <c r="IO64" s="116"/>
      <c r="IP64" s="116"/>
      <c r="IQ64" s="116"/>
      <c r="IR64" s="116"/>
      <c r="IS64" s="116"/>
      <c r="IT64" s="116"/>
      <c r="IU64" s="116"/>
      <c r="IV64" s="116"/>
      <c r="IW64" s="116"/>
    </row>
    <row r="65" spans="1:257" ht="143.25" customHeight="1" x14ac:dyDescent="0.25">
      <c r="A65" s="143">
        <v>11</v>
      </c>
      <c r="B65" s="140">
        <v>43830</v>
      </c>
      <c r="C65" s="135">
        <v>0</v>
      </c>
      <c r="D65" s="129"/>
      <c r="E65" s="129">
        <f>(42+44)/2</f>
        <v>43</v>
      </c>
      <c r="F65" s="136">
        <f>(16712+16710)/2</f>
        <v>16711</v>
      </c>
      <c r="G65" s="137">
        <f>E65/F65</f>
        <v>2.5731554066183949E-3</v>
      </c>
      <c r="H65" s="340" t="s">
        <v>322</v>
      </c>
      <c r="I65" s="342"/>
      <c r="J65" s="340"/>
      <c r="K65" s="341"/>
      <c r="L65" s="342"/>
      <c r="M65" s="150"/>
      <c r="N65" s="180"/>
      <c r="O65" s="180"/>
      <c r="P65" s="180"/>
      <c r="Q65" s="180"/>
      <c r="R65" s="180"/>
      <c r="S65" s="180"/>
      <c r="T65" s="180"/>
      <c r="U65" s="180"/>
      <c r="V65" s="180"/>
      <c r="W65" s="180"/>
      <c r="X65" s="180"/>
      <c r="Y65" s="180"/>
      <c r="Z65" s="180"/>
      <c r="AA65" s="180"/>
      <c r="AB65" s="180"/>
      <c r="AC65" s="180"/>
      <c r="AD65" s="180"/>
      <c r="AE65" s="180"/>
      <c r="AF65" s="180"/>
      <c r="AG65" s="180"/>
      <c r="AH65" s="180"/>
      <c r="AI65" s="180"/>
      <c r="AJ65" s="180"/>
      <c r="AK65" s="180"/>
      <c r="AL65" s="180"/>
      <c r="AM65" s="180"/>
      <c r="AN65" s="180"/>
      <c r="AO65" s="180"/>
      <c r="AP65" s="180"/>
      <c r="AQ65" s="180"/>
      <c r="AR65" s="180"/>
      <c r="AS65" s="180"/>
      <c r="AT65" s="180"/>
      <c r="AU65" s="180"/>
      <c r="AV65" s="180"/>
      <c r="AW65" s="180"/>
      <c r="AX65" s="180"/>
      <c r="AY65" s="180"/>
      <c r="AZ65" s="180"/>
      <c r="BA65" s="180"/>
      <c r="BB65" s="180"/>
      <c r="BC65" s="180"/>
      <c r="BD65" s="180"/>
      <c r="BE65" s="180"/>
      <c r="BF65" s="180"/>
      <c r="BG65" s="180"/>
      <c r="BH65" s="180"/>
      <c r="BI65" s="180"/>
      <c r="BJ65" s="180"/>
      <c r="BK65" s="180"/>
      <c r="BL65" s="180"/>
      <c r="BM65" s="180"/>
      <c r="BN65" s="180"/>
      <c r="BO65" s="180"/>
      <c r="BP65" s="180"/>
      <c r="BQ65" s="180"/>
      <c r="BR65" s="180"/>
      <c r="BS65" s="180"/>
      <c r="BT65" s="180"/>
      <c r="BU65" s="180"/>
      <c r="BV65" s="180"/>
      <c r="BW65" s="180"/>
      <c r="BX65" s="180"/>
      <c r="BY65" s="180"/>
      <c r="BZ65" s="180"/>
      <c r="CA65" s="180"/>
      <c r="CB65" s="180"/>
      <c r="CC65" s="180"/>
      <c r="CD65" s="180"/>
      <c r="CE65" s="180"/>
      <c r="CF65" s="180"/>
      <c r="CG65" s="180"/>
      <c r="CH65" s="180"/>
      <c r="CI65" s="180"/>
      <c r="CJ65" s="180"/>
      <c r="CK65" s="180"/>
      <c r="CL65" s="180"/>
      <c r="CM65" s="180"/>
      <c r="CN65" s="180"/>
      <c r="CO65" s="180"/>
      <c r="CP65" s="180"/>
      <c r="CQ65" s="180"/>
      <c r="CR65" s="180"/>
      <c r="CS65" s="180"/>
      <c r="CT65" s="180"/>
      <c r="CU65" s="180"/>
      <c r="CV65" s="180"/>
      <c r="CW65" s="180"/>
      <c r="CX65" s="180"/>
      <c r="CY65" s="180"/>
      <c r="CZ65" s="180"/>
      <c r="DA65" s="180"/>
      <c r="DB65" s="180"/>
      <c r="DC65" s="180"/>
      <c r="DD65" s="180"/>
      <c r="DE65" s="180"/>
      <c r="DF65" s="180"/>
      <c r="DG65" s="180"/>
      <c r="DH65" s="180"/>
      <c r="DI65" s="180"/>
      <c r="DJ65" s="180"/>
      <c r="DK65" s="180"/>
      <c r="DL65" s="180"/>
      <c r="DM65" s="180"/>
      <c r="DN65" s="180"/>
      <c r="DO65" s="180"/>
      <c r="DP65" s="180"/>
      <c r="DQ65" s="180"/>
      <c r="DR65" s="180"/>
      <c r="DS65" s="180"/>
      <c r="DT65" s="180"/>
      <c r="DU65" s="180"/>
      <c r="DV65" s="180"/>
      <c r="DW65" s="180"/>
      <c r="DX65" s="180"/>
      <c r="DY65" s="180"/>
      <c r="DZ65" s="180"/>
      <c r="EA65" s="180"/>
      <c r="EB65" s="180"/>
      <c r="EC65" s="180"/>
      <c r="ED65" s="180"/>
      <c r="EE65" s="180"/>
      <c r="EF65" s="180"/>
      <c r="EG65" s="180"/>
      <c r="EH65" s="180"/>
      <c r="EI65" s="180"/>
      <c r="EJ65" s="180"/>
      <c r="EK65" s="180"/>
      <c r="EL65" s="180"/>
      <c r="EM65" s="180"/>
      <c r="EN65" s="180"/>
      <c r="EO65" s="180"/>
      <c r="EP65" s="180"/>
      <c r="EQ65" s="180"/>
      <c r="ER65" s="180"/>
      <c r="ES65" s="180"/>
      <c r="ET65" s="180"/>
      <c r="EU65" s="180"/>
      <c r="EV65" s="180"/>
      <c r="EW65" s="180"/>
      <c r="EX65" s="180"/>
      <c r="EY65" s="180"/>
      <c r="EZ65" s="180"/>
      <c r="FA65" s="180"/>
      <c r="FB65" s="180"/>
      <c r="FC65" s="180"/>
      <c r="FD65" s="180"/>
      <c r="FE65" s="180"/>
      <c r="FF65" s="180"/>
      <c r="FG65" s="180"/>
      <c r="FH65" s="180"/>
      <c r="FI65" s="180"/>
      <c r="FJ65" s="180"/>
      <c r="FK65" s="180"/>
      <c r="FL65" s="180"/>
      <c r="FM65" s="180"/>
      <c r="FN65" s="180"/>
      <c r="FO65" s="180"/>
      <c r="FP65" s="180"/>
      <c r="FQ65" s="180"/>
      <c r="FR65" s="180"/>
      <c r="FS65" s="180"/>
      <c r="FT65" s="180"/>
      <c r="FU65" s="180"/>
      <c r="FV65" s="180"/>
      <c r="FW65" s="180"/>
      <c r="FX65" s="180"/>
      <c r="FY65" s="180"/>
      <c r="FZ65" s="180"/>
      <c r="GA65" s="180"/>
      <c r="GB65" s="180"/>
      <c r="GC65" s="180"/>
      <c r="GD65" s="180"/>
      <c r="GE65" s="180"/>
      <c r="GF65" s="180"/>
      <c r="GG65" s="180"/>
      <c r="GH65" s="180"/>
      <c r="GI65" s="180"/>
      <c r="GJ65" s="180"/>
      <c r="GK65" s="180"/>
      <c r="GL65" s="180"/>
      <c r="GM65" s="180"/>
      <c r="GN65" s="180"/>
      <c r="GO65" s="180"/>
      <c r="GP65" s="180"/>
      <c r="GQ65" s="180"/>
      <c r="GR65" s="180"/>
      <c r="GS65" s="180"/>
      <c r="GT65" s="180"/>
      <c r="GU65" s="180"/>
      <c r="GV65" s="180"/>
      <c r="GW65" s="180"/>
      <c r="GX65" s="180"/>
      <c r="GY65" s="180"/>
      <c r="GZ65" s="180"/>
      <c r="HA65" s="180"/>
      <c r="HB65" s="180"/>
      <c r="HC65" s="180"/>
      <c r="HD65" s="180"/>
      <c r="HE65" s="180"/>
      <c r="HF65" s="180"/>
      <c r="HG65" s="180"/>
      <c r="HH65" s="180"/>
      <c r="HI65" s="180"/>
      <c r="HJ65" s="180"/>
      <c r="HK65" s="180"/>
      <c r="HL65" s="180"/>
      <c r="HM65" s="180"/>
      <c r="HN65" s="180"/>
      <c r="HO65" s="180"/>
      <c r="HP65" s="180"/>
      <c r="HQ65" s="180"/>
      <c r="HR65" s="180"/>
      <c r="HS65" s="180"/>
      <c r="HT65" s="180"/>
      <c r="HU65" s="180"/>
      <c r="HV65" s="180"/>
      <c r="HW65" s="180"/>
      <c r="HX65" s="180"/>
      <c r="HY65" s="180"/>
      <c r="HZ65" s="180"/>
      <c r="IA65" s="180"/>
      <c r="IB65" s="180"/>
      <c r="IC65" s="180"/>
      <c r="ID65" s="180"/>
      <c r="IE65" s="180"/>
      <c r="IF65" s="180"/>
      <c r="IG65" s="180"/>
      <c r="IH65" s="180"/>
      <c r="II65" s="180"/>
      <c r="IJ65" s="180"/>
      <c r="IK65" s="180"/>
      <c r="IL65" s="180"/>
      <c r="IM65" s="180"/>
      <c r="IN65" s="180"/>
      <c r="IO65" s="180"/>
      <c r="IP65" s="180"/>
      <c r="IQ65" s="180"/>
      <c r="IR65" s="180"/>
      <c r="IS65" s="180"/>
      <c r="IT65" s="180"/>
      <c r="IU65" s="180"/>
      <c r="IV65" s="180"/>
      <c r="IW65" s="180"/>
    </row>
    <row r="66" spans="1:257" ht="15" customHeight="1" x14ac:dyDescent="0.25">
      <c r="B66" s="192" t="s">
        <v>110</v>
      </c>
      <c r="C66" s="193"/>
      <c r="D66" s="193"/>
      <c r="E66" s="193"/>
      <c r="F66" s="193"/>
      <c r="G66" s="193"/>
      <c r="H66" s="193"/>
      <c r="I66" s="193"/>
      <c r="J66" s="193"/>
      <c r="K66" s="193"/>
      <c r="L66" s="194"/>
      <c r="N66" s="1"/>
      <c r="O66" s="1"/>
      <c r="P66" s="1"/>
      <c r="Q66" s="1"/>
      <c r="S66" s="1"/>
      <c r="T66" s="1"/>
      <c r="U66" s="1"/>
      <c r="V66" s="1"/>
      <c r="W66" s="1"/>
    </row>
    <row r="67" spans="1:257" ht="15" customHeight="1" x14ac:dyDescent="0.25">
      <c r="B67" s="192"/>
      <c r="C67" s="193"/>
      <c r="D67" s="193"/>
      <c r="E67" s="193"/>
      <c r="F67" s="193"/>
      <c r="G67" s="193"/>
      <c r="H67" s="193"/>
      <c r="I67" s="193"/>
      <c r="J67" s="193"/>
      <c r="K67" s="193"/>
      <c r="L67" s="194"/>
      <c r="N67" s="1"/>
      <c r="O67" s="1"/>
      <c r="P67" s="1"/>
      <c r="Q67" s="1"/>
      <c r="S67" s="1"/>
      <c r="T67" s="1"/>
      <c r="U67" s="1"/>
      <c r="V67" s="1"/>
      <c r="W67" s="1"/>
    </row>
    <row r="68" spans="1:257" ht="15" customHeight="1" x14ac:dyDescent="0.25">
      <c r="B68" s="195"/>
      <c r="C68" s="196"/>
      <c r="D68" s="196"/>
      <c r="E68" s="196"/>
      <c r="F68" s="196"/>
      <c r="G68" s="196"/>
      <c r="H68" s="196"/>
      <c r="I68" s="196"/>
      <c r="J68" s="196"/>
      <c r="K68" s="196"/>
      <c r="L68" s="197"/>
      <c r="N68" s="1"/>
      <c r="O68" s="1"/>
      <c r="P68" s="1"/>
      <c r="Q68" s="1"/>
      <c r="S68" s="1"/>
      <c r="T68" s="1"/>
      <c r="U68" s="1"/>
      <c r="V68" s="1"/>
      <c r="W68" s="1"/>
    </row>
    <row r="69" spans="1:257" ht="15" customHeight="1" x14ac:dyDescent="0.25">
      <c r="B69" s="1"/>
      <c r="C69" s="1"/>
      <c r="D69" s="1"/>
      <c r="E69" s="1"/>
      <c r="F69" s="1"/>
      <c r="G69" s="1"/>
      <c r="H69" s="1"/>
      <c r="I69" s="1"/>
      <c r="J69" s="1"/>
      <c r="K69" s="1"/>
      <c r="L69" s="1"/>
      <c r="N69" s="1"/>
      <c r="O69" s="1"/>
      <c r="P69" s="1"/>
      <c r="Q69" s="1"/>
      <c r="S69" s="1"/>
      <c r="T69" s="1"/>
      <c r="U69" s="1"/>
      <c r="V69" s="1"/>
      <c r="W69" s="1"/>
    </row>
    <row r="70" spans="1:257" ht="15" hidden="1" customHeight="1" x14ac:dyDescent="0.25"/>
    <row r="71" spans="1:257" ht="15" hidden="1" customHeight="1" x14ac:dyDescent="0.25"/>
    <row r="72" spans="1:257" ht="15" hidden="1" customHeight="1" x14ac:dyDescent="0.25"/>
    <row r="73" spans="1:257" ht="15" hidden="1" customHeight="1" x14ac:dyDescent="0.25"/>
    <row r="74" spans="1:257" ht="15" hidden="1" customHeight="1" x14ac:dyDescent="0.25"/>
    <row r="75" spans="1:257" ht="15" hidden="1" customHeight="1" x14ac:dyDescent="0.25"/>
    <row r="76" spans="1:257" ht="15" hidden="1" customHeight="1" x14ac:dyDescent="0.25"/>
    <row r="77" spans="1:257" ht="15" hidden="1" customHeight="1" x14ac:dyDescent="0.25"/>
    <row r="78" spans="1:257" ht="15" hidden="1" customHeight="1" x14ac:dyDescent="0.25"/>
    <row r="79" spans="1:257" ht="15" hidden="1" customHeight="1" x14ac:dyDescent="0.25"/>
    <row r="80" spans="1:257" ht="15" hidden="1" customHeight="1" x14ac:dyDescent="0.25"/>
    <row r="81" ht="15" hidden="1" customHeight="1" x14ac:dyDescent="0.25"/>
    <row r="82" ht="15" hidden="1" customHeight="1" x14ac:dyDescent="0.25"/>
    <row r="83" ht="15" hidden="1" customHeight="1" x14ac:dyDescent="0.25"/>
    <row r="84" ht="15" hidden="1" customHeight="1" x14ac:dyDescent="0.25"/>
    <row r="85" ht="15" hidden="1" customHeight="1" x14ac:dyDescent="0.25"/>
    <row r="86" ht="15" hidden="1" customHeight="1" x14ac:dyDescent="0.25"/>
    <row r="87" ht="15" hidden="1" customHeight="1" x14ac:dyDescent="0.25"/>
    <row r="88" ht="15" hidden="1" customHeight="1" x14ac:dyDescent="0.25"/>
    <row r="89" ht="15" hidden="1" customHeight="1" x14ac:dyDescent="0.25"/>
    <row r="90" ht="15" customHeight="1" x14ac:dyDescent="0.25"/>
    <row r="91" ht="15" customHeight="1" x14ac:dyDescent="0.25"/>
  </sheetData>
  <mergeCells count="113">
    <mergeCell ref="M63:IW63"/>
    <mergeCell ref="D2:D5"/>
    <mergeCell ref="E2:K3"/>
    <mergeCell ref="E4:F4"/>
    <mergeCell ref="G4:H4"/>
    <mergeCell ref="I4:K4"/>
    <mergeCell ref="E5:K5"/>
    <mergeCell ref="C7:D7"/>
    <mergeCell ref="E7:F7"/>
    <mergeCell ref="J7:K7"/>
    <mergeCell ref="B9:L9"/>
    <mergeCell ref="B10:B14"/>
    <mergeCell ref="C10:D10"/>
    <mergeCell ref="E10:I10"/>
    <mergeCell ref="K10:L10"/>
    <mergeCell ref="C11:D11"/>
    <mergeCell ref="E11:J11"/>
    <mergeCell ref="B15:L15"/>
    <mergeCell ref="B16:L16"/>
    <mergeCell ref="C17:D17"/>
    <mergeCell ref="E17:L17"/>
    <mergeCell ref="C18:D18"/>
    <mergeCell ref="E18:L18"/>
    <mergeCell ref="C12:E12"/>
    <mergeCell ref="F12:L12"/>
    <mergeCell ref="C13:D13"/>
    <mergeCell ref="E13:H13"/>
    <mergeCell ref="J13:L13"/>
    <mergeCell ref="C14:D14"/>
    <mergeCell ref="E14:L14"/>
    <mergeCell ref="C23:D25"/>
    <mergeCell ref="E23:L25"/>
    <mergeCell ref="C26:D28"/>
    <mergeCell ref="E26:L28"/>
    <mergeCell ref="C29:D29"/>
    <mergeCell ref="E29:L29"/>
    <mergeCell ref="C19:D19"/>
    <mergeCell ref="E19:L19"/>
    <mergeCell ref="C20:D20"/>
    <mergeCell ref="E20:L20"/>
    <mergeCell ref="B21:L21"/>
    <mergeCell ref="B22:L22"/>
    <mergeCell ref="C34:D34"/>
    <mergeCell ref="E34:G34"/>
    <mergeCell ref="H34:I34"/>
    <mergeCell ref="J34:L34"/>
    <mergeCell ref="C35:D35"/>
    <mergeCell ref="E35:I35"/>
    <mergeCell ref="K35:L35"/>
    <mergeCell ref="B30:L30"/>
    <mergeCell ref="B31:L31"/>
    <mergeCell ref="C32:D33"/>
    <mergeCell ref="E32:F32"/>
    <mergeCell ref="G32:L32"/>
    <mergeCell ref="E33:F33"/>
    <mergeCell ref="G33:L33"/>
    <mergeCell ref="F40:G40"/>
    <mergeCell ref="I40:J40"/>
    <mergeCell ref="F41:G41"/>
    <mergeCell ref="I41:J41"/>
    <mergeCell ref="F42:G42"/>
    <mergeCell ref="I42:J42"/>
    <mergeCell ref="B36:L36"/>
    <mergeCell ref="F37:G37"/>
    <mergeCell ref="I37:J37"/>
    <mergeCell ref="F38:G38"/>
    <mergeCell ref="I38:J38"/>
    <mergeCell ref="F39:G39"/>
    <mergeCell ref="I39:J39"/>
    <mergeCell ref="F46:G46"/>
    <mergeCell ref="I46:J46"/>
    <mergeCell ref="F47:G47"/>
    <mergeCell ref="I47:J47"/>
    <mergeCell ref="F48:G48"/>
    <mergeCell ref="I48:J48"/>
    <mergeCell ref="F43:G43"/>
    <mergeCell ref="I43:J43"/>
    <mergeCell ref="F44:G44"/>
    <mergeCell ref="I44:J44"/>
    <mergeCell ref="F45:G45"/>
    <mergeCell ref="I45:J45"/>
    <mergeCell ref="B52:L52"/>
    <mergeCell ref="H54:I54"/>
    <mergeCell ref="J54:L54"/>
    <mergeCell ref="H55:I55"/>
    <mergeCell ref="J55:L55"/>
    <mergeCell ref="H56:I56"/>
    <mergeCell ref="J56:L56"/>
    <mergeCell ref="F49:G49"/>
    <mergeCell ref="I49:J49"/>
    <mergeCell ref="F50:G50"/>
    <mergeCell ref="I50:J50"/>
    <mergeCell ref="F51:G51"/>
    <mergeCell ref="I51:J51"/>
    <mergeCell ref="B66:L68"/>
    <mergeCell ref="H60:I60"/>
    <mergeCell ref="J60:L60"/>
    <mergeCell ref="H61:I61"/>
    <mergeCell ref="J61:L61"/>
    <mergeCell ref="H62:I62"/>
    <mergeCell ref="J62:L62"/>
    <mergeCell ref="H57:I57"/>
    <mergeCell ref="J57:L57"/>
    <mergeCell ref="H58:I58"/>
    <mergeCell ref="J58:L58"/>
    <mergeCell ref="H59:I59"/>
    <mergeCell ref="J59:L59"/>
    <mergeCell ref="H63:I63"/>
    <mergeCell ref="J63:L63"/>
    <mergeCell ref="H64:I64"/>
    <mergeCell ref="J64:L64"/>
    <mergeCell ref="H65:I65"/>
    <mergeCell ref="J65:L65"/>
  </mergeCells>
  <conditionalFormatting sqref="H37:H51">
    <cfRule type="containsText" dxfId="5" priority="1" operator="containsText" text="ü">
      <formula>NOT(ISERROR(SEARCH("ü",H37)))</formula>
    </cfRule>
    <cfRule type="containsText" dxfId="4" priority="2" operator="containsText" text="%">
      <formula>NOT(ISERROR(SEARCH("%",H37)))</formula>
    </cfRule>
    <cfRule type="containsText" dxfId="3" priority="3" operator="containsText" text="M">
      <formula>NOT(ISERROR(SEARCH("M",H37)))</formula>
    </cfRule>
  </conditionalFormatting>
  <dataValidations disablePrompts="1" count="1">
    <dataValidation type="list" allowBlank="1" showInputMessage="1" showErrorMessage="1" sqref="E65497:L65497 JA65497:JH65497 SW65497:TD65497 ACS65497:ACZ65497 AMO65497:AMV65497 AWK65497:AWR65497 BGG65497:BGN65497 BQC65497:BQJ65497 BZY65497:CAF65497 CJU65497:CKB65497 CTQ65497:CTX65497 DDM65497:DDT65497 DNI65497:DNP65497 DXE65497:DXL65497 EHA65497:EHH65497 EQW65497:ERD65497 FAS65497:FAZ65497 FKO65497:FKV65497 FUK65497:FUR65497 GEG65497:GEN65497 GOC65497:GOJ65497 GXY65497:GYF65497 HHU65497:HIB65497 HRQ65497:HRX65497 IBM65497:IBT65497 ILI65497:ILP65497 IVE65497:IVL65497 JFA65497:JFH65497 JOW65497:JPD65497 JYS65497:JYZ65497 KIO65497:KIV65497 KSK65497:KSR65497 LCG65497:LCN65497 LMC65497:LMJ65497 LVY65497:LWF65497 MFU65497:MGB65497 MPQ65497:MPX65497 MZM65497:MZT65497 NJI65497:NJP65497 NTE65497:NTL65497 ODA65497:ODH65497 OMW65497:OND65497 OWS65497:OWZ65497 PGO65497:PGV65497 PQK65497:PQR65497 QAG65497:QAN65497 QKC65497:QKJ65497 QTY65497:QUF65497 RDU65497:REB65497 RNQ65497:RNX65497 RXM65497:RXT65497 SHI65497:SHP65497 SRE65497:SRL65497 TBA65497:TBH65497 TKW65497:TLD65497 TUS65497:TUZ65497 UEO65497:UEV65497 UOK65497:UOR65497 UYG65497:UYN65497 VIC65497:VIJ65497 VRY65497:VSF65497 WBU65497:WCB65497 WLQ65497:WLX65497 WVM65497:WVT65497 E131033:L131033 JA131033:JH131033 SW131033:TD131033 ACS131033:ACZ131033 AMO131033:AMV131033 AWK131033:AWR131033 BGG131033:BGN131033 BQC131033:BQJ131033 BZY131033:CAF131033 CJU131033:CKB131033 CTQ131033:CTX131033 DDM131033:DDT131033 DNI131033:DNP131033 DXE131033:DXL131033 EHA131033:EHH131033 EQW131033:ERD131033 FAS131033:FAZ131033 FKO131033:FKV131033 FUK131033:FUR131033 GEG131033:GEN131033 GOC131033:GOJ131033 GXY131033:GYF131033 HHU131033:HIB131033 HRQ131033:HRX131033 IBM131033:IBT131033 ILI131033:ILP131033 IVE131033:IVL131033 JFA131033:JFH131033 JOW131033:JPD131033 JYS131033:JYZ131033 KIO131033:KIV131033 KSK131033:KSR131033 LCG131033:LCN131033 LMC131033:LMJ131033 LVY131033:LWF131033 MFU131033:MGB131033 MPQ131033:MPX131033 MZM131033:MZT131033 NJI131033:NJP131033 NTE131033:NTL131033 ODA131033:ODH131033 OMW131033:OND131033 OWS131033:OWZ131033 PGO131033:PGV131033 PQK131033:PQR131033 QAG131033:QAN131033 QKC131033:QKJ131033 QTY131033:QUF131033 RDU131033:REB131033 RNQ131033:RNX131033 RXM131033:RXT131033 SHI131033:SHP131033 SRE131033:SRL131033 TBA131033:TBH131033 TKW131033:TLD131033 TUS131033:TUZ131033 UEO131033:UEV131033 UOK131033:UOR131033 UYG131033:UYN131033 VIC131033:VIJ131033 VRY131033:VSF131033 WBU131033:WCB131033 WLQ131033:WLX131033 WVM131033:WVT131033 E196569:L196569 JA196569:JH196569 SW196569:TD196569 ACS196569:ACZ196569 AMO196569:AMV196569 AWK196569:AWR196569 BGG196569:BGN196569 BQC196569:BQJ196569 BZY196569:CAF196569 CJU196569:CKB196569 CTQ196569:CTX196569 DDM196569:DDT196569 DNI196569:DNP196569 DXE196569:DXL196569 EHA196569:EHH196569 EQW196569:ERD196569 FAS196569:FAZ196569 FKO196569:FKV196569 FUK196569:FUR196569 GEG196569:GEN196569 GOC196569:GOJ196569 GXY196569:GYF196569 HHU196569:HIB196569 HRQ196569:HRX196569 IBM196569:IBT196569 ILI196569:ILP196569 IVE196569:IVL196569 JFA196569:JFH196569 JOW196569:JPD196569 JYS196569:JYZ196569 KIO196569:KIV196569 KSK196569:KSR196569 LCG196569:LCN196569 LMC196569:LMJ196569 LVY196569:LWF196569 MFU196569:MGB196569 MPQ196569:MPX196569 MZM196569:MZT196569 NJI196569:NJP196569 NTE196569:NTL196569 ODA196569:ODH196569 OMW196569:OND196569 OWS196569:OWZ196569 PGO196569:PGV196569 PQK196569:PQR196569 QAG196569:QAN196569 QKC196569:QKJ196569 QTY196569:QUF196569 RDU196569:REB196569 RNQ196569:RNX196569 RXM196569:RXT196569 SHI196569:SHP196569 SRE196569:SRL196569 TBA196569:TBH196569 TKW196569:TLD196569 TUS196569:TUZ196569 UEO196569:UEV196569 UOK196569:UOR196569 UYG196569:UYN196569 VIC196569:VIJ196569 VRY196569:VSF196569 WBU196569:WCB196569 WLQ196569:WLX196569 WVM196569:WVT196569 E262105:L262105 JA262105:JH262105 SW262105:TD262105 ACS262105:ACZ262105 AMO262105:AMV262105 AWK262105:AWR262105 BGG262105:BGN262105 BQC262105:BQJ262105 BZY262105:CAF262105 CJU262105:CKB262105 CTQ262105:CTX262105 DDM262105:DDT262105 DNI262105:DNP262105 DXE262105:DXL262105 EHA262105:EHH262105 EQW262105:ERD262105 FAS262105:FAZ262105 FKO262105:FKV262105 FUK262105:FUR262105 GEG262105:GEN262105 GOC262105:GOJ262105 GXY262105:GYF262105 HHU262105:HIB262105 HRQ262105:HRX262105 IBM262105:IBT262105 ILI262105:ILP262105 IVE262105:IVL262105 JFA262105:JFH262105 JOW262105:JPD262105 JYS262105:JYZ262105 KIO262105:KIV262105 KSK262105:KSR262105 LCG262105:LCN262105 LMC262105:LMJ262105 LVY262105:LWF262105 MFU262105:MGB262105 MPQ262105:MPX262105 MZM262105:MZT262105 NJI262105:NJP262105 NTE262105:NTL262105 ODA262105:ODH262105 OMW262105:OND262105 OWS262105:OWZ262105 PGO262105:PGV262105 PQK262105:PQR262105 QAG262105:QAN262105 QKC262105:QKJ262105 QTY262105:QUF262105 RDU262105:REB262105 RNQ262105:RNX262105 RXM262105:RXT262105 SHI262105:SHP262105 SRE262105:SRL262105 TBA262105:TBH262105 TKW262105:TLD262105 TUS262105:TUZ262105 UEO262105:UEV262105 UOK262105:UOR262105 UYG262105:UYN262105 VIC262105:VIJ262105 VRY262105:VSF262105 WBU262105:WCB262105 WLQ262105:WLX262105 WVM262105:WVT262105 E327641:L327641 JA327641:JH327641 SW327641:TD327641 ACS327641:ACZ327641 AMO327641:AMV327641 AWK327641:AWR327641 BGG327641:BGN327641 BQC327641:BQJ327641 BZY327641:CAF327641 CJU327641:CKB327641 CTQ327641:CTX327641 DDM327641:DDT327641 DNI327641:DNP327641 DXE327641:DXL327641 EHA327641:EHH327641 EQW327641:ERD327641 FAS327641:FAZ327641 FKO327641:FKV327641 FUK327641:FUR327641 GEG327641:GEN327641 GOC327641:GOJ327641 GXY327641:GYF327641 HHU327641:HIB327641 HRQ327641:HRX327641 IBM327641:IBT327641 ILI327641:ILP327641 IVE327641:IVL327641 JFA327641:JFH327641 JOW327641:JPD327641 JYS327641:JYZ327641 KIO327641:KIV327641 KSK327641:KSR327641 LCG327641:LCN327641 LMC327641:LMJ327641 LVY327641:LWF327641 MFU327641:MGB327641 MPQ327641:MPX327641 MZM327641:MZT327641 NJI327641:NJP327641 NTE327641:NTL327641 ODA327641:ODH327641 OMW327641:OND327641 OWS327641:OWZ327641 PGO327641:PGV327641 PQK327641:PQR327641 QAG327641:QAN327641 QKC327641:QKJ327641 QTY327641:QUF327641 RDU327641:REB327641 RNQ327641:RNX327641 RXM327641:RXT327641 SHI327641:SHP327641 SRE327641:SRL327641 TBA327641:TBH327641 TKW327641:TLD327641 TUS327641:TUZ327641 UEO327641:UEV327641 UOK327641:UOR327641 UYG327641:UYN327641 VIC327641:VIJ327641 VRY327641:VSF327641 WBU327641:WCB327641 WLQ327641:WLX327641 WVM327641:WVT327641 E393177:L393177 JA393177:JH393177 SW393177:TD393177 ACS393177:ACZ393177 AMO393177:AMV393177 AWK393177:AWR393177 BGG393177:BGN393177 BQC393177:BQJ393177 BZY393177:CAF393177 CJU393177:CKB393177 CTQ393177:CTX393177 DDM393177:DDT393177 DNI393177:DNP393177 DXE393177:DXL393177 EHA393177:EHH393177 EQW393177:ERD393177 FAS393177:FAZ393177 FKO393177:FKV393177 FUK393177:FUR393177 GEG393177:GEN393177 GOC393177:GOJ393177 GXY393177:GYF393177 HHU393177:HIB393177 HRQ393177:HRX393177 IBM393177:IBT393177 ILI393177:ILP393177 IVE393177:IVL393177 JFA393177:JFH393177 JOW393177:JPD393177 JYS393177:JYZ393177 KIO393177:KIV393177 KSK393177:KSR393177 LCG393177:LCN393177 LMC393177:LMJ393177 LVY393177:LWF393177 MFU393177:MGB393177 MPQ393177:MPX393177 MZM393177:MZT393177 NJI393177:NJP393177 NTE393177:NTL393177 ODA393177:ODH393177 OMW393177:OND393177 OWS393177:OWZ393177 PGO393177:PGV393177 PQK393177:PQR393177 QAG393177:QAN393177 QKC393177:QKJ393177 QTY393177:QUF393177 RDU393177:REB393177 RNQ393177:RNX393177 RXM393177:RXT393177 SHI393177:SHP393177 SRE393177:SRL393177 TBA393177:TBH393177 TKW393177:TLD393177 TUS393177:TUZ393177 UEO393177:UEV393177 UOK393177:UOR393177 UYG393177:UYN393177 VIC393177:VIJ393177 VRY393177:VSF393177 WBU393177:WCB393177 WLQ393177:WLX393177 WVM393177:WVT393177 E458713:L458713 JA458713:JH458713 SW458713:TD458713 ACS458713:ACZ458713 AMO458713:AMV458713 AWK458713:AWR458713 BGG458713:BGN458713 BQC458713:BQJ458713 BZY458713:CAF458713 CJU458713:CKB458713 CTQ458713:CTX458713 DDM458713:DDT458713 DNI458713:DNP458713 DXE458713:DXL458713 EHA458713:EHH458713 EQW458713:ERD458713 FAS458713:FAZ458713 FKO458713:FKV458713 FUK458713:FUR458713 GEG458713:GEN458713 GOC458713:GOJ458713 GXY458713:GYF458713 HHU458713:HIB458713 HRQ458713:HRX458713 IBM458713:IBT458713 ILI458713:ILP458713 IVE458713:IVL458713 JFA458713:JFH458713 JOW458713:JPD458713 JYS458713:JYZ458713 KIO458713:KIV458713 KSK458713:KSR458713 LCG458713:LCN458713 LMC458713:LMJ458713 LVY458713:LWF458713 MFU458713:MGB458713 MPQ458713:MPX458713 MZM458713:MZT458713 NJI458713:NJP458713 NTE458713:NTL458713 ODA458713:ODH458713 OMW458713:OND458713 OWS458713:OWZ458713 PGO458713:PGV458713 PQK458713:PQR458713 QAG458713:QAN458713 QKC458713:QKJ458713 QTY458713:QUF458713 RDU458713:REB458713 RNQ458713:RNX458713 RXM458713:RXT458713 SHI458713:SHP458713 SRE458713:SRL458713 TBA458713:TBH458713 TKW458713:TLD458713 TUS458713:TUZ458713 UEO458713:UEV458713 UOK458713:UOR458713 UYG458713:UYN458713 VIC458713:VIJ458713 VRY458713:VSF458713 WBU458713:WCB458713 WLQ458713:WLX458713 WVM458713:WVT458713 E524249:L524249 JA524249:JH524249 SW524249:TD524249 ACS524249:ACZ524249 AMO524249:AMV524249 AWK524249:AWR524249 BGG524249:BGN524249 BQC524249:BQJ524249 BZY524249:CAF524249 CJU524249:CKB524249 CTQ524249:CTX524249 DDM524249:DDT524249 DNI524249:DNP524249 DXE524249:DXL524249 EHA524249:EHH524249 EQW524249:ERD524249 FAS524249:FAZ524249 FKO524249:FKV524249 FUK524249:FUR524249 GEG524249:GEN524249 GOC524249:GOJ524249 GXY524249:GYF524249 HHU524249:HIB524249 HRQ524249:HRX524249 IBM524249:IBT524249 ILI524249:ILP524249 IVE524249:IVL524249 JFA524249:JFH524249 JOW524249:JPD524249 JYS524249:JYZ524249 KIO524249:KIV524249 KSK524249:KSR524249 LCG524249:LCN524249 LMC524249:LMJ524249 LVY524249:LWF524249 MFU524249:MGB524249 MPQ524249:MPX524249 MZM524249:MZT524249 NJI524249:NJP524249 NTE524249:NTL524249 ODA524249:ODH524249 OMW524249:OND524249 OWS524249:OWZ524249 PGO524249:PGV524249 PQK524249:PQR524249 QAG524249:QAN524249 QKC524249:QKJ524249 QTY524249:QUF524249 RDU524249:REB524249 RNQ524249:RNX524249 RXM524249:RXT524249 SHI524249:SHP524249 SRE524249:SRL524249 TBA524249:TBH524249 TKW524249:TLD524249 TUS524249:TUZ524249 UEO524249:UEV524249 UOK524249:UOR524249 UYG524249:UYN524249 VIC524249:VIJ524249 VRY524249:VSF524249 WBU524249:WCB524249 WLQ524249:WLX524249 WVM524249:WVT524249 E589785:L589785 JA589785:JH589785 SW589785:TD589785 ACS589785:ACZ589785 AMO589785:AMV589785 AWK589785:AWR589785 BGG589785:BGN589785 BQC589785:BQJ589785 BZY589785:CAF589785 CJU589785:CKB589785 CTQ589785:CTX589785 DDM589785:DDT589785 DNI589785:DNP589785 DXE589785:DXL589785 EHA589785:EHH589785 EQW589785:ERD589785 FAS589785:FAZ589785 FKO589785:FKV589785 FUK589785:FUR589785 GEG589785:GEN589785 GOC589785:GOJ589785 GXY589785:GYF589785 HHU589785:HIB589785 HRQ589785:HRX589785 IBM589785:IBT589785 ILI589785:ILP589785 IVE589785:IVL589785 JFA589785:JFH589785 JOW589785:JPD589785 JYS589785:JYZ589785 KIO589785:KIV589785 KSK589785:KSR589785 LCG589785:LCN589785 LMC589785:LMJ589785 LVY589785:LWF589785 MFU589785:MGB589785 MPQ589785:MPX589785 MZM589785:MZT589785 NJI589785:NJP589785 NTE589785:NTL589785 ODA589785:ODH589785 OMW589785:OND589785 OWS589785:OWZ589785 PGO589785:PGV589785 PQK589785:PQR589785 QAG589785:QAN589785 QKC589785:QKJ589785 QTY589785:QUF589785 RDU589785:REB589785 RNQ589785:RNX589785 RXM589785:RXT589785 SHI589785:SHP589785 SRE589785:SRL589785 TBA589785:TBH589785 TKW589785:TLD589785 TUS589785:TUZ589785 UEO589785:UEV589785 UOK589785:UOR589785 UYG589785:UYN589785 VIC589785:VIJ589785 VRY589785:VSF589785 WBU589785:WCB589785 WLQ589785:WLX589785 WVM589785:WVT589785 E655321:L655321 JA655321:JH655321 SW655321:TD655321 ACS655321:ACZ655321 AMO655321:AMV655321 AWK655321:AWR655321 BGG655321:BGN655321 BQC655321:BQJ655321 BZY655321:CAF655321 CJU655321:CKB655321 CTQ655321:CTX655321 DDM655321:DDT655321 DNI655321:DNP655321 DXE655321:DXL655321 EHA655321:EHH655321 EQW655321:ERD655321 FAS655321:FAZ655321 FKO655321:FKV655321 FUK655321:FUR655321 GEG655321:GEN655321 GOC655321:GOJ655321 GXY655321:GYF655321 HHU655321:HIB655321 HRQ655321:HRX655321 IBM655321:IBT655321 ILI655321:ILP655321 IVE655321:IVL655321 JFA655321:JFH655321 JOW655321:JPD655321 JYS655321:JYZ655321 KIO655321:KIV655321 KSK655321:KSR655321 LCG655321:LCN655321 LMC655321:LMJ655321 LVY655321:LWF655321 MFU655321:MGB655321 MPQ655321:MPX655321 MZM655321:MZT655321 NJI655321:NJP655321 NTE655321:NTL655321 ODA655321:ODH655321 OMW655321:OND655321 OWS655321:OWZ655321 PGO655321:PGV655321 PQK655321:PQR655321 QAG655321:QAN655321 QKC655321:QKJ655321 QTY655321:QUF655321 RDU655321:REB655321 RNQ655321:RNX655321 RXM655321:RXT655321 SHI655321:SHP655321 SRE655321:SRL655321 TBA655321:TBH655321 TKW655321:TLD655321 TUS655321:TUZ655321 UEO655321:UEV655321 UOK655321:UOR655321 UYG655321:UYN655321 VIC655321:VIJ655321 VRY655321:VSF655321 WBU655321:WCB655321 WLQ655321:WLX655321 WVM655321:WVT655321 E720857:L720857 JA720857:JH720857 SW720857:TD720857 ACS720857:ACZ720857 AMO720857:AMV720857 AWK720857:AWR720857 BGG720857:BGN720857 BQC720857:BQJ720857 BZY720857:CAF720857 CJU720857:CKB720857 CTQ720857:CTX720857 DDM720857:DDT720857 DNI720857:DNP720857 DXE720857:DXL720857 EHA720857:EHH720857 EQW720857:ERD720857 FAS720857:FAZ720857 FKO720857:FKV720857 FUK720857:FUR720857 GEG720857:GEN720857 GOC720857:GOJ720857 GXY720857:GYF720857 HHU720857:HIB720857 HRQ720857:HRX720857 IBM720857:IBT720857 ILI720857:ILP720857 IVE720857:IVL720857 JFA720857:JFH720857 JOW720857:JPD720857 JYS720857:JYZ720857 KIO720857:KIV720857 KSK720857:KSR720857 LCG720857:LCN720857 LMC720857:LMJ720857 LVY720857:LWF720857 MFU720857:MGB720857 MPQ720857:MPX720857 MZM720857:MZT720857 NJI720857:NJP720857 NTE720857:NTL720857 ODA720857:ODH720857 OMW720857:OND720857 OWS720857:OWZ720857 PGO720857:PGV720857 PQK720857:PQR720857 QAG720857:QAN720857 QKC720857:QKJ720857 QTY720857:QUF720857 RDU720857:REB720857 RNQ720857:RNX720857 RXM720857:RXT720857 SHI720857:SHP720857 SRE720857:SRL720857 TBA720857:TBH720857 TKW720857:TLD720857 TUS720857:TUZ720857 UEO720857:UEV720857 UOK720857:UOR720857 UYG720857:UYN720857 VIC720857:VIJ720857 VRY720857:VSF720857 WBU720857:WCB720857 WLQ720857:WLX720857 WVM720857:WVT720857 E786393:L786393 JA786393:JH786393 SW786393:TD786393 ACS786393:ACZ786393 AMO786393:AMV786393 AWK786393:AWR786393 BGG786393:BGN786393 BQC786393:BQJ786393 BZY786393:CAF786393 CJU786393:CKB786393 CTQ786393:CTX786393 DDM786393:DDT786393 DNI786393:DNP786393 DXE786393:DXL786393 EHA786393:EHH786393 EQW786393:ERD786393 FAS786393:FAZ786393 FKO786393:FKV786393 FUK786393:FUR786393 GEG786393:GEN786393 GOC786393:GOJ786393 GXY786393:GYF786393 HHU786393:HIB786393 HRQ786393:HRX786393 IBM786393:IBT786393 ILI786393:ILP786393 IVE786393:IVL786393 JFA786393:JFH786393 JOW786393:JPD786393 JYS786393:JYZ786393 KIO786393:KIV786393 KSK786393:KSR786393 LCG786393:LCN786393 LMC786393:LMJ786393 LVY786393:LWF786393 MFU786393:MGB786393 MPQ786393:MPX786393 MZM786393:MZT786393 NJI786393:NJP786393 NTE786393:NTL786393 ODA786393:ODH786393 OMW786393:OND786393 OWS786393:OWZ786393 PGO786393:PGV786393 PQK786393:PQR786393 QAG786393:QAN786393 QKC786393:QKJ786393 QTY786393:QUF786393 RDU786393:REB786393 RNQ786393:RNX786393 RXM786393:RXT786393 SHI786393:SHP786393 SRE786393:SRL786393 TBA786393:TBH786393 TKW786393:TLD786393 TUS786393:TUZ786393 UEO786393:UEV786393 UOK786393:UOR786393 UYG786393:UYN786393 VIC786393:VIJ786393 VRY786393:VSF786393 WBU786393:WCB786393 WLQ786393:WLX786393 WVM786393:WVT786393 E851929:L851929 JA851929:JH851929 SW851929:TD851929 ACS851929:ACZ851929 AMO851929:AMV851929 AWK851929:AWR851929 BGG851929:BGN851929 BQC851929:BQJ851929 BZY851929:CAF851929 CJU851929:CKB851929 CTQ851929:CTX851929 DDM851929:DDT851929 DNI851929:DNP851929 DXE851929:DXL851929 EHA851929:EHH851929 EQW851929:ERD851929 FAS851929:FAZ851929 FKO851929:FKV851929 FUK851929:FUR851929 GEG851929:GEN851929 GOC851929:GOJ851929 GXY851929:GYF851929 HHU851929:HIB851929 HRQ851929:HRX851929 IBM851929:IBT851929 ILI851929:ILP851929 IVE851929:IVL851929 JFA851929:JFH851929 JOW851929:JPD851929 JYS851929:JYZ851929 KIO851929:KIV851929 KSK851929:KSR851929 LCG851929:LCN851929 LMC851929:LMJ851929 LVY851929:LWF851929 MFU851929:MGB851929 MPQ851929:MPX851929 MZM851929:MZT851929 NJI851929:NJP851929 NTE851929:NTL851929 ODA851929:ODH851929 OMW851929:OND851929 OWS851929:OWZ851929 PGO851929:PGV851929 PQK851929:PQR851929 QAG851929:QAN851929 QKC851929:QKJ851929 QTY851929:QUF851929 RDU851929:REB851929 RNQ851929:RNX851929 RXM851929:RXT851929 SHI851929:SHP851929 SRE851929:SRL851929 TBA851929:TBH851929 TKW851929:TLD851929 TUS851929:TUZ851929 UEO851929:UEV851929 UOK851929:UOR851929 UYG851929:UYN851929 VIC851929:VIJ851929 VRY851929:VSF851929 WBU851929:WCB851929 WLQ851929:WLX851929 WVM851929:WVT851929 E917465:L917465 JA917465:JH917465 SW917465:TD917465 ACS917465:ACZ917465 AMO917465:AMV917465 AWK917465:AWR917465 BGG917465:BGN917465 BQC917465:BQJ917465 BZY917465:CAF917465 CJU917465:CKB917465 CTQ917465:CTX917465 DDM917465:DDT917465 DNI917465:DNP917465 DXE917465:DXL917465 EHA917465:EHH917465 EQW917465:ERD917465 FAS917465:FAZ917465 FKO917465:FKV917465 FUK917465:FUR917465 GEG917465:GEN917465 GOC917465:GOJ917465 GXY917465:GYF917465 HHU917465:HIB917465 HRQ917465:HRX917465 IBM917465:IBT917465 ILI917465:ILP917465 IVE917465:IVL917465 JFA917465:JFH917465 JOW917465:JPD917465 JYS917465:JYZ917465 KIO917465:KIV917465 KSK917465:KSR917465 LCG917465:LCN917465 LMC917465:LMJ917465 LVY917465:LWF917465 MFU917465:MGB917465 MPQ917465:MPX917465 MZM917465:MZT917465 NJI917465:NJP917465 NTE917465:NTL917465 ODA917465:ODH917465 OMW917465:OND917465 OWS917465:OWZ917465 PGO917465:PGV917465 PQK917465:PQR917465 QAG917465:QAN917465 QKC917465:QKJ917465 QTY917465:QUF917465 RDU917465:REB917465 RNQ917465:RNX917465 RXM917465:RXT917465 SHI917465:SHP917465 SRE917465:SRL917465 TBA917465:TBH917465 TKW917465:TLD917465 TUS917465:TUZ917465 UEO917465:UEV917465 UOK917465:UOR917465 UYG917465:UYN917465 VIC917465:VIJ917465 VRY917465:VSF917465 WBU917465:WCB917465 WLQ917465:WLX917465 WVM917465:WVT917465 E983001:L983001 JA983001:JH983001 SW983001:TD983001 ACS983001:ACZ983001 AMO983001:AMV983001 AWK983001:AWR983001 BGG983001:BGN983001 BQC983001:BQJ983001 BZY983001:CAF983001 CJU983001:CKB983001 CTQ983001:CTX983001 DDM983001:DDT983001 DNI983001:DNP983001 DXE983001:DXL983001 EHA983001:EHH983001 EQW983001:ERD983001 FAS983001:FAZ983001 FKO983001:FKV983001 FUK983001:FUR983001 GEG983001:GEN983001 GOC983001:GOJ983001 GXY983001:GYF983001 HHU983001:HIB983001 HRQ983001:HRX983001 IBM983001:IBT983001 ILI983001:ILP983001 IVE983001:IVL983001 JFA983001:JFH983001 JOW983001:JPD983001 JYS983001:JYZ983001 KIO983001:KIV983001 KSK983001:KSR983001 LCG983001:LCN983001 LMC983001:LMJ983001 LVY983001:LWF983001 MFU983001:MGB983001 MPQ983001:MPX983001 MZM983001:MZT983001 NJI983001:NJP983001 NTE983001:NTL983001 ODA983001:ODH983001 OMW983001:OND983001 OWS983001:OWZ983001 PGO983001:PGV983001 PQK983001:PQR983001 QAG983001:QAN983001 QKC983001:QKJ983001 QTY983001:QUF983001 RDU983001:REB983001 RNQ983001:RNX983001 RXM983001:RXT983001 SHI983001:SHP983001 SRE983001:SRL983001 TBA983001:TBH983001 TKW983001:TLD983001 TUS983001:TUZ983001 UEO983001:UEV983001 UOK983001:UOR983001 UYG983001:UYN983001 VIC983001:VIJ983001 VRY983001:VSF983001 WBU983001:WCB983001 WLQ983001:WLX983001 WVM983001:WVT983001 E1048537:L1048537 JA1048537:JH1048537 SW1048537:TD1048537 ACS1048537:ACZ1048537 AMO1048537:AMV1048537 AWK1048537:AWR1048537 BGG1048537:BGN1048537 BQC1048537:BQJ1048537 BZY1048537:CAF1048537 CJU1048537:CKB1048537 CTQ1048537:CTX1048537 DDM1048537:DDT1048537 DNI1048537:DNP1048537 DXE1048537:DXL1048537 EHA1048537:EHH1048537 EQW1048537:ERD1048537 FAS1048537:FAZ1048537 FKO1048537:FKV1048537 FUK1048537:FUR1048537 GEG1048537:GEN1048537 GOC1048537:GOJ1048537 GXY1048537:GYF1048537 HHU1048537:HIB1048537 HRQ1048537:HRX1048537 IBM1048537:IBT1048537 ILI1048537:ILP1048537 IVE1048537:IVL1048537 JFA1048537:JFH1048537 JOW1048537:JPD1048537 JYS1048537:JYZ1048537 KIO1048537:KIV1048537 KSK1048537:KSR1048537 LCG1048537:LCN1048537 LMC1048537:LMJ1048537 LVY1048537:LWF1048537 MFU1048537:MGB1048537 MPQ1048537:MPX1048537 MZM1048537:MZT1048537 NJI1048537:NJP1048537 NTE1048537:NTL1048537 ODA1048537:ODH1048537 OMW1048537:OND1048537 OWS1048537:OWZ1048537 PGO1048537:PGV1048537 PQK1048537:PQR1048537 QAG1048537:QAN1048537 QKC1048537:QKJ1048537 QTY1048537:QUF1048537 RDU1048537:REB1048537 RNQ1048537:RNX1048537 RXM1048537:RXT1048537 SHI1048537:SHP1048537 SRE1048537:SRL1048537 TBA1048537:TBH1048537 TKW1048537:TLD1048537 TUS1048537:TUZ1048537 UEO1048537:UEV1048537 UOK1048537:UOR1048537 UYG1048537:UYN1048537 VIC1048537:VIJ1048537 VRY1048537:VSF1048537 WBU1048537:WCB1048537 WLQ1048537:WLX1048537 WVM1048537:WVT1048537">
      <formula1>$P$1:$P$8</formula1>
    </dataValidation>
  </dataValidations>
  <pageMargins left="0.7" right="0.7" top="0.75" bottom="0.75" header="0.3" footer="0.3"/>
  <pageSetup paperSize="9" orientation="portrait" r:id="rId1"/>
  <drawing r:id="rId2"/>
  <legacyDrawing r:id="rId3"/>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WWF91"/>
  <sheetViews>
    <sheetView tabSelected="1" topLeftCell="A58" workbookViewId="0">
      <selection activeCell="D90" sqref="D90"/>
    </sheetView>
  </sheetViews>
  <sheetFormatPr baseColWidth="10" defaultColWidth="0" defaultRowHeight="15" customHeight="1" zeroHeight="1" x14ac:dyDescent="0.25"/>
  <cols>
    <col min="1" max="1" width="4.140625" style="1" customWidth="1"/>
    <col min="2" max="2" width="13.85546875" customWidth="1"/>
    <col min="3" max="3" width="11.5703125" customWidth="1"/>
    <col min="4" max="4" width="16" customWidth="1"/>
    <col min="5" max="5" width="15.28515625" customWidth="1"/>
    <col min="6" max="6" width="15.140625" customWidth="1"/>
    <col min="7" max="7" width="16" customWidth="1"/>
    <col min="8" max="8" width="18.7109375" customWidth="1"/>
    <col min="9" max="9" width="16.7109375" customWidth="1"/>
    <col min="10" max="10" width="10.5703125" customWidth="1"/>
    <col min="11" max="11" width="9.5703125" customWidth="1"/>
    <col min="12" max="12" width="11.28515625" customWidth="1"/>
    <col min="13" max="13" width="7.42578125" style="2" customWidth="1"/>
    <col min="14" max="14" width="13.85546875" hidden="1" customWidth="1"/>
    <col min="15" max="15" width="17.28515625" hidden="1" customWidth="1"/>
    <col min="16" max="16" width="17.140625" hidden="1" customWidth="1"/>
    <col min="17" max="17" width="20.140625" hidden="1" customWidth="1"/>
    <col min="18" max="18" width="3.140625" style="1" hidden="1" customWidth="1"/>
    <col min="19" max="23" width="11.42578125" hidden="1" customWidth="1"/>
    <col min="24" max="24" width="3.7109375" style="1" customWidth="1"/>
    <col min="25" max="256" width="11.42578125" hidden="1"/>
    <col min="257" max="257" width="4.140625" customWidth="1"/>
    <col min="258" max="258" width="13.85546875" customWidth="1"/>
    <col min="259" max="259" width="11.5703125" customWidth="1"/>
    <col min="260" max="260" width="16" customWidth="1"/>
    <col min="261" max="261" width="15.28515625" customWidth="1"/>
    <col min="262" max="262" width="15.140625" customWidth="1"/>
    <col min="263" max="263" width="16" customWidth="1"/>
    <col min="264" max="264" width="18.7109375" customWidth="1"/>
    <col min="265" max="265" width="16.7109375" customWidth="1"/>
    <col min="266" max="266" width="10.5703125" customWidth="1"/>
    <col min="267" max="267" width="9.5703125" customWidth="1"/>
    <col min="268" max="268" width="11.28515625" customWidth="1"/>
    <col min="269" max="269" width="7.42578125" customWidth="1"/>
    <col min="270" max="279" width="11.42578125" hidden="1" customWidth="1"/>
    <col min="280" max="280" width="3.7109375" customWidth="1"/>
    <col min="281" max="512" width="11.42578125" hidden="1"/>
    <col min="513" max="513" width="4.140625" customWidth="1"/>
    <col min="514" max="514" width="13.85546875" customWidth="1"/>
    <col min="515" max="515" width="11.5703125" customWidth="1"/>
    <col min="516" max="516" width="16" customWidth="1"/>
    <col min="517" max="517" width="15.28515625" customWidth="1"/>
    <col min="518" max="518" width="15.140625" customWidth="1"/>
    <col min="519" max="519" width="16" customWidth="1"/>
    <col min="520" max="520" width="18.7109375" customWidth="1"/>
    <col min="521" max="521" width="16.7109375" customWidth="1"/>
    <col min="522" max="522" width="10.5703125" customWidth="1"/>
    <col min="523" max="523" width="9.5703125" customWidth="1"/>
    <col min="524" max="524" width="11.28515625" customWidth="1"/>
    <col min="525" max="525" width="7.42578125" customWidth="1"/>
    <col min="526" max="535" width="11.42578125" hidden="1" customWidth="1"/>
    <col min="536" max="536" width="3.7109375" customWidth="1"/>
    <col min="537" max="768" width="11.42578125" hidden="1"/>
    <col min="769" max="769" width="4.140625" customWidth="1"/>
    <col min="770" max="770" width="13.85546875" customWidth="1"/>
    <col min="771" max="771" width="11.5703125" customWidth="1"/>
    <col min="772" max="772" width="16" customWidth="1"/>
    <col min="773" max="773" width="15.28515625" customWidth="1"/>
    <col min="774" max="774" width="15.140625" customWidth="1"/>
    <col min="775" max="775" width="16" customWidth="1"/>
    <col min="776" max="776" width="18.7109375" customWidth="1"/>
    <col min="777" max="777" width="16.7109375" customWidth="1"/>
    <col min="778" max="778" width="10.5703125" customWidth="1"/>
    <col min="779" max="779" width="9.5703125" customWidth="1"/>
    <col min="780" max="780" width="11.28515625" customWidth="1"/>
    <col min="781" max="781" width="7.42578125" customWidth="1"/>
    <col min="782" max="791" width="11.42578125" hidden="1" customWidth="1"/>
    <col min="792" max="792" width="3.7109375" customWidth="1"/>
    <col min="793" max="1024" width="11.42578125" hidden="1"/>
    <col min="1025" max="1025" width="4.140625" customWidth="1"/>
    <col min="1026" max="1026" width="13.85546875" customWidth="1"/>
    <col min="1027" max="1027" width="11.5703125" customWidth="1"/>
    <col min="1028" max="1028" width="16" customWidth="1"/>
    <col min="1029" max="1029" width="15.28515625" customWidth="1"/>
    <col min="1030" max="1030" width="15.140625" customWidth="1"/>
    <col min="1031" max="1031" width="16" customWidth="1"/>
    <col min="1032" max="1032" width="18.7109375" customWidth="1"/>
    <col min="1033" max="1033" width="16.7109375" customWidth="1"/>
    <col min="1034" max="1034" width="10.5703125" customWidth="1"/>
    <col min="1035" max="1035" width="9.5703125" customWidth="1"/>
    <col min="1036" max="1036" width="11.28515625" customWidth="1"/>
    <col min="1037" max="1037" width="7.42578125" customWidth="1"/>
    <col min="1038" max="1047" width="11.42578125" hidden="1" customWidth="1"/>
    <col min="1048" max="1048" width="3.7109375" customWidth="1"/>
    <col min="1049" max="1280" width="11.42578125" hidden="1"/>
    <col min="1281" max="1281" width="4.140625" customWidth="1"/>
    <col min="1282" max="1282" width="13.85546875" customWidth="1"/>
    <col min="1283" max="1283" width="11.5703125" customWidth="1"/>
    <col min="1284" max="1284" width="16" customWidth="1"/>
    <col min="1285" max="1285" width="15.28515625" customWidth="1"/>
    <col min="1286" max="1286" width="15.140625" customWidth="1"/>
    <col min="1287" max="1287" width="16" customWidth="1"/>
    <col min="1288" max="1288" width="18.7109375" customWidth="1"/>
    <col min="1289" max="1289" width="16.7109375" customWidth="1"/>
    <col min="1290" max="1290" width="10.5703125" customWidth="1"/>
    <col min="1291" max="1291" width="9.5703125" customWidth="1"/>
    <col min="1292" max="1292" width="11.28515625" customWidth="1"/>
    <col min="1293" max="1293" width="7.42578125" customWidth="1"/>
    <col min="1294" max="1303" width="11.42578125" hidden="1" customWidth="1"/>
    <col min="1304" max="1304" width="3.7109375" customWidth="1"/>
    <col min="1305" max="1536" width="11.42578125" hidden="1"/>
    <col min="1537" max="1537" width="4.140625" customWidth="1"/>
    <col min="1538" max="1538" width="13.85546875" customWidth="1"/>
    <col min="1539" max="1539" width="11.5703125" customWidth="1"/>
    <col min="1540" max="1540" width="16" customWidth="1"/>
    <col min="1541" max="1541" width="15.28515625" customWidth="1"/>
    <col min="1542" max="1542" width="15.140625" customWidth="1"/>
    <col min="1543" max="1543" width="16" customWidth="1"/>
    <col min="1544" max="1544" width="18.7109375" customWidth="1"/>
    <col min="1545" max="1545" width="16.7109375" customWidth="1"/>
    <col min="1546" max="1546" width="10.5703125" customWidth="1"/>
    <col min="1547" max="1547" width="9.5703125" customWidth="1"/>
    <col min="1548" max="1548" width="11.28515625" customWidth="1"/>
    <col min="1549" max="1549" width="7.42578125" customWidth="1"/>
    <col min="1550" max="1559" width="11.42578125" hidden="1" customWidth="1"/>
    <col min="1560" max="1560" width="3.7109375" customWidth="1"/>
    <col min="1561" max="1792" width="11.42578125" hidden="1"/>
    <col min="1793" max="1793" width="4.140625" customWidth="1"/>
    <col min="1794" max="1794" width="13.85546875" customWidth="1"/>
    <col min="1795" max="1795" width="11.5703125" customWidth="1"/>
    <col min="1796" max="1796" width="16" customWidth="1"/>
    <col min="1797" max="1797" width="15.28515625" customWidth="1"/>
    <col min="1798" max="1798" width="15.140625" customWidth="1"/>
    <col min="1799" max="1799" width="16" customWidth="1"/>
    <col min="1800" max="1800" width="18.7109375" customWidth="1"/>
    <col min="1801" max="1801" width="16.7109375" customWidth="1"/>
    <col min="1802" max="1802" width="10.5703125" customWidth="1"/>
    <col min="1803" max="1803" width="9.5703125" customWidth="1"/>
    <col min="1804" max="1804" width="11.28515625" customWidth="1"/>
    <col min="1805" max="1805" width="7.42578125" customWidth="1"/>
    <col min="1806" max="1815" width="11.42578125" hidden="1" customWidth="1"/>
    <col min="1816" max="1816" width="3.7109375" customWidth="1"/>
    <col min="1817" max="2048" width="11.42578125" hidden="1"/>
    <col min="2049" max="2049" width="4.140625" customWidth="1"/>
    <col min="2050" max="2050" width="13.85546875" customWidth="1"/>
    <col min="2051" max="2051" width="11.5703125" customWidth="1"/>
    <col min="2052" max="2052" width="16" customWidth="1"/>
    <col min="2053" max="2053" width="15.28515625" customWidth="1"/>
    <col min="2054" max="2054" width="15.140625" customWidth="1"/>
    <col min="2055" max="2055" width="16" customWidth="1"/>
    <col min="2056" max="2056" width="18.7109375" customWidth="1"/>
    <col min="2057" max="2057" width="16.7109375" customWidth="1"/>
    <col min="2058" max="2058" width="10.5703125" customWidth="1"/>
    <col min="2059" max="2059" width="9.5703125" customWidth="1"/>
    <col min="2060" max="2060" width="11.28515625" customWidth="1"/>
    <col min="2061" max="2061" width="7.42578125" customWidth="1"/>
    <col min="2062" max="2071" width="11.42578125" hidden="1" customWidth="1"/>
    <col min="2072" max="2072" width="3.7109375" customWidth="1"/>
    <col min="2073" max="2304" width="11.42578125" hidden="1"/>
    <col min="2305" max="2305" width="4.140625" customWidth="1"/>
    <col min="2306" max="2306" width="13.85546875" customWidth="1"/>
    <col min="2307" max="2307" width="11.5703125" customWidth="1"/>
    <col min="2308" max="2308" width="16" customWidth="1"/>
    <col min="2309" max="2309" width="15.28515625" customWidth="1"/>
    <col min="2310" max="2310" width="15.140625" customWidth="1"/>
    <col min="2311" max="2311" width="16" customWidth="1"/>
    <col min="2312" max="2312" width="18.7109375" customWidth="1"/>
    <col min="2313" max="2313" width="16.7109375" customWidth="1"/>
    <col min="2314" max="2314" width="10.5703125" customWidth="1"/>
    <col min="2315" max="2315" width="9.5703125" customWidth="1"/>
    <col min="2316" max="2316" width="11.28515625" customWidth="1"/>
    <col min="2317" max="2317" width="7.42578125" customWidth="1"/>
    <col min="2318" max="2327" width="11.42578125" hidden="1" customWidth="1"/>
    <col min="2328" max="2328" width="3.7109375" customWidth="1"/>
    <col min="2329" max="2560" width="11.42578125" hidden="1"/>
    <col min="2561" max="2561" width="4.140625" customWidth="1"/>
    <col min="2562" max="2562" width="13.85546875" customWidth="1"/>
    <col min="2563" max="2563" width="11.5703125" customWidth="1"/>
    <col min="2564" max="2564" width="16" customWidth="1"/>
    <col min="2565" max="2565" width="15.28515625" customWidth="1"/>
    <col min="2566" max="2566" width="15.140625" customWidth="1"/>
    <col min="2567" max="2567" width="16" customWidth="1"/>
    <col min="2568" max="2568" width="18.7109375" customWidth="1"/>
    <col min="2569" max="2569" width="16.7109375" customWidth="1"/>
    <col min="2570" max="2570" width="10.5703125" customWidth="1"/>
    <col min="2571" max="2571" width="9.5703125" customWidth="1"/>
    <col min="2572" max="2572" width="11.28515625" customWidth="1"/>
    <col min="2573" max="2573" width="7.42578125" customWidth="1"/>
    <col min="2574" max="2583" width="11.42578125" hidden="1" customWidth="1"/>
    <col min="2584" max="2584" width="3.7109375" customWidth="1"/>
    <col min="2585" max="2816" width="11.42578125" hidden="1"/>
    <col min="2817" max="2817" width="4.140625" customWidth="1"/>
    <col min="2818" max="2818" width="13.85546875" customWidth="1"/>
    <col min="2819" max="2819" width="11.5703125" customWidth="1"/>
    <col min="2820" max="2820" width="16" customWidth="1"/>
    <col min="2821" max="2821" width="15.28515625" customWidth="1"/>
    <col min="2822" max="2822" width="15.140625" customWidth="1"/>
    <col min="2823" max="2823" width="16" customWidth="1"/>
    <col min="2824" max="2824" width="18.7109375" customWidth="1"/>
    <col min="2825" max="2825" width="16.7109375" customWidth="1"/>
    <col min="2826" max="2826" width="10.5703125" customWidth="1"/>
    <col min="2827" max="2827" width="9.5703125" customWidth="1"/>
    <col min="2828" max="2828" width="11.28515625" customWidth="1"/>
    <col min="2829" max="2829" width="7.42578125" customWidth="1"/>
    <col min="2830" max="2839" width="11.42578125" hidden="1" customWidth="1"/>
    <col min="2840" max="2840" width="3.7109375" customWidth="1"/>
    <col min="2841" max="3072" width="11.42578125" hidden="1"/>
    <col min="3073" max="3073" width="4.140625" customWidth="1"/>
    <col min="3074" max="3074" width="13.85546875" customWidth="1"/>
    <col min="3075" max="3075" width="11.5703125" customWidth="1"/>
    <col min="3076" max="3076" width="16" customWidth="1"/>
    <col min="3077" max="3077" width="15.28515625" customWidth="1"/>
    <col min="3078" max="3078" width="15.140625" customWidth="1"/>
    <col min="3079" max="3079" width="16" customWidth="1"/>
    <col min="3080" max="3080" width="18.7109375" customWidth="1"/>
    <col min="3081" max="3081" width="16.7109375" customWidth="1"/>
    <col min="3082" max="3082" width="10.5703125" customWidth="1"/>
    <col min="3083" max="3083" width="9.5703125" customWidth="1"/>
    <col min="3084" max="3084" width="11.28515625" customWidth="1"/>
    <col min="3085" max="3085" width="7.42578125" customWidth="1"/>
    <col min="3086" max="3095" width="11.42578125" hidden="1" customWidth="1"/>
    <col min="3096" max="3096" width="3.7109375" customWidth="1"/>
    <col min="3097" max="3328" width="11.42578125" hidden="1"/>
    <col min="3329" max="3329" width="4.140625" customWidth="1"/>
    <col min="3330" max="3330" width="13.85546875" customWidth="1"/>
    <col min="3331" max="3331" width="11.5703125" customWidth="1"/>
    <col min="3332" max="3332" width="16" customWidth="1"/>
    <col min="3333" max="3333" width="15.28515625" customWidth="1"/>
    <col min="3334" max="3334" width="15.140625" customWidth="1"/>
    <col min="3335" max="3335" width="16" customWidth="1"/>
    <col min="3336" max="3336" width="18.7109375" customWidth="1"/>
    <col min="3337" max="3337" width="16.7109375" customWidth="1"/>
    <col min="3338" max="3338" width="10.5703125" customWidth="1"/>
    <col min="3339" max="3339" width="9.5703125" customWidth="1"/>
    <col min="3340" max="3340" width="11.28515625" customWidth="1"/>
    <col min="3341" max="3341" width="7.42578125" customWidth="1"/>
    <col min="3342" max="3351" width="11.42578125" hidden="1" customWidth="1"/>
    <col min="3352" max="3352" width="3.7109375" customWidth="1"/>
    <col min="3353" max="3584" width="11.42578125" hidden="1"/>
    <col min="3585" max="3585" width="4.140625" customWidth="1"/>
    <col min="3586" max="3586" width="13.85546875" customWidth="1"/>
    <col min="3587" max="3587" width="11.5703125" customWidth="1"/>
    <col min="3588" max="3588" width="16" customWidth="1"/>
    <col min="3589" max="3589" width="15.28515625" customWidth="1"/>
    <col min="3590" max="3590" width="15.140625" customWidth="1"/>
    <col min="3591" max="3591" width="16" customWidth="1"/>
    <col min="3592" max="3592" width="18.7109375" customWidth="1"/>
    <col min="3593" max="3593" width="16.7109375" customWidth="1"/>
    <col min="3594" max="3594" width="10.5703125" customWidth="1"/>
    <col min="3595" max="3595" width="9.5703125" customWidth="1"/>
    <col min="3596" max="3596" width="11.28515625" customWidth="1"/>
    <col min="3597" max="3597" width="7.42578125" customWidth="1"/>
    <col min="3598" max="3607" width="11.42578125" hidden="1" customWidth="1"/>
    <col min="3608" max="3608" width="3.7109375" customWidth="1"/>
    <col min="3609" max="3840" width="11.42578125" hidden="1"/>
    <col min="3841" max="3841" width="4.140625" customWidth="1"/>
    <col min="3842" max="3842" width="13.85546875" customWidth="1"/>
    <col min="3843" max="3843" width="11.5703125" customWidth="1"/>
    <col min="3844" max="3844" width="16" customWidth="1"/>
    <col min="3845" max="3845" width="15.28515625" customWidth="1"/>
    <col min="3846" max="3846" width="15.140625" customWidth="1"/>
    <col min="3847" max="3847" width="16" customWidth="1"/>
    <col min="3848" max="3848" width="18.7109375" customWidth="1"/>
    <col min="3849" max="3849" width="16.7109375" customWidth="1"/>
    <col min="3850" max="3850" width="10.5703125" customWidth="1"/>
    <col min="3851" max="3851" width="9.5703125" customWidth="1"/>
    <col min="3852" max="3852" width="11.28515625" customWidth="1"/>
    <col min="3853" max="3853" width="7.42578125" customWidth="1"/>
    <col min="3854" max="3863" width="11.42578125" hidden="1" customWidth="1"/>
    <col min="3864" max="3864" width="3.7109375" customWidth="1"/>
    <col min="3865" max="4096" width="11.42578125" hidden="1"/>
    <col min="4097" max="4097" width="4.140625" customWidth="1"/>
    <col min="4098" max="4098" width="13.85546875" customWidth="1"/>
    <col min="4099" max="4099" width="11.5703125" customWidth="1"/>
    <col min="4100" max="4100" width="16" customWidth="1"/>
    <col min="4101" max="4101" width="15.28515625" customWidth="1"/>
    <col min="4102" max="4102" width="15.140625" customWidth="1"/>
    <col min="4103" max="4103" width="16" customWidth="1"/>
    <col min="4104" max="4104" width="18.7109375" customWidth="1"/>
    <col min="4105" max="4105" width="16.7109375" customWidth="1"/>
    <col min="4106" max="4106" width="10.5703125" customWidth="1"/>
    <col min="4107" max="4107" width="9.5703125" customWidth="1"/>
    <col min="4108" max="4108" width="11.28515625" customWidth="1"/>
    <col min="4109" max="4109" width="7.42578125" customWidth="1"/>
    <col min="4110" max="4119" width="11.42578125" hidden="1" customWidth="1"/>
    <col min="4120" max="4120" width="3.7109375" customWidth="1"/>
    <col min="4121" max="4352" width="11.42578125" hidden="1"/>
    <col min="4353" max="4353" width="4.140625" customWidth="1"/>
    <col min="4354" max="4354" width="13.85546875" customWidth="1"/>
    <col min="4355" max="4355" width="11.5703125" customWidth="1"/>
    <col min="4356" max="4356" width="16" customWidth="1"/>
    <col min="4357" max="4357" width="15.28515625" customWidth="1"/>
    <col min="4358" max="4358" width="15.140625" customWidth="1"/>
    <col min="4359" max="4359" width="16" customWidth="1"/>
    <col min="4360" max="4360" width="18.7109375" customWidth="1"/>
    <col min="4361" max="4361" width="16.7109375" customWidth="1"/>
    <col min="4362" max="4362" width="10.5703125" customWidth="1"/>
    <col min="4363" max="4363" width="9.5703125" customWidth="1"/>
    <col min="4364" max="4364" width="11.28515625" customWidth="1"/>
    <col min="4365" max="4365" width="7.42578125" customWidth="1"/>
    <col min="4366" max="4375" width="11.42578125" hidden="1" customWidth="1"/>
    <col min="4376" max="4376" width="3.7109375" customWidth="1"/>
    <col min="4377" max="4608" width="11.42578125" hidden="1"/>
    <col min="4609" max="4609" width="4.140625" customWidth="1"/>
    <col min="4610" max="4610" width="13.85546875" customWidth="1"/>
    <col min="4611" max="4611" width="11.5703125" customWidth="1"/>
    <col min="4612" max="4612" width="16" customWidth="1"/>
    <col min="4613" max="4613" width="15.28515625" customWidth="1"/>
    <col min="4614" max="4614" width="15.140625" customWidth="1"/>
    <col min="4615" max="4615" width="16" customWidth="1"/>
    <col min="4616" max="4616" width="18.7109375" customWidth="1"/>
    <col min="4617" max="4617" width="16.7109375" customWidth="1"/>
    <col min="4618" max="4618" width="10.5703125" customWidth="1"/>
    <col min="4619" max="4619" width="9.5703125" customWidth="1"/>
    <col min="4620" max="4620" width="11.28515625" customWidth="1"/>
    <col min="4621" max="4621" width="7.42578125" customWidth="1"/>
    <col min="4622" max="4631" width="11.42578125" hidden="1" customWidth="1"/>
    <col min="4632" max="4632" width="3.7109375" customWidth="1"/>
    <col min="4633" max="4864" width="11.42578125" hidden="1"/>
    <col min="4865" max="4865" width="4.140625" customWidth="1"/>
    <col min="4866" max="4866" width="13.85546875" customWidth="1"/>
    <col min="4867" max="4867" width="11.5703125" customWidth="1"/>
    <col min="4868" max="4868" width="16" customWidth="1"/>
    <col min="4869" max="4869" width="15.28515625" customWidth="1"/>
    <col min="4870" max="4870" width="15.140625" customWidth="1"/>
    <col min="4871" max="4871" width="16" customWidth="1"/>
    <col min="4872" max="4872" width="18.7109375" customWidth="1"/>
    <col min="4873" max="4873" width="16.7109375" customWidth="1"/>
    <col min="4874" max="4874" width="10.5703125" customWidth="1"/>
    <col min="4875" max="4875" width="9.5703125" customWidth="1"/>
    <col min="4876" max="4876" width="11.28515625" customWidth="1"/>
    <col min="4877" max="4877" width="7.42578125" customWidth="1"/>
    <col min="4878" max="4887" width="11.42578125" hidden="1" customWidth="1"/>
    <col min="4888" max="4888" width="3.7109375" customWidth="1"/>
    <col min="4889" max="5120" width="11.42578125" hidden="1"/>
    <col min="5121" max="5121" width="4.140625" customWidth="1"/>
    <col min="5122" max="5122" width="13.85546875" customWidth="1"/>
    <col min="5123" max="5123" width="11.5703125" customWidth="1"/>
    <col min="5124" max="5124" width="16" customWidth="1"/>
    <col min="5125" max="5125" width="15.28515625" customWidth="1"/>
    <col min="5126" max="5126" width="15.140625" customWidth="1"/>
    <col min="5127" max="5127" width="16" customWidth="1"/>
    <col min="5128" max="5128" width="18.7109375" customWidth="1"/>
    <col min="5129" max="5129" width="16.7109375" customWidth="1"/>
    <col min="5130" max="5130" width="10.5703125" customWidth="1"/>
    <col min="5131" max="5131" width="9.5703125" customWidth="1"/>
    <col min="5132" max="5132" width="11.28515625" customWidth="1"/>
    <col min="5133" max="5133" width="7.42578125" customWidth="1"/>
    <col min="5134" max="5143" width="11.42578125" hidden="1" customWidth="1"/>
    <col min="5144" max="5144" width="3.7109375" customWidth="1"/>
    <col min="5145" max="5376" width="11.42578125" hidden="1"/>
    <col min="5377" max="5377" width="4.140625" customWidth="1"/>
    <col min="5378" max="5378" width="13.85546875" customWidth="1"/>
    <col min="5379" max="5379" width="11.5703125" customWidth="1"/>
    <col min="5380" max="5380" width="16" customWidth="1"/>
    <col min="5381" max="5381" width="15.28515625" customWidth="1"/>
    <col min="5382" max="5382" width="15.140625" customWidth="1"/>
    <col min="5383" max="5383" width="16" customWidth="1"/>
    <col min="5384" max="5384" width="18.7109375" customWidth="1"/>
    <col min="5385" max="5385" width="16.7109375" customWidth="1"/>
    <col min="5386" max="5386" width="10.5703125" customWidth="1"/>
    <col min="5387" max="5387" width="9.5703125" customWidth="1"/>
    <col min="5388" max="5388" width="11.28515625" customWidth="1"/>
    <col min="5389" max="5389" width="7.42578125" customWidth="1"/>
    <col min="5390" max="5399" width="11.42578125" hidden="1" customWidth="1"/>
    <col min="5400" max="5400" width="3.7109375" customWidth="1"/>
    <col min="5401" max="5632" width="11.42578125" hidden="1"/>
    <col min="5633" max="5633" width="4.140625" customWidth="1"/>
    <col min="5634" max="5634" width="13.85546875" customWidth="1"/>
    <col min="5635" max="5635" width="11.5703125" customWidth="1"/>
    <col min="5636" max="5636" width="16" customWidth="1"/>
    <col min="5637" max="5637" width="15.28515625" customWidth="1"/>
    <col min="5638" max="5638" width="15.140625" customWidth="1"/>
    <col min="5639" max="5639" width="16" customWidth="1"/>
    <col min="5640" max="5640" width="18.7109375" customWidth="1"/>
    <col min="5641" max="5641" width="16.7109375" customWidth="1"/>
    <col min="5642" max="5642" width="10.5703125" customWidth="1"/>
    <col min="5643" max="5643" width="9.5703125" customWidth="1"/>
    <col min="5644" max="5644" width="11.28515625" customWidth="1"/>
    <col min="5645" max="5645" width="7.42578125" customWidth="1"/>
    <col min="5646" max="5655" width="11.42578125" hidden="1" customWidth="1"/>
    <col min="5656" max="5656" width="3.7109375" customWidth="1"/>
    <col min="5657" max="5888" width="11.42578125" hidden="1"/>
    <col min="5889" max="5889" width="4.140625" customWidth="1"/>
    <col min="5890" max="5890" width="13.85546875" customWidth="1"/>
    <col min="5891" max="5891" width="11.5703125" customWidth="1"/>
    <col min="5892" max="5892" width="16" customWidth="1"/>
    <col min="5893" max="5893" width="15.28515625" customWidth="1"/>
    <col min="5894" max="5894" width="15.140625" customWidth="1"/>
    <col min="5895" max="5895" width="16" customWidth="1"/>
    <col min="5896" max="5896" width="18.7109375" customWidth="1"/>
    <col min="5897" max="5897" width="16.7109375" customWidth="1"/>
    <col min="5898" max="5898" width="10.5703125" customWidth="1"/>
    <col min="5899" max="5899" width="9.5703125" customWidth="1"/>
    <col min="5900" max="5900" width="11.28515625" customWidth="1"/>
    <col min="5901" max="5901" width="7.42578125" customWidth="1"/>
    <col min="5902" max="5911" width="11.42578125" hidden="1" customWidth="1"/>
    <col min="5912" max="5912" width="3.7109375" customWidth="1"/>
    <col min="5913" max="6144" width="11.42578125" hidden="1"/>
    <col min="6145" max="6145" width="4.140625" customWidth="1"/>
    <col min="6146" max="6146" width="13.85546875" customWidth="1"/>
    <col min="6147" max="6147" width="11.5703125" customWidth="1"/>
    <col min="6148" max="6148" width="16" customWidth="1"/>
    <col min="6149" max="6149" width="15.28515625" customWidth="1"/>
    <col min="6150" max="6150" width="15.140625" customWidth="1"/>
    <col min="6151" max="6151" width="16" customWidth="1"/>
    <col min="6152" max="6152" width="18.7109375" customWidth="1"/>
    <col min="6153" max="6153" width="16.7109375" customWidth="1"/>
    <col min="6154" max="6154" width="10.5703125" customWidth="1"/>
    <col min="6155" max="6155" width="9.5703125" customWidth="1"/>
    <col min="6156" max="6156" width="11.28515625" customWidth="1"/>
    <col min="6157" max="6157" width="7.42578125" customWidth="1"/>
    <col min="6158" max="6167" width="11.42578125" hidden="1" customWidth="1"/>
    <col min="6168" max="6168" width="3.7109375" customWidth="1"/>
    <col min="6169" max="6400" width="11.42578125" hidden="1"/>
    <col min="6401" max="6401" width="4.140625" customWidth="1"/>
    <col min="6402" max="6402" width="13.85546875" customWidth="1"/>
    <col min="6403" max="6403" width="11.5703125" customWidth="1"/>
    <col min="6404" max="6404" width="16" customWidth="1"/>
    <col min="6405" max="6405" width="15.28515625" customWidth="1"/>
    <col min="6406" max="6406" width="15.140625" customWidth="1"/>
    <col min="6407" max="6407" width="16" customWidth="1"/>
    <col min="6408" max="6408" width="18.7109375" customWidth="1"/>
    <col min="6409" max="6409" width="16.7109375" customWidth="1"/>
    <col min="6410" max="6410" width="10.5703125" customWidth="1"/>
    <col min="6411" max="6411" width="9.5703125" customWidth="1"/>
    <col min="6412" max="6412" width="11.28515625" customWidth="1"/>
    <col min="6413" max="6413" width="7.42578125" customWidth="1"/>
    <col min="6414" max="6423" width="11.42578125" hidden="1" customWidth="1"/>
    <col min="6424" max="6424" width="3.7109375" customWidth="1"/>
    <col min="6425" max="6656" width="11.42578125" hidden="1"/>
    <col min="6657" max="6657" width="4.140625" customWidth="1"/>
    <col min="6658" max="6658" width="13.85546875" customWidth="1"/>
    <col min="6659" max="6659" width="11.5703125" customWidth="1"/>
    <col min="6660" max="6660" width="16" customWidth="1"/>
    <col min="6661" max="6661" width="15.28515625" customWidth="1"/>
    <col min="6662" max="6662" width="15.140625" customWidth="1"/>
    <col min="6663" max="6663" width="16" customWidth="1"/>
    <col min="6664" max="6664" width="18.7109375" customWidth="1"/>
    <col min="6665" max="6665" width="16.7109375" customWidth="1"/>
    <col min="6666" max="6666" width="10.5703125" customWidth="1"/>
    <col min="6667" max="6667" width="9.5703125" customWidth="1"/>
    <col min="6668" max="6668" width="11.28515625" customWidth="1"/>
    <col min="6669" max="6669" width="7.42578125" customWidth="1"/>
    <col min="6670" max="6679" width="11.42578125" hidden="1" customWidth="1"/>
    <col min="6680" max="6680" width="3.7109375" customWidth="1"/>
    <col min="6681" max="6912" width="11.42578125" hidden="1"/>
    <col min="6913" max="6913" width="4.140625" customWidth="1"/>
    <col min="6914" max="6914" width="13.85546875" customWidth="1"/>
    <col min="6915" max="6915" width="11.5703125" customWidth="1"/>
    <col min="6916" max="6916" width="16" customWidth="1"/>
    <col min="6917" max="6917" width="15.28515625" customWidth="1"/>
    <col min="6918" max="6918" width="15.140625" customWidth="1"/>
    <col min="6919" max="6919" width="16" customWidth="1"/>
    <col min="6920" max="6920" width="18.7109375" customWidth="1"/>
    <col min="6921" max="6921" width="16.7109375" customWidth="1"/>
    <col min="6922" max="6922" width="10.5703125" customWidth="1"/>
    <col min="6923" max="6923" width="9.5703125" customWidth="1"/>
    <col min="6924" max="6924" width="11.28515625" customWidth="1"/>
    <col min="6925" max="6925" width="7.42578125" customWidth="1"/>
    <col min="6926" max="6935" width="11.42578125" hidden="1" customWidth="1"/>
    <col min="6936" max="6936" width="3.7109375" customWidth="1"/>
    <col min="6937" max="7168" width="11.42578125" hidden="1"/>
    <col min="7169" max="7169" width="4.140625" customWidth="1"/>
    <col min="7170" max="7170" width="13.85546875" customWidth="1"/>
    <col min="7171" max="7171" width="11.5703125" customWidth="1"/>
    <col min="7172" max="7172" width="16" customWidth="1"/>
    <col min="7173" max="7173" width="15.28515625" customWidth="1"/>
    <col min="7174" max="7174" width="15.140625" customWidth="1"/>
    <col min="7175" max="7175" width="16" customWidth="1"/>
    <col min="7176" max="7176" width="18.7109375" customWidth="1"/>
    <col min="7177" max="7177" width="16.7109375" customWidth="1"/>
    <col min="7178" max="7178" width="10.5703125" customWidth="1"/>
    <col min="7179" max="7179" width="9.5703125" customWidth="1"/>
    <col min="7180" max="7180" width="11.28515625" customWidth="1"/>
    <col min="7181" max="7181" width="7.42578125" customWidth="1"/>
    <col min="7182" max="7191" width="11.42578125" hidden="1" customWidth="1"/>
    <col min="7192" max="7192" width="3.7109375" customWidth="1"/>
    <col min="7193" max="7424" width="11.42578125" hidden="1"/>
    <col min="7425" max="7425" width="4.140625" customWidth="1"/>
    <col min="7426" max="7426" width="13.85546875" customWidth="1"/>
    <col min="7427" max="7427" width="11.5703125" customWidth="1"/>
    <col min="7428" max="7428" width="16" customWidth="1"/>
    <col min="7429" max="7429" width="15.28515625" customWidth="1"/>
    <col min="7430" max="7430" width="15.140625" customWidth="1"/>
    <col min="7431" max="7431" width="16" customWidth="1"/>
    <col min="7432" max="7432" width="18.7109375" customWidth="1"/>
    <col min="7433" max="7433" width="16.7109375" customWidth="1"/>
    <col min="7434" max="7434" width="10.5703125" customWidth="1"/>
    <col min="7435" max="7435" width="9.5703125" customWidth="1"/>
    <col min="7436" max="7436" width="11.28515625" customWidth="1"/>
    <col min="7437" max="7437" width="7.42578125" customWidth="1"/>
    <col min="7438" max="7447" width="11.42578125" hidden="1" customWidth="1"/>
    <col min="7448" max="7448" width="3.7109375" customWidth="1"/>
    <col min="7449" max="7680" width="11.42578125" hidden="1"/>
    <col min="7681" max="7681" width="4.140625" customWidth="1"/>
    <col min="7682" max="7682" width="13.85546875" customWidth="1"/>
    <col min="7683" max="7683" width="11.5703125" customWidth="1"/>
    <col min="7684" max="7684" width="16" customWidth="1"/>
    <col min="7685" max="7685" width="15.28515625" customWidth="1"/>
    <col min="7686" max="7686" width="15.140625" customWidth="1"/>
    <col min="7687" max="7687" width="16" customWidth="1"/>
    <col min="7688" max="7688" width="18.7109375" customWidth="1"/>
    <col min="7689" max="7689" width="16.7109375" customWidth="1"/>
    <col min="7690" max="7690" width="10.5703125" customWidth="1"/>
    <col min="7691" max="7691" width="9.5703125" customWidth="1"/>
    <col min="7692" max="7692" width="11.28515625" customWidth="1"/>
    <col min="7693" max="7693" width="7.42578125" customWidth="1"/>
    <col min="7694" max="7703" width="11.42578125" hidden="1" customWidth="1"/>
    <col min="7704" max="7704" width="3.7109375" customWidth="1"/>
    <col min="7705" max="7936" width="11.42578125" hidden="1"/>
    <col min="7937" max="7937" width="4.140625" customWidth="1"/>
    <col min="7938" max="7938" width="13.85546875" customWidth="1"/>
    <col min="7939" max="7939" width="11.5703125" customWidth="1"/>
    <col min="7940" max="7940" width="16" customWidth="1"/>
    <col min="7941" max="7941" width="15.28515625" customWidth="1"/>
    <col min="7942" max="7942" width="15.140625" customWidth="1"/>
    <col min="7943" max="7943" width="16" customWidth="1"/>
    <col min="7944" max="7944" width="18.7109375" customWidth="1"/>
    <col min="7945" max="7945" width="16.7109375" customWidth="1"/>
    <col min="7946" max="7946" width="10.5703125" customWidth="1"/>
    <col min="7947" max="7947" width="9.5703125" customWidth="1"/>
    <col min="7948" max="7948" width="11.28515625" customWidth="1"/>
    <col min="7949" max="7949" width="7.42578125" customWidth="1"/>
    <col min="7950" max="7959" width="11.42578125" hidden="1" customWidth="1"/>
    <col min="7960" max="7960" width="3.7109375" customWidth="1"/>
    <col min="7961" max="8192" width="11.42578125" hidden="1"/>
    <col min="8193" max="8193" width="4.140625" customWidth="1"/>
    <col min="8194" max="8194" width="13.85546875" customWidth="1"/>
    <col min="8195" max="8195" width="11.5703125" customWidth="1"/>
    <col min="8196" max="8196" width="16" customWidth="1"/>
    <col min="8197" max="8197" width="15.28515625" customWidth="1"/>
    <col min="8198" max="8198" width="15.140625" customWidth="1"/>
    <col min="8199" max="8199" width="16" customWidth="1"/>
    <col min="8200" max="8200" width="18.7109375" customWidth="1"/>
    <col min="8201" max="8201" width="16.7109375" customWidth="1"/>
    <col min="8202" max="8202" width="10.5703125" customWidth="1"/>
    <col min="8203" max="8203" width="9.5703125" customWidth="1"/>
    <col min="8204" max="8204" width="11.28515625" customWidth="1"/>
    <col min="8205" max="8205" width="7.42578125" customWidth="1"/>
    <col min="8206" max="8215" width="11.42578125" hidden="1" customWidth="1"/>
    <col min="8216" max="8216" width="3.7109375" customWidth="1"/>
    <col min="8217" max="8448" width="11.42578125" hidden="1"/>
    <col min="8449" max="8449" width="4.140625" customWidth="1"/>
    <col min="8450" max="8450" width="13.85546875" customWidth="1"/>
    <col min="8451" max="8451" width="11.5703125" customWidth="1"/>
    <col min="8452" max="8452" width="16" customWidth="1"/>
    <col min="8453" max="8453" width="15.28515625" customWidth="1"/>
    <col min="8454" max="8454" width="15.140625" customWidth="1"/>
    <col min="8455" max="8455" width="16" customWidth="1"/>
    <col min="8456" max="8456" width="18.7109375" customWidth="1"/>
    <col min="8457" max="8457" width="16.7109375" customWidth="1"/>
    <col min="8458" max="8458" width="10.5703125" customWidth="1"/>
    <col min="8459" max="8459" width="9.5703125" customWidth="1"/>
    <col min="8460" max="8460" width="11.28515625" customWidth="1"/>
    <col min="8461" max="8461" width="7.42578125" customWidth="1"/>
    <col min="8462" max="8471" width="11.42578125" hidden="1" customWidth="1"/>
    <col min="8472" max="8472" width="3.7109375" customWidth="1"/>
    <col min="8473" max="8704" width="11.42578125" hidden="1"/>
    <col min="8705" max="8705" width="4.140625" customWidth="1"/>
    <col min="8706" max="8706" width="13.85546875" customWidth="1"/>
    <col min="8707" max="8707" width="11.5703125" customWidth="1"/>
    <col min="8708" max="8708" width="16" customWidth="1"/>
    <col min="8709" max="8709" width="15.28515625" customWidth="1"/>
    <col min="8710" max="8710" width="15.140625" customWidth="1"/>
    <col min="8711" max="8711" width="16" customWidth="1"/>
    <col min="8712" max="8712" width="18.7109375" customWidth="1"/>
    <col min="8713" max="8713" width="16.7109375" customWidth="1"/>
    <col min="8714" max="8714" width="10.5703125" customWidth="1"/>
    <col min="8715" max="8715" width="9.5703125" customWidth="1"/>
    <col min="8716" max="8716" width="11.28515625" customWidth="1"/>
    <col min="8717" max="8717" width="7.42578125" customWidth="1"/>
    <col min="8718" max="8727" width="11.42578125" hidden="1" customWidth="1"/>
    <col min="8728" max="8728" width="3.7109375" customWidth="1"/>
    <col min="8729" max="8960" width="11.42578125" hidden="1"/>
    <col min="8961" max="8961" width="4.140625" customWidth="1"/>
    <col min="8962" max="8962" width="13.85546875" customWidth="1"/>
    <col min="8963" max="8963" width="11.5703125" customWidth="1"/>
    <col min="8964" max="8964" width="16" customWidth="1"/>
    <col min="8965" max="8965" width="15.28515625" customWidth="1"/>
    <col min="8966" max="8966" width="15.140625" customWidth="1"/>
    <col min="8967" max="8967" width="16" customWidth="1"/>
    <col min="8968" max="8968" width="18.7109375" customWidth="1"/>
    <col min="8969" max="8969" width="16.7109375" customWidth="1"/>
    <col min="8970" max="8970" width="10.5703125" customWidth="1"/>
    <col min="8971" max="8971" width="9.5703125" customWidth="1"/>
    <col min="8972" max="8972" width="11.28515625" customWidth="1"/>
    <col min="8973" max="8973" width="7.42578125" customWidth="1"/>
    <col min="8974" max="8983" width="11.42578125" hidden="1" customWidth="1"/>
    <col min="8984" max="8984" width="3.7109375" customWidth="1"/>
    <col min="8985" max="9216" width="11.42578125" hidden="1"/>
    <col min="9217" max="9217" width="4.140625" customWidth="1"/>
    <col min="9218" max="9218" width="13.85546875" customWidth="1"/>
    <col min="9219" max="9219" width="11.5703125" customWidth="1"/>
    <col min="9220" max="9220" width="16" customWidth="1"/>
    <col min="9221" max="9221" width="15.28515625" customWidth="1"/>
    <col min="9222" max="9222" width="15.140625" customWidth="1"/>
    <col min="9223" max="9223" width="16" customWidth="1"/>
    <col min="9224" max="9224" width="18.7109375" customWidth="1"/>
    <col min="9225" max="9225" width="16.7109375" customWidth="1"/>
    <col min="9226" max="9226" width="10.5703125" customWidth="1"/>
    <col min="9227" max="9227" width="9.5703125" customWidth="1"/>
    <col min="9228" max="9228" width="11.28515625" customWidth="1"/>
    <col min="9229" max="9229" width="7.42578125" customWidth="1"/>
    <col min="9230" max="9239" width="11.42578125" hidden="1" customWidth="1"/>
    <col min="9240" max="9240" width="3.7109375" customWidth="1"/>
    <col min="9241" max="9472" width="11.42578125" hidden="1"/>
    <col min="9473" max="9473" width="4.140625" customWidth="1"/>
    <col min="9474" max="9474" width="13.85546875" customWidth="1"/>
    <col min="9475" max="9475" width="11.5703125" customWidth="1"/>
    <col min="9476" max="9476" width="16" customWidth="1"/>
    <col min="9477" max="9477" width="15.28515625" customWidth="1"/>
    <col min="9478" max="9478" width="15.140625" customWidth="1"/>
    <col min="9479" max="9479" width="16" customWidth="1"/>
    <col min="9480" max="9480" width="18.7109375" customWidth="1"/>
    <col min="9481" max="9481" width="16.7109375" customWidth="1"/>
    <col min="9482" max="9482" width="10.5703125" customWidth="1"/>
    <col min="9483" max="9483" width="9.5703125" customWidth="1"/>
    <col min="9484" max="9484" width="11.28515625" customWidth="1"/>
    <col min="9485" max="9485" width="7.42578125" customWidth="1"/>
    <col min="9486" max="9495" width="11.42578125" hidden="1" customWidth="1"/>
    <col min="9496" max="9496" width="3.7109375" customWidth="1"/>
    <col min="9497" max="9728" width="11.42578125" hidden="1"/>
    <col min="9729" max="9729" width="4.140625" customWidth="1"/>
    <col min="9730" max="9730" width="13.85546875" customWidth="1"/>
    <col min="9731" max="9731" width="11.5703125" customWidth="1"/>
    <col min="9732" max="9732" width="16" customWidth="1"/>
    <col min="9733" max="9733" width="15.28515625" customWidth="1"/>
    <col min="9734" max="9734" width="15.140625" customWidth="1"/>
    <col min="9735" max="9735" width="16" customWidth="1"/>
    <col min="9736" max="9736" width="18.7109375" customWidth="1"/>
    <col min="9737" max="9737" width="16.7109375" customWidth="1"/>
    <col min="9738" max="9738" width="10.5703125" customWidth="1"/>
    <col min="9739" max="9739" width="9.5703125" customWidth="1"/>
    <col min="9740" max="9740" width="11.28515625" customWidth="1"/>
    <col min="9741" max="9741" width="7.42578125" customWidth="1"/>
    <col min="9742" max="9751" width="11.42578125" hidden="1" customWidth="1"/>
    <col min="9752" max="9752" width="3.7109375" customWidth="1"/>
    <col min="9753" max="9984" width="11.42578125" hidden="1"/>
    <col min="9985" max="9985" width="4.140625" customWidth="1"/>
    <col min="9986" max="9986" width="13.85546875" customWidth="1"/>
    <col min="9987" max="9987" width="11.5703125" customWidth="1"/>
    <col min="9988" max="9988" width="16" customWidth="1"/>
    <col min="9989" max="9989" width="15.28515625" customWidth="1"/>
    <col min="9990" max="9990" width="15.140625" customWidth="1"/>
    <col min="9991" max="9991" width="16" customWidth="1"/>
    <col min="9992" max="9992" width="18.7109375" customWidth="1"/>
    <col min="9993" max="9993" width="16.7109375" customWidth="1"/>
    <col min="9994" max="9994" width="10.5703125" customWidth="1"/>
    <col min="9995" max="9995" width="9.5703125" customWidth="1"/>
    <col min="9996" max="9996" width="11.28515625" customWidth="1"/>
    <col min="9997" max="9997" width="7.42578125" customWidth="1"/>
    <col min="9998" max="10007" width="11.42578125" hidden="1" customWidth="1"/>
    <col min="10008" max="10008" width="3.7109375" customWidth="1"/>
    <col min="10009" max="10240" width="11.42578125" hidden="1"/>
    <col min="10241" max="10241" width="4.140625" customWidth="1"/>
    <col min="10242" max="10242" width="13.85546875" customWidth="1"/>
    <col min="10243" max="10243" width="11.5703125" customWidth="1"/>
    <col min="10244" max="10244" width="16" customWidth="1"/>
    <col min="10245" max="10245" width="15.28515625" customWidth="1"/>
    <col min="10246" max="10246" width="15.140625" customWidth="1"/>
    <col min="10247" max="10247" width="16" customWidth="1"/>
    <col min="10248" max="10248" width="18.7109375" customWidth="1"/>
    <col min="10249" max="10249" width="16.7109375" customWidth="1"/>
    <col min="10250" max="10250" width="10.5703125" customWidth="1"/>
    <col min="10251" max="10251" width="9.5703125" customWidth="1"/>
    <col min="10252" max="10252" width="11.28515625" customWidth="1"/>
    <col min="10253" max="10253" width="7.42578125" customWidth="1"/>
    <col min="10254" max="10263" width="11.42578125" hidden="1" customWidth="1"/>
    <col min="10264" max="10264" width="3.7109375" customWidth="1"/>
    <col min="10265" max="10496" width="11.42578125" hidden="1"/>
    <col min="10497" max="10497" width="4.140625" customWidth="1"/>
    <col min="10498" max="10498" width="13.85546875" customWidth="1"/>
    <col min="10499" max="10499" width="11.5703125" customWidth="1"/>
    <col min="10500" max="10500" width="16" customWidth="1"/>
    <col min="10501" max="10501" width="15.28515625" customWidth="1"/>
    <col min="10502" max="10502" width="15.140625" customWidth="1"/>
    <col min="10503" max="10503" width="16" customWidth="1"/>
    <col min="10504" max="10504" width="18.7109375" customWidth="1"/>
    <col min="10505" max="10505" width="16.7109375" customWidth="1"/>
    <col min="10506" max="10506" width="10.5703125" customWidth="1"/>
    <col min="10507" max="10507" width="9.5703125" customWidth="1"/>
    <col min="10508" max="10508" width="11.28515625" customWidth="1"/>
    <col min="10509" max="10509" width="7.42578125" customWidth="1"/>
    <col min="10510" max="10519" width="11.42578125" hidden="1" customWidth="1"/>
    <col min="10520" max="10520" width="3.7109375" customWidth="1"/>
    <col min="10521" max="10752" width="11.42578125" hidden="1"/>
    <col min="10753" max="10753" width="4.140625" customWidth="1"/>
    <col min="10754" max="10754" width="13.85546875" customWidth="1"/>
    <col min="10755" max="10755" width="11.5703125" customWidth="1"/>
    <col min="10756" max="10756" width="16" customWidth="1"/>
    <col min="10757" max="10757" width="15.28515625" customWidth="1"/>
    <col min="10758" max="10758" width="15.140625" customWidth="1"/>
    <col min="10759" max="10759" width="16" customWidth="1"/>
    <col min="10760" max="10760" width="18.7109375" customWidth="1"/>
    <col min="10761" max="10761" width="16.7109375" customWidth="1"/>
    <col min="10762" max="10762" width="10.5703125" customWidth="1"/>
    <col min="10763" max="10763" width="9.5703125" customWidth="1"/>
    <col min="10764" max="10764" width="11.28515625" customWidth="1"/>
    <col min="10765" max="10765" width="7.42578125" customWidth="1"/>
    <col min="10766" max="10775" width="11.42578125" hidden="1" customWidth="1"/>
    <col min="10776" max="10776" width="3.7109375" customWidth="1"/>
    <col min="10777" max="11008" width="11.42578125" hidden="1"/>
    <col min="11009" max="11009" width="4.140625" customWidth="1"/>
    <col min="11010" max="11010" width="13.85546875" customWidth="1"/>
    <col min="11011" max="11011" width="11.5703125" customWidth="1"/>
    <col min="11012" max="11012" width="16" customWidth="1"/>
    <col min="11013" max="11013" width="15.28515625" customWidth="1"/>
    <col min="11014" max="11014" width="15.140625" customWidth="1"/>
    <col min="11015" max="11015" width="16" customWidth="1"/>
    <col min="11016" max="11016" width="18.7109375" customWidth="1"/>
    <col min="11017" max="11017" width="16.7109375" customWidth="1"/>
    <col min="11018" max="11018" width="10.5703125" customWidth="1"/>
    <col min="11019" max="11019" width="9.5703125" customWidth="1"/>
    <col min="11020" max="11020" width="11.28515625" customWidth="1"/>
    <col min="11021" max="11021" width="7.42578125" customWidth="1"/>
    <col min="11022" max="11031" width="11.42578125" hidden="1" customWidth="1"/>
    <col min="11032" max="11032" width="3.7109375" customWidth="1"/>
    <col min="11033" max="11264" width="11.42578125" hidden="1"/>
    <col min="11265" max="11265" width="4.140625" customWidth="1"/>
    <col min="11266" max="11266" width="13.85546875" customWidth="1"/>
    <col min="11267" max="11267" width="11.5703125" customWidth="1"/>
    <col min="11268" max="11268" width="16" customWidth="1"/>
    <col min="11269" max="11269" width="15.28515625" customWidth="1"/>
    <col min="11270" max="11270" width="15.140625" customWidth="1"/>
    <col min="11271" max="11271" width="16" customWidth="1"/>
    <col min="11272" max="11272" width="18.7109375" customWidth="1"/>
    <col min="11273" max="11273" width="16.7109375" customWidth="1"/>
    <col min="11274" max="11274" width="10.5703125" customWidth="1"/>
    <col min="11275" max="11275" width="9.5703125" customWidth="1"/>
    <col min="11276" max="11276" width="11.28515625" customWidth="1"/>
    <col min="11277" max="11277" width="7.42578125" customWidth="1"/>
    <col min="11278" max="11287" width="11.42578125" hidden="1" customWidth="1"/>
    <col min="11288" max="11288" width="3.7109375" customWidth="1"/>
    <col min="11289" max="11520" width="11.42578125" hidden="1"/>
    <col min="11521" max="11521" width="4.140625" customWidth="1"/>
    <col min="11522" max="11522" width="13.85546875" customWidth="1"/>
    <col min="11523" max="11523" width="11.5703125" customWidth="1"/>
    <col min="11524" max="11524" width="16" customWidth="1"/>
    <col min="11525" max="11525" width="15.28515625" customWidth="1"/>
    <col min="11526" max="11526" width="15.140625" customWidth="1"/>
    <col min="11527" max="11527" width="16" customWidth="1"/>
    <col min="11528" max="11528" width="18.7109375" customWidth="1"/>
    <col min="11529" max="11529" width="16.7109375" customWidth="1"/>
    <col min="11530" max="11530" width="10.5703125" customWidth="1"/>
    <col min="11531" max="11531" width="9.5703125" customWidth="1"/>
    <col min="11532" max="11532" width="11.28515625" customWidth="1"/>
    <col min="11533" max="11533" width="7.42578125" customWidth="1"/>
    <col min="11534" max="11543" width="11.42578125" hidden="1" customWidth="1"/>
    <col min="11544" max="11544" width="3.7109375" customWidth="1"/>
    <col min="11545" max="11776" width="11.42578125" hidden="1"/>
    <col min="11777" max="11777" width="4.140625" customWidth="1"/>
    <col min="11778" max="11778" width="13.85546875" customWidth="1"/>
    <col min="11779" max="11779" width="11.5703125" customWidth="1"/>
    <col min="11780" max="11780" width="16" customWidth="1"/>
    <col min="11781" max="11781" width="15.28515625" customWidth="1"/>
    <col min="11782" max="11782" width="15.140625" customWidth="1"/>
    <col min="11783" max="11783" width="16" customWidth="1"/>
    <col min="11784" max="11784" width="18.7109375" customWidth="1"/>
    <col min="11785" max="11785" width="16.7109375" customWidth="1"/>
    <col min="11786" max="11786" width="10.5703125" customWidth="1"/>
    <col min="11787" max="11787" width="9.5703125" customWidth="1"/>
    <col min="11788" max="11788" width="11.28515625" customWidth="1"/>
    <col min="11789" max="11789" width="7.42578125" customWidth="1"/>
    <col min="11790" max="11799" width="11.42578125" hidden="1" customWidth="1"/>
    <col min="11800" max="11800" width="3.7109375" customWidth="1"/>
    <col min="11801" max="12032" width="11.42578125" hidden="1"/>
    <col min="12033" max="12033" width="4.140625" customWidth="1"/>
    <col min="12034" max="12034" width="13.85546875" customWidth="1"/>
    <col min="12035" max="12035" width="11.5703125" customWidth="1"/>
    <col min="12036" max="12036" width="16" customWidth="1"/>
    <col min="12037" max="12037" width="15.28515625" customWidth="1"/>
    <col min="12038" max="12038" width="15.140625" customWidth="1"/>
    <col min="12039" max="12039" width="16" customWidth="1"/>
    <col min="12040" max="12040" width="18.7109375" customWidth="1"/>
    <col min="12041" max="12041" width="16.7109375" customWidth="1"/>
    <col min="12042" max="12042" width="10.5703125" customWidth="1"/>
    <col min="12043" max="12043" width="9.5703125" customWidth="1"/>
    <col min="12044" max="12044" width="11.28515625" customWidth="1"/>
    <col min="12045" max="12045" width="7.42578125" customWidth="1"/>
    <col min="12046" max="12055" width="11.42578125" hidden="1" customWidth="1"/>
    <col min="12056" max="12056" width="3.7109375" customWidth="1"/>
    <col min="12057" max="12288" width="11.42578125" hidden="1"/>
    <col min="12289" max="12289" width="4.140625" customWidth="1"/>
    <col min="12290" max="12290" width="13.85546875" customWidth="1"/>
    <col min="12291" max="12291" width="11.5703125" customWidth="1"/>
    <col min="12292" max="12292" width="16" customWidth="1"/>
    <col min="12293" max="12293" width="15.28515625" customWidth="1"/>
    <col min="12294" max="12294" width="15.140625" customWidth="1"/>
    <col min="12295" max="12295" width="16" customWidth="1"/>
    <col min="12296" max="12296" width="18.7109375" customWidth="1"/>
    <col min="12297" max="12297" width="16.7109375" customWidth="1"/>
    <col min="12298" max="12298" width="10.5703125" customWidth="1"/>
    <col min="12299" max="12299" width="9.5703125" customWidth="1"/>
    <col min="12300" max="12300" width="11.28515625" customWidth="1"/>
    <col min="12301" max="12301" width="7.42578125" customWidth="1"/>
    <col min="12302" max="12311" width="11.42578125" hidden="1" customWidth="1"/>
    <col min="12312" max="12312" width="3.7109375" customWidth="1"/>
    <col min="12313" max="12544" width="11.42578125" hidden="1"/>
    <col min="12545" max="12545" width="4.140625" customWidth="1"/>
    <col min="12546" max="12546" width="13.85546875" customWidth="1"/>
    <col min="12547" max="12547" width="11.5703125" customWidth="1"/>
    <col min="12548" max="12548" width="16" customWidth="1"/>
    <col min="12549" max="12549" width="15.28515625" customWidth="1"/>
    <col min="12550" max="12550" width="15.140625" customWidth="1"/>
    <col min="12551" max="12551" width="16" customWidth="1"/>
    <col min="12552" max="12552" width="18.7109375" customWidth="1"/>
    <col min="12553" max="12553" width="16.7109375" customWidth="1"/>
    <col min="12554" max="12554" width="10.5703125" customWidth="1"/>
    <col min="12555" max="12555" width="9.5703125" customWidth="1"/>
    <col min="12556" max="12556" width="11.28515625" customWidth="1"/>
    <col min="12557" max="12557" width="7.42578125" customWidth="1"/>
    <col min="12558" max="12567" width="11.42578125" hidden="1" customWidth="1"/>
    <col min="12568" max="12568" width="3.7109375" customWidth="1"/>
    <col min="12569" max="12800" width="11.42578125" hidden="1"/>
    <col min="12801" max="12801" width="4.140625" customWidth="1"/>
    <col min="12802" max="12802" width="13.85546875" customWidth="1"/>
    <col min="12803" max="12803" width="11.5703125" customWidth="1"/>
    <col min="12804" max="12804" width="16" customWidth="1"/>
    <col min="12805" max="12805" width="15.28515625" customWidth="1"/>
    <col min="12806" max="12806" width="15.140625" customWidth="1"/>
    <col min="12807" max="12807" width="16" customWidth="1"/>
    <col min="12808" max="12808" width="18.7109375" customWidth="1"/>
    <col min="12809" max="12809" width="16.7109375" customWidth="1"/>
    <col min="12810" max="12810" width="10.5703125" customWidth="1"/>
    <col min="12811" max="12811" width="9.5703125" customWidth="1"/>
    <col min="12812" max="12812" width="11.28515625" customWidth="1"/>
    <col min="12813" max="12813" width="7.42578125" customWidth="1"/>
    <col min="12814" max="12823" width="11.42578125" hidden="1" customWidth="1"/>
    <col min="12824" max="12824" width="3.7109375" customWidth="1"/>
    <col min="12825" max="13056" width="11.42578125" hidden="1"/>
    <col min="13057" max="13057" width="4.140625" customWidth="1"/>
    <col min="13058" max="13058" width="13.85546875" customWidth="1"/>
    <col min="13059" max="13059" width="11.5703125" customWidth="1"/>
    <col min="13060" max="13060" width="16" customWidth="1"/>
    <col min="13061" max="13061" width="15.28515625" customWidth="1"/>
    <col min="13062" max="13062" width="15.140625" customWidth="1"/>
    <col min="13063" max="13063" width="16" customWidth="1"/>
    <col min="13064" max="13064" width="18.7109375" customWidth="1"/>
    <col min="13065" max="13065" width="16.7109375" customWidth="1"/>
    <col min="13066" max="13066" width="10.5703125" customWidth="1"/>
    <col min="13067" max="13067" width="9.5703125" customWidth="1"/>
    <col min="13068" max="13068" width="11.28515625" customWidth="1"/>
    <col min="13069" max="13069" width="7.42578125" customWidth="1"/>
    <col min="13070" max="13079" width="11.42578125" hidden="1" customWidth="1"/>
    <col min="13080" max="13080" width="3.7109375" customWidth="1"/>
    <col min="13081" max="13312" width="11.42578125" hidden="1"/>
    <col min="13313" max="13313" width="4.140625" customWidth="1"/>
    <col min="13314" max="13314" width="13.85546875" customWidth="1"/>
    <col min="13315" max="13315" width="11.5703125" customWidth="1"/>
    <col min="13316" max="13316" width="16" customWidth="1"/>
    <col min="13317" max="13317" width="15.28515625" customWidth="1"/>
    <col min="13318" max="13318" width="15.140625" customWidth="1"/>
    <col min="13319" max="13319" width="16" customWidth="1"/>
    <col min="13320" max="13320" width="18.7109375" customWidth="1"/>
    <col min="13321" max="13321" width="16.7109375" customWidth="1"/>
    <col min="13322" max="13322" width="10.5703125" customWidth="1"/>
    <col min="13323" max="13323" width="9.5703125" customWidth="1"/>
    <col min="13324" max="13324" width="11.28515625" customWidth="1"/>
    <col min="13325" max="13325" width="7.42578125" customWidth="1"/>
    <col min="13326" max="13335" width="11.42578125" hidden="1" customWidth="1"/>
    <col min="13336" max="13336" width="3.7109375" customWidth="1"/>
    <col min="13337" max="13568" width="11.42578125" hidden="1"/>
    <col min="13569" max="13569" width="4.140625" customWidth="1"/>
    <col min="13570" max="13570" width="13.85546875" customWidth="1"/>
    <col min="13571" max="13571" width="11.5703125" customWidth="1"/>
    <col min="13572" max="13572" width="16" customWidth="1"/>
    <col min="13573" max="13573" width="15.28515625" customWidth="1"/>
    <col min="13574" max="13574" width="15.140625" customWidth="1"/>
    <col min="13575" max="13575" width="16" customWidth="1"/>
    <col min="13576" max="13576" width="18.7109375" customWidth="1"/>
    <col min="13577" max="13577" width="16.7109375" customWidth="1"/>
    <col min="13578" max="13578" width="10.5703125" customWidth="1"/>
    <col min="13579" max="13579" width="9.5703125" customWidth="1"/>
    <col min="13580" max="13580" width="11.28515625" customWidth="1"/>
    <col min="13581" max="13581" width="7.42578125" customWidth="1"/>
    <col min="13582" max="13591" width="11.42578125" hidden="1" customWidth="1"/>
    <col min="13592" max="13592" width="3.7109375" customWidth="1"/>
    <col min="13593" max="13824" width="11.42578125" hidden="1"/>
    <col min="13825" max="13825" width="4.140625" customWidth="1"/>
    <col min="13826" max="13826" width="13.85546875" customWidth="1"/>
    <col min="13827" max="13827" width="11.5703125" customWidth="1"/>
    <col min="13828" max="13828" width="16" customWidth="1"/>
    <col min="13829" max="13829" width="15.28515625" customWidth="1"/>
    <col min="13830" max="13830" width="15.140625" customWidth="1"/>
    <col min="13831" max="13831" width="16" customWidth="1"/>
    <col min="13832" max="13832" width="18.7109375" customWidth="1"/>
    <col min="13833" max="13833" width="16.7109375" customWidth="1"/>
    <col min="13834" max="13834" width="10.5703125" customWidth="1"/>
    <col min="13835" max="13835" width="9.5703125" customWidth="1"/>
    <col min="13836" max="13836" width="11.28515625" customWidth="1"/>
    <col min="13837" max="13837" width="7.42578125" customWidth="1"/>
    <col min="13838" max="13847" width="11.42578125" hidden="1" customWidth="1"/>
    <col min="13848" max="13848" width="3.7109375" customWidth="1"/>
    <col min="13849" max="14080" width="11.42578125" hidden="1"/>
    <col min="14081" max="14081" width="4.140625" customWidth="1"/>
    <col min="14082" max="14082" width="13.85546875" customWidth="1"/>
    <col min="14083" max="14083" width="11.5703125" customWidth="1"/>
    <col min="14084" max="14084" width="16" customWidth="1"/>
    <col min="14085" max="14085" width="15.28515625" customWidth="1"/>
    <col min="14086" max="14086" width="15.140625" customWidth="1"/>
    <col min="14087" max="14087" width="16" customWidth="1"/>
    <col min="14088" max="14088" width="18.7109375" customWidth="1"/>
    <col min="14089" max="14089" width="16.7109375" customWidth="1"/>
    <col min="14090" max="14090" width="10.5703125" customWidth="1"/>
    <col min="14091" max="14091" width="9.5703125" customWidth="1"/>
    <col min="14092" max="14092" width="11.28515625" customWidth="1"/>
    <col min="14093" max="14093" width="7.42578125" customWidth="1"/>
    <col min="14094" max="14103" width="11.42578125" hidden="1" customWidth="1"/>
    <col min="14104" max="14104" width="3.7109375" customWidth="1"/>
    <col min="14105" max="14336" width="11.42578125" hidden="1"/>
    <col min="14337" max="14337" width="4.140625" customWidth="1"/>
    <col min="14338" max="14338" width="13.85546875" customWidth="1"/>
    <col min="14339" max="14339" width="11.5703125" customWidth="1"/>
    <col min="14340" max="14340" width="16" customWidth="1"/>
    <col min="14341" max="14341" width="15.28515625" customWidth="1"/>
    <col min="14342" max="14342" width="15.140625" customWidth="1"/>
    <col min="14343" max="14343" width="16" customWidth="1"/>
    <col min="14344" max="14344" width="18.7109375" customWidth="1"/>
    <col min="14345" max="14345" width="16.7109375" customWidth="1"/>
    <col min="14346" max="14346" width="10.5703125" customWidth="1"/>
    <col min="14347" max="14347" width="9.5703125" customWidth="1"/>
    <col min="14348" max="14348" width="11.28515625" customWidth="1"/>
    <col min="14349" max="14349" width="7.42578125" customWidth="1"/>
    <col min="14350" max="14359" width="11.42578125" hidden="1" customWidth="1"/>
    <col min="14360" max="14360" width="3.7109375" customWidth="1"/>
    <col min="14361" max="14592" width="11.42578125" hidden="1"/>
    <col min="14593" max="14593" width="4.140625" customWidth="1"/>
    <col min="14594" max="14594" width="13.85546875" customWidth="1"/>
    <col min="14595" max="14595" width="11.5703125" customWidth="1"/>
    <col min="14596" max="14596" width="16" customWidth="1"/>
    <col min="14597" max="14597" width="15.28515625" customWidth="1"/>
    <col min="14598" max="14598" width="15.140625" customWidth="1"/>
    <col min="14599" max="14599" width="16" customWidth="1"/>
    <col min="14600" max="14600" width="18.7109375" customWidth="1"/>
    <col min="14601" max="14601" width="16.7109375" customWidth="1"/>
    <col min="14602" max="14602" width="10.5703125" customWidth="1"/>
    <col min="14603" max="14603" width="9.5703125" customWidth="1"/>
    <col min="14604" max="14604" width="11.28515625" customWidth="1"/>
    <col min="14605" max="14605" width="7.42578125" customWidth="1"/>
    <col min="14606" max="14615" width="11.42578125" hidden="1" customWidth="1"/>
    <col min="14616" max="14616" width="3.7109375" customWidth="1"/>
    <col min="14617" max="14848" width="11.42578125" hidden="1"/>
    <col min="14849" max="14849" width="4.140625" customWidth="1"/>
    <col min="14850" max="14850" width="13.85546875" customWidth="1"/>
    <col min="14851" max="14851" width="11.5703125" customWidth="1"/>
    <col min="14852" max="14852" width="16" customWidth="1"/>
    <col min="14853" max="14853" width="15.28515625" customWidth="1"/>
    <col min="14854" max="14854" width="15.140625" customWidth="1"/>
    <col min="14855" max="14855" width="16" customWidth="1"/>
    <col min="14856" max="14856" width="18.7109375" customWidth="1"/>
    <col min="14857" max="14857" width="16.7109375" customWidth="1"/>
    <col min="14858" max="14858" width="10.5703125" customWidth="1"/>
    <col min="14859" max="14859" width="9.5703125" customWidth="1"/>
    <col min="14860" max="14860" width="11.28515625" customWidth="1"/>
    <col min="14861" max="14861" width="7.42578125" customWidth="1"/>
    <col min="14862" max="14871" width="11.42578125" hidden="1" customWidth="1"/>
    <col min="14872" max="14872" width="3.7109375" customWidth="1"/>
    <col min="14873" max="15104" width="11.42578125" hidden="1"/>
    <col min="15105" max="15105" width="4.140625" customWidth="1"/>
    <col min="15106" max="15106" width="13.85546875" customWidth="1"/>
    <col min="15107" max="15107" width="11.5703125" customWidth="1"/>
    <col min="15108" max="15108" width="16" customWidth="1"/>
    <col min="15109" max="15109" width="15.28515625" customWidth="1"/>
    <col min="15110" max="15110" width="15.140625" customWidth="1"/>
    <col min="15111" max="15111" width="16" customWidth="1"/>
    <col min="15112" max="15112" width="18.7109375" customWidth="1"/>
    <col min="15113" max="15113" width="16.7109375" customWidth="1"/>
    <col min="15114" max="15114" width="10.5703125" customWidth="1"/>
    <col min="15115" max="15115" width="9.5703125" customWidth="1"/>
    <col min="15116" max="15116" width="11.28515625" customWidth="1"/>
    <col min="15117" max="15117" width="7.42578125" customWidth="1"/>
    <col min="15118" max="15127" width="11.42578125" hidden="1" customWidth="1"/>
    <col min="15128" max="15128" width="3.7109375" customWidth="1"/>
    <col min="15129" max="15360" width="11.42578125" hidden="1"/>
    <col min="15361" max="15361" width="4.140625" customWidth="1"/>
    <col min="15362" max="15362" width="13.85546875" customWidth="1"/>
    <col min="15363" max="15363" width="11.5703125" customWidth="1"/>
    <col min="15364" max="15364" width="16" customWidth="1"/>
    <col min="15365" max="15365" width="15.28515625" customWidth="1"/>
    <col min="15366" max="15366" width="15.140625" customWidth="1"/>
    <col min="15367" max="15367" width="16" customWidth="1"/>
    <col min="15368" max="15368" width="18.7109375" customWidth="1"/>
    <col min="15369" max="15369" width="16.7109375" customWidth="1"/>
    <col min="15370" max="15370" width="10.5703125" customWidth="1"/>
    <col min="15371" max="15371" width="9.5703125" customWidth="1"/>
    <col min="15372" max="15372" width="11.28515625" customWidth="1"/>
    <col min="15373" max="15373" width="7.42578125" customWidth="1"/>
    <col min="15374" max="15383" width="11.42578125" hidden="1" customWidth="1"/>
    <col min="15384" max="15384" width="3.7109375" customWidth="1"/>
    <col min="15385" max="15616" width="11.42578125" hidden="1"/>
    <col min="15617" max="15617" width="4.140625" customWidth="1"/>
    <col min="15618" max="15618" width="13.85546875" customWidth="1"/>
    <col min="15619" max="15619" width="11.5703125" customWidth="1"/>
    <col min="15620" max="15620" width="16" customWidth="1"/>
    <col min="15621" max="15621" width="15.28515625" customWidth="1"/>
    <col min="15622" max="15622" width="15.140625" customWidth="1"/>
    <col min="15623" max="15623" width="16" customWidth="1"/>
    <col min="15624" max="15624" width="18.7109375" customWidth="1"/>
    <col min="15625" max="15625" width="16.7109375" customWidth="1"/>
    <col min="15626" max="15626" width="10.5703125" customWidth="1"/>
    <col min="15627" max="15627" width="9.5703125" customWidth="1"/>
    <col min="15628" max="15628" width="11.28515625" customWidth="1"/>
    <col min="15629" max="15629" width="7.42578125" customWidth="1"/>
    <col min="15630" max="15639" width="11.42578125" hidden="1" customWidth="1"/>
    <col min="15640" max="15640" width="3.7109375" customWidth="1"/>
    <col min="15641" max="15872" width="11.42578125" hidden="1"/>
    <col min="15873" max="15873" width="4.140625" customWidth="1"/>
    <col min="15874" max="15874" width="13.85546875" customWidth="1"/>
    <col min="15875" max="15875" width="11.5703125" customWidth="1"/>
    <col min="15876" max="15876" width="16" customWidth="1"/>
    <col min="15877" max="15877" width="15.28515625" customWidth="1"/>
    <col min="15878" max="15878" width="15.140625" customWidth="1"/>
    <col min="15879" max="15879" width="16" customWidth="1"/>
    <col min="15880" max="15880" width="18.7109375" customWidth="1"/>
    <col min="15881" max="15881" width="16.7109375" customWidth="1"/>
    <col min="15882" max="15882" width="10.5703125" customWidth="1"/>
    <col min="15883" max="15883" width="9.5703125" customWidth="1"/>
    <col min="15884" max="15884" width="11.28515625" customWidth="1"/>
    <col min="15885" max="15885" width="7.42578125" customWidth="1"/>
    <col min="15886" max="15895" width="11.42578125" hidden="1" customWidth="1"/>
    <col min="15896" max="15896" width="3.7109375" customWidth="1"/>
    <col min="15897" max="16128" width="11.42578125" hidden="1"/>
    <col min="16129" max="16129" width="4.140625" customWidth="1"/>
    <col min="16130" max="16130" width="13.85546875" customWidth="1"/>
    <col min="16131" max="16131" width="11.5703125" customWidth="1"/>
    <col min="16132" max="16132" width="16" customWidth="1"/>
    <col min="16133" max="16133" width="15.28515625" customWidth="1"/>
    <col min="16134" max="16134" width="15.140625" customWidth="1"/>
    <col min="16135" max="16135" width="16" customWidth="1"/>
    <col min="16136" max="16136" width="18.7109375" customWidth="1"/>
    <col min="16137" max="16137" width="16.7109375" customWidth="1"/>
    <col min="16138" max="16138" width="10.5703125" customWidth="1"/>
    <col min="16139" max="16139" width="9.5703125" customWidth="1"/>
    <col min="16140" max="16140" width="11.28515625" customWidth="1"/>
    <col min="16141" max="16141" width="7.42578125" customWidth="1"/>
    <col min="16142" max="16151" width="11.42578125" hidden="1" customWidth="1"/>
    <col min="16152" max="16152" width="3.7109375" customWidth="1"/>
    <col min="16153" max="16384" width="11.42578125" hidden="1"/>
  </cols>
  <sheetData>
    <row r="1" spans="2:32" ht="9.75" customHeight="1" x14ac:dyDescent="0.25">
      <c r="P1" s="3" t="s">
        <v>0</v>
      </c>
    </row>
    <row r="2" spans="2:32" ht="15.75" customHeight="1" x14ac:dyDescent="0.25">
      <c r="B2" s="4"/>
      <c r="C2" s="4"/>
      <c r="D2" s="270"/>
      <c r="E2" s="272"/>
      <c r="F2" s="272"/>
      <c r="G2" s="272"/>
      <c r="H2" s="272"/>
      <c r="I2" s="272"/>
      <c r="J2" s="272"/>
      <c r="K2" s="273"/>
      <c r="L2" s="5"/>
      <c r="N2" s="6" t="s">
        <v>1</v>
      </c>
      <c r="O2" s="6" t="s">
        <v>2</v>
      </c>
      <c r="P2" s="3" t="s">
        <v>3</v>
      </c>
      <c r="Q2" s="3" t="s">
        <v>4</v>
      </c>
      <c r="R2" s="7"/>
      <c r="S2" s="8"/>
      <c r="T2" s="8"/>
      <c r="U2" s="8"/>
      <c r="V2" s="8"/>
      <c r="W2" s="8"/>
      <c r="X2" s="9"/>
      <c r="Y2" s="10"/>
      <c r="Z2" s="10"/>
      <c r="AA2" s="10"/>
      <c r="AB2" s="10"/>
      <c r="AC2" s="10"/>
      <c r="AD2" s="10"/>
      <c r="AE2" s="10"/>
      <c r="AF2" s="10"/>
    </row>
    <row r="3" spans="2:32" ht="15.75" customHeight="1" x14ac:dyDescent="0.25">
      <c r="B3" s="11"/>
      <c r="C3" s="11"/>
      <c r="D3" s="271"/>
      <c r="E3" s="274"/>
      <c r="F3" s="274"/>
      <c r="G3" s="274"/>
      <c r="H3" s="274"/>
      <c r="I3" s="274"/>
      <c r="J3" s="274"/>
      <c r="K3" s="275"/>
      <c r="L3" s="12"/>
      <c r="N3" s="6" t="s">
        <v>5</v>
      </c>
      <c r="O3" s="6" t="s">
        <v>6</v>
      </c>
      <c r="P3" s="3" t="s">
        <v>7</v>
      </c>
      <c r="Q3" s="8" t="s">
        <v>8</v>
      </c>
      <c r="R3" s="7"/>
      <c r="S3" s="8"/>
      <c r="T3" s="8"/>
      <c r="U3" s="8"/>
      <c r="V3" s="8"/>
      <c r="W3" s="8"/>
      <c r="X3" s="9"/>
      <c r="Y3" s="10"/>
      <c r="Z3" s="10"/>
      <c r="AA3" s="10"/>
      <c r="AB3" s="10"/>
      <c r="AC3" s="10"/>
      <c r="AD3" s="10"/>
      <c r="AE3" s="10"/>
      <c r="AF3" s="10"/>
    </row>
    <row r="4" spans="2:32" ht="15.75" customHeight="1" x14ac:dyDescent="0.25">
      <c r="B4" s="11"/>
      <c r="C4" s="11"/>
      <c r="D4" s="271"/>
      <c r="E4" s="276"/>
      <c r="F4" s="276"/>
      <c r="G4" s="276"/>
      <c r="H4" s="276"/>
      <c r="I4" s="277"/>
      <c r="J4" s="277"/>
      <c r="K4" s="278"/>
      <c r="L4" s="12"/>
      <c r="M4" s="13"/>
      <c r="N4" s="6" t="s">
        <v>9</v>
      </c>
      <c r="O4" s="6" t="s">
        <v>10</v>
      </c>
      <c r="P4" s="3" t="s">
        <v>11</v>
      </c>
      <c r="Q4" s="14" t="s">
        <v>12</v>
      </c>
      <c r="R4" s="7"/>
      <c r="S4" s="8"/>
      <c r="T4" s="8"/>
      <c r="U4" s="8"/>
      <c r="V4" s="8"/>
      <c r="W4" s="8"/>
      <c r="X4" s="9"/>
      <c r="Y4" s="10"/>
      <c r="Z4" s="10"/>
      <c r="AA4" s="10"/>
      <c r="AB4" s="10"/>
      <c r="AC4" s="10"/>
      <c r="AD4" s="10"/>
      <c r="AE4" s="10"/>
      <c r="AF4" s="10"/>
    </row>
    <row r="5" spans="2:32" ht="15.75" customHeight="1" x14ac:dyDescent="0.25">
      <c r="B5" s="11"/>
      <c r="C5" s="11"/>
      <c r="D5" s="271"/>
      <c r="E5" s="276"/>
      <c r="F5" s="276"/>
      <c r="G5" s="276"/>
      <c r="H5" s="276"/>
      <c r="I5" s="276"/>
      <c r="J5" s="276"/>
      <c r="K5" s="279"/>
      <c r="L5" s="12"/>
      <c r="M5" s="13"/>
      <c r="N5" s="15" t="s">
        <v>13</v>
      </c>
      <c r="O5" s="15"/>
      <c r="P5" s="3" t="s">
        <v>14</v>
      </c>
      <c r="Q5" s="8" t="s">
        <v>15</v>
      </c>
      <c r="R5" s="7"/>
      <c r="S5" s="8"/>
      <c r="T5" s="8"/>
      <c r="U5" s="8"/>
      <c r="V5" s="8"/>
      <c r="W5" s="8"/>
      <c r="X5" s="9"/>
      <c r="Y5" s="10"/>
      <c r="Z5" s="10"/>
      <c r="AA5" s="10"/>
      <c r="AB5" s="10"/>
      <c r="AC5" s="10"/>
      <c r="AD5" s="10"/>
      <c r="AE5" s="10"/>
      <c r="AF5" s="10"/>
    </row>
    <row r="6" spans="2:32" ht="15" customHeight="1" thickBot="1" x14ac:dyDescent="0.3">
      <c r="B6" s="11"/>
      <c r="C6" s="16"/>
      <c r="D6" s="17"/>
      <c r="E6" s="17"/>
      <c r="F6" s="17"/>
      <c r="G6" s="17"/>
      <c r="H6" s="17"/>
      <c r="I6" s="17"/>
      <c r="J6" s="17"/>
      <c r="K6" s="18"/>
      <c r="L6" s="12"/>
      <c r="M6" s="13"/>
      <c r="N6" s="15" t="s">
        <v>16</v>
      </c>
      <c r="O6" s="15"/>
      <c r="P6" s="3" t="s">
        <v>17</v>
      </c>
      <c r="Q6" s="3" t="s">
        <v>18</v>
      </c>
      <c r="R6" s="7"/>
      <c r="S6" s="8"/>
      <c r="T6" s="8"/>
      <c r="U6" s="8"/>
      <c r="V6" s="8"/>
      <c r="W6" s="8"/>
      <c r="X6" s="9"/>
      <c r="Y6" s="10"/>
      <c r="Z6" s="10"/>
      <c r="AA6" s="10"/>
      <c r="AB6" s="10"/>
      <c r="AC6" s="10"/>
      <c r="AD6" s="10"/>
      <c r="AE6" s="10"/>
      <c r="AF6" s="10"/>
    </row>
    <row r="7" spans="2:32" ht="15" customHeight="1" thickBot="1" x14ac:dyDescent="0.3">
      <c r="B7" s="11"/>
      <c r="C7" s="256" t="s">
        <v>19</v>
      </c>
      <c r="D7" s="257"/>
      <c r="E7" s="258" t="s">
        <v>20</v>
      </c>
      <c r="F7" s="259"/>
      <c r="G7" s="19" t="s">
        <v>21</v>
      </c>
      <c r="H7" s="20">
        <v>3</v>
      </c>
      <c r="I7" s="19" t="s">
        <v>22</v>
      </c>
      <c r="J7" s="260">
        <v>41337</v>
      </c>
      <c r="K7" s="261"/>
      <c r="L7" s="12"/>
      <c r="M7" s="13"/>
      <c r="N7" s="15" t="s">
        <v>23</v>
      </c>
      <c r="O7" s="15"/>
      <c r="P7" s="3" t="s">
        <v>24</v>
      </c>
      <c r="Q7" s="8" t="s">
        <v>25</v>
      </c>
      <c r="R7" s="7"/>
      <c r="S7" s="8"/>
      <c r="T7" s="8"/>
      <c r="U7" s="8"/>
      <c r="V7" s="8"/>
      <c r="W7" s="8"/>
      <c r="X7" s="9"/>
      <c r="Y7" s="10"/>
      <c r="Z7" s="10"/>
      <c r="AA7" s="10"/>
      <c r="AB7" s="10"/>
      <c r="AC7" s="10"/>
      <c r="AD7" s="10"/>
      <c r="AE7" s="10"/>
      <c r="AF7" s="10"/>
    </row>
    <row r="8" spans="2:32" ht="9.75" customHeight="1" x14ac:dyDescent="0.25">
      <c r="B8" s="16"/>
      <c r="C8" s="17"/>
      <c r="D8" s="17"/>
      <c r="E8" s="17"/>
      <c r="F8" s="17"/>
      <c r="G8" s="17"/>
      <c r="H8" s="17"/>
      <c r="I8" s="17"/>
      <c r="J8" s="17"/>
      <c r="K8" s="17"/>
      <c r="L8" s="18"/>
      <c r="M8" s="13"/>
      <c r="N8" s="6" t="s">
        <v>26</v>
      </c>
      <c r="O8" s="6"/>
      <c r="P8" s="3" t="s">
        <v>27</v>
      </c>
      <c r="Q8" s="8" t="s">
        <v>28</v>
      </c>
      <c r="R8" s="7"/>
      <c r="S8" s="8"/>
      <c r="T8" s="8"/>
      <c r="U8" s="8"/>
      <c r="V8" s="8"/>
      <c r="W8" s="8"/>
      <c r="X8" s="9"/>
      <c r="Y8" s="10"/>
      <c r="Z8" s="10"/>
      <c r="AA8" s="10"/>
      <c r="AB8" s="10"/>
      <c r="AC8" s="10"/>
      <c r="AD8" s="10"/>
      <c r="AE8" s="10"/>
      <c r="AF8" s="10"/>
    </row>
    <row r="9" spans="2:32" ht="19.5" customHeight="1" x14ac:dyDescent="0.25">
      <c r="B9" s="262" t="s">
        <v>29</v>
      </c>
      <c r="C9" s="263"/>
      <c r="D9" s="263"/>
      <c r="E9" s="263"/>
      <c r="F9" s="263"/>
      <c r="G9" s="263"/>
      <c r="H9" s="263"/>
      <c r="I9" s="263"/>
      <c r="J9" s="263"/>
      <c r="K9" s="263"/>
      <c r="L9" s="264"/>
      <c r="M9" s="13"/>
      <c r="N9" s="6" t="s">
        <v>30</v>
      </c>
      <c r="O9" s="6"/>
      <c r="P9" s="3" t="s">
        <v>31</v>
      </c>
      <c r="Q9" s="8" t="s">
        <v>32</v>
      </c>
      <c r="R9" s="7"/>
      <c r="S9" s="8"/>
      <c r="T9" s="8"/>
      <c r="U9" s="8"/>
      <c r="V9" s="8"/>
      <c r="W9" s="8"/>
      <c r="X9" s="9"/>
      <c r="Y9" s="10"/>
      <c r="Z9" s="10"/>
      <c r="AA9" s="10"/>
      <c r="AB9" s="10"/>
      <c r="AC9" s="10"/>
      <c r="AD9" s="10"/>
      <c r="AE9" s="10"/>
      <c r="AF9" s="10"/>
    </row>
    <row r="10" spans="2:32" ht="25.5" customHeight="1" x14ac:dyDescent="0.25">
      <c r="B10" s="265"/>
      <c r="C10" s="249" t="s">
        <v>33</v>
      </c>
      <c r="D10" s="249"/>
      <c r="E10" s="266" t="s">
        <v>233</v>
      </c>
      <c r="F10" s="266"/>
      <c r="G10" s="266"/>
      <c r="H10" s="266"/>
      <c r="I10" s="266"/>
      <c r="J10" s="21" t="s">
        <v>35</v>
      </c>
      <c r="K10" s="267" t="s">
        <v>234</v>
      </c>
      <c r="L10" s="267"/>
      <c r="M10" s="22"/>
      <c r="N10" s="6" t="s">
        <v>37</v>
      </c>
      <c r="O10" s="6"/>
      <c r="P10" s="8" t="s">
        <v>38</v>
      </c>
      <c r="Q10" s="23"/>
      <c r="R10" s="7"/>
      <c r="S10" s="8"/>
      <c r="T10" s="8"/>
      <c r="U10" s="8"/>
      <c r="V10" s="8"/>
      <c r="W10" s="8"/>
      <c r="X10" s="9"/>
      <c r="Y10" s="10"/>
      <c r="Z10" s="10"/>
      <c r="AA10" s="10"/>
      <c r="AB10" s="10"/>
      <c r="AC10" s="10"/>
      <c r="AD10" s="10"/>
      <c r="AE10" s="10"/>
      <c r="AF10" s="10"/>
    </row>
    <row r="11" spans="2:32" ht="22.5" customHeight="1" x14ac:dyDescent="0.25">
      <c r="B11" s="265"/>
      <c r="C11" s="232" t="s">
        <v>39</v>
      </c>
      <c r="D11" s="232"/>
      <c r="E11" s="268">
        <v>40177</v>
      </c>
      <c r="F11" s="269"/>
      <c r="G11" s="269"/>
      <c r="H11" s="269"/>
      <c r="I11" s="269"/>
      <c r="J11" s="269"/>
      <c r="K11" s="21" t="s">
        <v>40</v>
      </c>
      <c r="L11" s="24">
        <v>1</v>
      </c>
      <c r="M11" s="22"/>
      <c r="N11" s="6" t="s">
        <v>41</v>
      </c>
      <c r="O11" s="6"/>
      <c r="P11" s="8" t="s">
        <v>42</v>
      </c>
      <c r="Q11" s="25"/>
      <c r="R11" s="26"/>
      <c r="S11" s="8"/>
      <c r="T11" s="8"/>
      <c r="U11" s="8"/>
      <c r="V11" s="8"/>
      <c r="W11" s="8"/>
      <c r="X11" s="9"/>
      <c r="Y11" s="10"/>
      <c r="Z11" s="10"/>
      <c r="AA11" s="10"/>
      <c r="AB11" s="10"/>
      <c r="AC11" s="10"/>
      <c r="AD11" s="10"/>
      <c r="AE11" s="10"/>
      <c r="AF11" s="10"/>
    </row>
    <row r="12" spans="2:32" ht="27" customHeight="1" x14ac:dyDescent="0.25">
      <c r="B12" s="265"/>
      <c r="C12" s="223" t="s">
        <v>43</v>
      </c>
      <c r="D12" s="223"/>
      <c r="E12" s="223"/>
      <c r="F12" s="280" t="s">
        <v>41</v>
      </c>
      <c r="G12" s="281"/>
      <c r="H12" s="281"/>
      <c r="I12" s="281"/>
      <c r="J12" s="281"/>
      <c r="K12" s="281"/>
      <c r="L12" s="281"/>
      <c r="M12" s="22"/>
      <c r="N12" s="6" t="s">
        <v>44</v>
      </c>
      <c r="O12" s="6"/>
      <c r="P12" s="8" t="s">
        <v>45</v>
      </c>
      <c r="Q12" s="25"/>
      <c r="R12" s="26"/>
      <c r="S12" s="8"/>
      <c r="T12" s="8"/>
      <c r="U12" s="8"/>
      <c r="V12" s="8"/>
      <c r="W12" s="8"/>
      <c r="X12" s="9"/>
      <c r="Y12" s="10"/>
      <c r="Z12" s="10"/>
      <c r="AA12" s="10"/>
      <c r="AB12" s="10"/>
      <c r="AC12" s="10"/>
      <c r="AD12" s="10"/>
      <c r="AE12" s="10"/>
      <c r="AF12" s="10"/>
    </row>
    <row r="13" spans="2:32" ht="29.25" customHeight="1" x14ac:dyDescent="0.25">
      <c r="B13" s="265"/>
      <c r="C13" s="223" t="s">
        <v>46</v>
      </c>
      <c r="D13" s="223"/>
      <c r="E13" s="224" t="s">
        <v>235</v>
      </c>
      <c r="F13" s="224"/>
      <c r="G13" s="224"/>
      <c r="H13" s="224"/>
      <c r="I13" s="21" t="s">
        <v>47</v>
      </c>
      <c r="J13" s="266" t="s">
        <v>6</v>
      </c>
      <c r="K13" s="281"/>
      <c r="L13" s="281"/>
      <c r="M13" s="22"/>
      <c r="N13" s="6" t="s">
        <v>48</v>
      </c>
      <c r="O13" s="14"/>
      <c r="P13" s="14"/>
      <c r="Q13" s="14"/>
      <c r="R13" s="27"/>
      <c r="S13" s="8"/>
      <c r="T13" s="8"/>
      <c r="U13" s="8"/>
      <c r="V13" s="8"/>
      <c r="W13" s="8"/>
      <c r="X13" s="9"/>
      <c r="Y13" s="10"/>
      <c r="Z13" s="10"/>
      <c r="AA13" s="10"/>
      <c r="AB13" s="10"/>
      <c r="AC13" s="10"/>
      <c r="AD13" s="10"/>
      <c r="AE13" s="10"/>
      <c r="AF13" s="10"/>
    </row>
    <row r="14" spans="2:32" ht="48" customHeight="1" x14ac:dyDescent="0.25">
      <c r="B14" s="265"/>
      <c r="C14" s="252" t="s">
        <v>49</v>
      </c>
      <c r="D14" s="223"/>
      <c r="E14" s="253" t="s">
        <v>50</v>
      </c>
      <c r="F14" s="254"/>
      <c r="G14" s="254"/>
      <c r="H14" s="254"/>
      <c r="I14" s="254"/>
      <c r="J14" s="254"/>
      <c r="K14" s="254"/>
      <c r="L14" s="255"/>
      <c r="M14" s="22"/>
      <c r="N14" s="6" t="s">
        <v>51</v>
      </c>
      <c r="O14" s="14"/>
      <c r="P14" s="14"/>
      <c r="Q14" s="14"/>
      <c r="R14" s="27"/>
      <c r="S14" s="8"/>
      <c r="T14" s="8"/>
      <c r="U14" s="8"/>
      <c r="V14" s="8"/>
      <c r="W14" s="8"/>
      <c r="X14" s="9"/>
      <c r="Y14" s="10"/>
      <c r="Z14" s="10"/>
      <c r="AA14" s="10"/>
      <c r="AB14" s="10"/>
      <c r="AC14" s="10"/>
      <c r="AD14" s="10"/>
      <c r="AE14" s="10"/>
      <c r="AF14" s="10"/>
    </row>
    <row r="15" spans="2:32" ht="9" customHeight="1" x14ac:dyDescent="0.25">
      <c r="B15" s="222"/>
      <c r="C15" s="222"/>
      <c r="D15" s="222"/>
      <c r="E15" s="222"/>
      <c r="F15" s="222"/>
      <c r="G15" s="222"/>
      <c r="H15" s="222"/>
      <c r="I15" s="222"/>
      <c r="J15" s="222"/>
      <c r="K15" s="222"/>
      <c r="L15" s="222"/>
      <c r="M15" s="22"/>
      <c r="N15" s="6" t="s">
        <v>52</v>
      </c>
      <c r="O15" s="14"/>
      <c r="P15" s="14"/>
      <c r="Q15" s="14"/>
      <c r="R15" s="27"/>
      <c r="S15" s="28"/>
      <c r="T15" s="28"/>
      <c r="U15" s="8"/>
      <c r="V15" s="8"/>
      <c r="W15" s="8"/>
      <c r="X15" s="9"/>
      <c r="Y15" s="10"/>
      <c r="Z15" s="10"/>
      <c r="AA15" s="10"/>
      <c r="AB15" s="10"/>
      <c r="AC15" s="10"/>
      <c r="AD15" s="10"/>
      <c r="AE15" s="10"/>
      <c r="AF15" s="10"/>
    </row>
    <row r="16" spans="2:32" ht="17.25" customHeight="1" x14ac:dyDescent="0.25">
      <c r="B16" s="228" t="s">
        <v>53</v>
      </c>
      <c r="C16" s="229"/>
      <c r="D16" s="229"/>
      <c r="E16" s="229"/>
      <c r="F16" s="229"/>
      <c r="G16" s="229"/>
      <c r="H16" s="229"/>
      <c r="I16" s="229"/>
      <c r="J16" s="229"/>
      <c r="K16" s="229"/>
      <c r="L16" s="251"/>
      <c r="M16" s="22"/>
      <c r="N16" s="6" t="s">
        <v>54</v>
      </c>
      <c r="O16" s="6"/>
      <c r="P16" s="8"/>
      <c r="Q16" s="25"/>
      <c r="R16" s="26"/>
      <c r="S16" s="28"/>
      <c r="T16" s="28"/>
      <c r="U16" s="8"/>
      <c r="V16" s="8"/>
      <c r="W16" s="8"/>
      <c r="X16" s="9"/>
      <c r="Y16" s="10"/>
      <c r="Z16" s="10"/>
      <c r="AA16" s="10"/>
      <c r="AB16" s="10"/>
      <c r="AC16" s="10"/>
      <c r="AD16" s="10"/>
      <c r="AE16" s="10"/>
      <c r="AF16" s="10"/>
    </row>
    <row r="17" spans="2:32" ht="52.5" customHeight="1" x14ac:dyDescent="0.25">
      <c r="B17" s="29"/>
      <c r="C17" s="232" t="s">
        <v>55</v>
      </c>
      <c r="D17" s="232"/>
      <c r="E17" s="250" t="s">
        <v>236</v>
      </c>
      <c r="F17" s="250"/>
      <c r="G17" s="250"/>
      <c r="H17" s="250"/>
      <c r="I17" s="250"/>
      <c r="J17" s="250"/>
      <c r="K17" s="250"/>
      <c r="L17" s="250"/>
      <c r="M17" s="30"/>
      <c r="N17" s="14"/>
      <c r="O17" s="6"/>
      <c r="P17" s="14"/>
      <c r="Q17" s="14"/>
      <c r="R17" s="26"/>
      <c r="S17" s="28"/>
      <c r="T17" s="28"/>
      <c r="U17" s="8"/>
      <c r="V17" s="8"/>
      <c r="W17" s="8"/>
      <c r="X17" s="9"/>
      <c r="Y17" s="10"/>
      <c r="Z17" s="10"/>
      <c r="AA17" s="10"/>
      <c r="AB17" s="10"/>
      <c r="AC17" s="10"/>
      <c r="AD17" s="10"/>
      <c r="AE17" s="10"/>
      <c r="AF17" s="10"/>
    </row>
    <row r="18" spans="2:32" ht="27" customHeight="1" x14ac:dyDescent="0.25">
      <c r="B18" s="29"/>
      <c r="C18" s="232" t="s">
        <v>57</v>
      </c>
      <c r="D18" s="232"/>
      <c r="E18" s="250" t="s">
        <v>217</v>
      </c>
      <c r="F18" s="250"/>
      <c r="G18" s="250"/>
      <c r="H18" s="250"/>
      <c r="I18" s="250"/>
      <c r="J18" s="250"/>
      <c r="K18" s="250"/>
      <c r="L18" s="250"/>
      <c r="M18" s="30"/>
      <c r="O18" s="31"/>
      <c r="P18" s="32"/>
      <c r="Q18" s="8"/>
      <c r="R18" s="7"/>
      <c r="S18" s="8"/>
      <c r="T18" s="8"/>
      <c r="U18" s="8"/>
      <c r="V18" s="8"/>
      <c r="W18" s="8"/>
      <c r="X18" s="9"/>
      <c r="Y18" s="10"/>
      <c r="Z18" s="10"/>
      <c r="AA18" s="10"/>
      <c r="AB18" s="10"/>
      <c r="AC18" s="10"/>
      <c r="AD18" s="10"/>
      <c r="AE18" s="10"/>
      <c r="AF18" s="10"/>
    </row>
    <row r="19" spans="2:32" ht="41.25" customHeight="1" x14ac:dyDescent="0.25">
      <c r="B19" s="29"/>
      <c r="C19" s="232" t="s">
        <v>58</v>
      </c>
      <c r="D19" s="232"/>
      <c r="E19" s="241" t="s">
        <v>217</v>
      </c>
      <c r="F19" s="241"/>
      <c r="G19" s="241"/>
      <c r="H19" s="241"/>
      <c r="I19" s="241"/>
      <c r="J19" s="241"/>
      <c r="K19" s="241"/>
      <c r="L19" s="241"/>
      <c r="M19" s="22"/>
      <c r="O19" s="31"/>
      <c r="P19" s="32"/>
      <c r="Q19" s="28"/>
      <c r="R19" s="2"/>
      <c r="S19" s="8"/>
      <c r="T19" s="8"/>
      <c r="U19" s="8"/>
      <c r="V19" s="8"/>
      <c r="W19" s="8"/>
      <c r="X19" s="9"/>
      <c r="Y19" s="10"/>
      <c r="Z19" s="10"/>
      <c r="AA19" s="10"/>
      <c r="AB19" s="10"/>
      <c r="AC19" s="10"/>
      <c r="AD19" s="10"/>
      <c r="AE19" s="10"/>
      <c r="AF19" s="10"/>
    </row>
    <row r="20" spans="2:32" ht="41.25" customHeight="1" x14ac:dyDescent="0.25">
      <c r="B20" s="33"/>
      <c r="C20" s="223" t="s">
        <v>60</v>
      </c>
      <c r="D20" s="223"/>
      <c r="E20" s="241" t="s">
        <v>237</v>
      </c>
      <c r="F20" s="241"/>
      <c r="G20" s="241"/>
      <c r="H20" s="241"/>
      <c r="I20" s="241"/>
      <c r="J20" s="241"/>
      <c r="K20" s="241"/>
      <c r="L20" s="241"/>
      <c r="M20" s="34"/>
      <c r="O20" s="31"/>
      <c r="P20" s="32"/>
      <c r="Q20" s="28"/>
      <c r="R20" s="2"/>
      <c r="S20" s="28"/>
      <c r="T20" s="28"/>
      <c r="U20" s="8"/>
      <c r="V20" s="8"/>
      <c r="W20" s="8"/>
      <c r="X20" s="9"/>
      <c r="Y20" s="10"/>
      <c r="Z20" s="10"/>
      <c r="AA20" s="10"/>
      <c r="AB20" s="10"/>
      <c r="AC20" s="10"/>
      <c r="AD20" s="10"/>
      <c r="AE20" s="10"/>
      <c r="AF20" s="10"/>
    </row>
    <row r="21" spans="2:32" ht="8.25" customHeight="1" x14ac:dyDescent="0.25">
      <c r="B21" s="222"/>
      <c r="C21" s="222"/>
      <c r="D21" s="222"/>
      <c r="E21" s="222"/>
      <c r="F21" s="222"/>
      <c r="G21" s="222"/>
      <c r="H21" s="222"/>
      <c r="I21" s="222"/>
      <c r="J21" s="222"/>
      <c r="K21" s="222"/>
      <c r="L21" s="222"/>
      <c r="M21" s="22"/>
      <c r="O21" s="6"/>
      <c r="P21" s="32"/>
      <c r="Q21" s="8"/>
      <c r="R21" s="7"/>
      <c r="S21" s="8"/>
      <c r="T21" s="8"/>
      <c r="U21" s="8"/>
      <c r="V21" s="8"/>
      <c r="W21" s="8"/>
      <c r="X21" s="9"/>
      <c r="Y21" s="10"/>
      <c r="Z21" s="10"/>
      <c r="AA21" s="10"/>
      <c r="AB21" s="10"/>
      <c r="AC21" s="10"/>
      <c r="AD21" s="10"/>
      <c r="AE21" s="10"/>
      <c r="AF21" s="10"/>
    </row>
    <row r="22" spans="2:32" ht="15.75" customHeight="1" x14ac:dyDescent="0.25">
      <c r="B22" s="228" t="s">
        <v>62</v>
      </c>
      <c r="C22" s="229"/>
      <c r="D22" s="229"/>
      <c r="E22" s="229"/>
      <c r="F22" s="229"/>
      <c r="G22" s="229"/>
      <c r="H22" s="229"/>
      <c r="I22" s="229"/>
      <c r="J22" s="229"/>
      <c r="K22" s="229"/>
      <c r="L22" s="251"/>
      <c r="M22" s="22"/>
      <c r="O22" s="6"/>
      <c r="P22" s="32"/>
      <c r="Q22" s="8"/>
      <c r="R22" s="7"/>
      <c r="S22" s="8"/>
      <c r="T22" s="8"/>
      <c r="U22" s="8"/>
      <c r="V22" s="8"/>
      <c r="W22" s="8"/>
      <c r="X22" s="9"/>
      <c r="Y22" s="10"/>
      <c r="Z22" s="10"/>
      <c r="AA22" s="10"/>
      <c r="AB22" s="10"/>
      <c r="AC22" s="10"/>
      <c r="AD22" s="10"/>
      <c r="AE22" s="10"/>
      <c r="AF22" s="10"/>
    </row>
    <row r="23" spans="2:32" x14ac:dyDescent="0.25">
      <c r="B23" s="11"/>
      <c r="C23" s="223" t="s">
        <v>63</v>
      </c>
      <c r="D23" s="223"/>
      <c r="E23" s="241" t="s">
        <v>238</v>
      </c>
      <c r="F23" s="241"/>
      <c r="G23" s="241"/>
      <c r="H23" s="241"/>
      <c r="I23" s="241"/>
      <c r="J23" s="241"/>
      <c r="K23" s="241"/>
      <c r="L23" s="241"/>
      <c r="M23" s="35"/>
      <c r="N23" s="36"/>
      <c r="O23" s="36"/>
      <c r="P23" s="36"/>
      <c r="Q23" s="36"/>
      <c r="R23" s="37"/>
      <c r="S23" s="38"/>
      <c r="T23" s="28"/>
      <c r="U23" s="28"/>
      <c r="V23" s="28"/>
      <c r="W23" s="28"/>
    </row>
    <row r="24" spans="2:32" x14ac:dyDescent="0.25">
      <c r="B24" s="11"/>
      <c r="C24" s="223"/>
      <c r="D24" s="223"/>
      <c r="E24" s="241"/>
      <c r="F24" s="241"/>
      <c r="G24" s="241"/>
      <c r="H24" s="241"/>
      <c r="I24" s="241"/>
      <c r="J24" s="241"/>
      <c r="K24" s="241"/>
      <c r="L24" s="241"/>
      <c r="M24" s="22"/>
      <c r="N24" s="36"/>
      <c r="O24" s="36"/>
      <c r="P24" s="36"/>
      <c r="Q24" s="36"/>
      <c r="R24" s="37"/>
      <c r="S24" s="38"/>
      <c r="T24" s="28"/>
      <c r="U24" s="28"/>
      <c r="V24" s="28"/>
      <c r="W24" s="28"/>
    </row>
    <row r="25" spans="2:32" ht="7.5" customHeight="1" x14ac:dyDescent="0.25">
      <c r="B25" s="11"/>
      <c r="C25" s="223"/>
      <c r="D25" s="223"/>
      <c r="E25" s="241"/>
      <c r="F25" s="241"/>
      <c r="G25" s="241"/>
      <c r="H25" s="241"/>
      <c r="I25" s="241"/>
      <c r="J25" s="241"/>
      <c r="K25" s="241"/>
      <c r="L25" s="241"/>
      <c r="M25" s="30"/>
      <c r="N25" s="36"/>
      <c r="O25" s="36"/>
      <c r="P25" s="36"/>
      <c r="Q25" s="36"/>
      <c r="R25" s="37"/>
      <c r="S25" s="38"/>
      <c r="T25" s="28"/>
      <c r="U25" s="28"/>
      <c r="V25" s="28"/>
      <c r="W25" s="28"/>
    </row>
    <row r="26" spans="2:32" ht="12" customHeight="1" x14ac:dyDescent="0.25">
      <c r="B26" s="11"/>
      <c r="C26" s="242" t="s">
        <v>65</v>
      </c>
      <c r="D26" s="243"/>
      <c r="E26" s="248" t="s">
        <v>67</v>
      </c>
      <c r="F26" s="248"/>
      <c r="G26" s="248"/>
      <c r="H26" s="248"/>
      <c r="I26" s="248"/>
      <c r="J26" s="248"/>
      <c r="K26" s="248"/>
      <c r="L26" s="248"/>
      <c r="M26" s="30"/>
      <c r="N26" s="36"/>
      <c r="O26" s="39" t="s">
        <v>67</v>
      </c>
      <c r="P26" s="36"/>
      <c r="Q26" s="36"/>
      <c r="R26" s="37"/>
      <c r="S26" s="38"/>
      <c r="T26" s="28"/>
      <c r="U26" s="28"/>
      <c r="V26" s="28"/>
      <c r="W26" s="28"/>
    </row>
    <row r="27" spans="2:32" ht="12.75" customHeight="1" x14ac:dyDescent="0.25">
      <c r="B27" s="11"/>
      <c r="C27" s="244"/>
      <c r="D27" s="245"/>
      <c r="E27" s="248"/>
      <c r="F27" s="248"/>
      <c r="G27" s="248"/>
      <c r="H27" s="248"/>
      <c r="I27" s="248"/>
      <c r="J27" s="248"/>
      <c r="K27" s="248"/>
      <c r="L27" s="248"/>
      <c r="M27" s="30"/>
      <c r="N27" s="36"/>
      <c r="O27" s="39" t="s">
        <v>68</v>
      </c>
      <c r="P27" s="36"/>
      <c r="Q27" s="36"/>
      <c r="R27" s="37"/>
      <c r="S27" s="38"/>
      <c r="T27" s="28"/>
      <c r="U27" s="28"/>
      <c r="V27" s="28"/>
      <c r="W27" s="28"/>
    </row>
    <row r="28" spans="2:32" ht="12.75" customHeight="1" x14ac:dyDescent="0.25">
      <c r="B28" s="11"/>
      <c r="C28" s="246"/>
      <c r="D28" s="247"/>
      <c r="E28" s="248"/>
      <c r="F28" s="248"/>
      <c r="G28" s="248"/>
      <c r="H28" s="248"/>
      <c r="I28" s="248"/>
      <c r="J28" s="248"/>
      <c r="K28" s="248"/>
      <c r="L28" s="248"/>
      <c r="M28" s="13"/>
      <c r="N28" s="40" t="s">
        <v>69</v>
      </c>
      <c r="O28" s="40" t="s">
        <v>66</v>
      </c>
      <c r="P28" s="38"/>
      <c r="Q28" s="38"/>
      <c r="R28" s="13"/>
      <c r="S28" s="38"/>
      <c r="T28" s="28"/>
      <c r="U28" s="28"/>
      <c r="V28" s="28"/>
      <c r="W28" s="28"/>
    </row>
    <row r="29" spans="2:32" ht="21.75" customHeight="1" x14ac:dyDescent="0.25">
      <c r="B29" s="16"/>
      <c r="C29" s="249" t="s">
        <v>70</v>
      </c>
      <c r="D29" s="249"/>
      <c r="E29" s="225" t="s">
        <v>71</v>
      </c>
      <c r="F29" s="225"/>
      <c r="G29" s="225"/>
      <c r="H29" s="225"/>
      <c r="I29" s="225"/>
      <c r="J29" s="225"/>
      <c r="K29" s="225"/>
      <c r="L29" s="225"/>
      <c r="M29" s="13"/>
      <c r="N29" s="40" t="s">
        <v>71</v>
      </c>
      <c r="O29" s="38"/>
      <c r="P29" s="38"/>
      <c r="Q29" s="38"/>
      <c r="R29" s="13"/>
      <c r="S29" s="38"/>
      <c r="T29" s="28"/>
      <c r="U29" s="28"/>
      <c r="V29" s="28"/>
      <c r="W29" s="28"/>
    </row>
    <row r="30" spans="2:32" ht="9.75" customHeight="1" x14ac:dyDescent="0.25">
      <c r="B30" s="222"/>
      <c r="C30" s="222"/>
      <c r="D30" s="222"/>
      <c r="E30" s="222"/>
      <c r="F30" s="222"/>
      <c r="G30" s="222"/>
      <c r="H30" s="222"/>
      <c r="I30" s="222"/>
      <c r="J30" s="222"/>
      <c r="K30" s="222"/>
      <c r="L30" s="222"/>
      <c r="M30" s="22"/>
      <c r="N30" s="41"/>
      <c r="O30" s="41"/>
      <c r="P30" s="41"/>
      <c r="Q30" s="41"/>
      <c r="R30" s="22"/>
      <c r="S30" s="38"/>
      <c r="T30" s="28"/>
      <c r="U30" s="28"/>
      <c r="V30" s="28"/>
      <c r="W30" s="28"/>
    </row>
    <row r="31" spans="2:32" ht="17.25" customHeight="1" x14ac:dyDescent="0.25">
      <c r="B31" s="228" t="s">
        <v>72</v>
      </c>
      <c r="C31" s="229"/>
      <c r="D31" s="229"/>
      <c r="E31" s="229"/>
      <c r="F31" s="229"/>
      <c r="G31" s="230"/>
      <c r="H31" s="230"/>
      <c r="I31" s="230"/>
      <c r="J31" s="230"/>
      <c r="K31" s="230"/>
      <c r="L31" s="231"/>
      <c r="M31" s="22"/>
      <c r="N31" s="41"/>
      <c r="O31" s="41"/>
      <c r="P31" s="41"/>
      <c r="Q31" s="41"/>
      <c r="R31" s="22"/>
      <c r="S31" s="38"/>
      <c r="T31" s="28"/>
      <c r="U31" s="28"/>
      <c r="V31" s="28"/>
      <c r="W31" s="28"/>
    </row>
    <row r="32" spans="2:32" ht="24" customHeight="1" x14ac:dyDescent="0.25">
      <c r="B32" s="11"/>
      <c r="C32" s="232" t="s">
        <v>73</v>
      </c>
      <c r="D32" s="232"/>
      <c r="E32" s="233" t="s">
        <v>74</v>
      </c>
      <c r="F32" s="234"/>
      <c r="G32" s="235" t="s">
        <v>239</v>
      </c>
      <c r="H32" s="236"/>
      <c r="I32" s="236"/>
      <c r="J32" s="236"/>
      <c r="K32" s="236"/>
      <c r="L32" s="237"/>
      <c r="M32" s="22"/>
      <c r="N32" s="42" t="s">
        <v>76</v>
      </c>
      <c r="O32" s="43"/>
      <c r="P32" s="28"/>
      <c r="Q32" s="43"/>
      <c r="R32" s="44"/>
      <c r="S32" s="38"/>
      <c r="T32" s="28"/>
      <c r="U32" s="28"/>
      <c r="V32" s="28"/>
      <c r="W32" s="28"/>
    </row>
    <row r="33" spans="2:23" ht="23.25" customHeight="1" x14ac:dyDescent="0.25">
      <c r="B33" s="11"/>
      <c r="C33" s="232"/>
      <c r="D33" s="232"/>
      <c r="E33" s="201" t="s">
        <v>77</v>
      </c>
      <c r="F33" s="204"/>
      <c r="G33" s="238" t="s">
        <v>240</v>
      </c>
      <c r="H33" s="239"/>
      <c r="I33" s="239"/>
      <c r="J33" s="239"/>
      <c r="K33" s="239"/>
      <c r="L33" s="240"/>
      <c r="M33" s="35"/>
      <c r="N33" s="45" t="s">
        <v>79</v>
      </c>
      <c r="O33" s="46"/>
      <c r="P33" s="28"/>
      <c r="Q33" s="46"/>
      <c r="R33" s="44"/>
      <c r="S33" s="38"/>
      <c r="T33" s="28"/>
      <c r="U33" s="28"/>
      <c r="V33" s="28"/>
      <c r="W33" s="28"/>
    </row>
    <row r="34" spans="2:23" ht="36" customHeight="1" x14ac:dyDescent="0.25">
      <c r="B34" s="11"/>
      <c r="C34" s="223" t="s">
        <v>80</v>
      </c>
      <c r="D34" s="223"/>
      <c r="E34" s="224" t="s">
        <v>76</v>
      </c>
      <c r="F34" s="224"/>
      <c r="G34" s="224"/>
      <c r="H34" s="223" t="s">
        <v>82</v>
      </c>
      <c r="I34" s="223"/>
      <c r="J34" s="225" t="s">
        <v>76</v>
      </c>
      <c r="K34" s="225"/>
      <c r="L34" s="225"/>
      <c r="M34" s="30"/>
      <c r="N34" s="47" t="s">
        <v>83</v>
      </c>
      <c r="O34" s="48"/>
      <c r="P34" s="42"/>
      <c r="Q34" s="48"/>
      <c r="R34" s="49"/>
      <c r="S34" s="38"/>
      <c r="T34" s="28"/>
      <c r="U34" s="28"/>
      <c r="V34" s="28"/>
      <c r="W34" s="28"/>
    </row>
    <row r="35" spans="2:23" ht="35.25" customHeight="1" x14ac:dyDescent="0.25">
      <c r="B35" s="16"/>
      <c r="C35" s="226" t="s">
        <v>84</v>
      </c>
      <c r="D35" s="227"/>
      <c r="E35" s="253" t="s">
        <v>241</v>
      </c>
      <c r="F35" s="254"/>
      <c r="G35" s="254"/>
      <c r="H35" s="254"/>
      <c r="I35" s="255"/>
      <c r="J35" s="50" t="s">
        <v>86</v>
      </c>
      <c r="K35" s="224" t="s">
        <v>87</v>
      </c>
      <c r="L35" s="224"/>
      <c r="M35" s="30"/>
      <c r="N35" s="47" t="s">
        <v>88</v>
      </c>
      <c r="O35" s="47"/>
      <c r="P35" s="51"/>
      <c r="Q35" s="47"/>
      <c r="R35" s="52"/>
      <c r="S35" s="38"/>
      <c r="T35" s="28"/>
      <c r="U35" s="28"/>
      <c r="V35" s="28"/>
      <c r="W35" s="28"/>
    </row>
    <row r="36" spans="2:23" ht="8.25" customHeight="1" x14ac:dyDescent="0.25">
      <c r="B36" s="222"/>
      <c r="C36" s="222"/>
      <c r="D36" s="222"/>
      <c r="E36" s="222"/>
      <c r="F36" s="222"/>
      <c r="G36" s="222"/>
      <c r="H36" s="222"/>
      <c r="I36" s="222"/>
      <c r="J36" s="222"/>
      <c r="K36" s="222"/>
      <c r="L36" s="222"/>
      <c r="M36" s="13"/>
      <c r="N36" s="47" t="s">
        <v>89</v>
      </c>
      <c r="O36" s="38"/>
      <c r="P36" s="53"/>
      <c r="Q36" s="28"/>
      <c r="R36" s="2"/>
      <c r="S36" s="28"/>
      <c r="T36" s="28"/>
      <c r="U36" s="28"/>
      <c r="V36" s="28"/>
      <c r="W36" s="28"/>
    </row>
    <row r="37" spans="2:23" ht="54.75" hidden="1" customHeight="1" x14ac:dyDescent="0.25">
      <c r="B37" s="11"/>
      <c r="C37" s="54">
        <v>11</v>
      </c>
      <c r="D37" s="55"/>
      <c r="E37" s="56"/>
      <c r="F37" s="220"/>
      <c r="G37" s="220"/>
      <c r="H37" s="57" t="e">
        <f>VLOOKUP(E37,#REF!,2)</f>
        <v>#REF!</v>
      </c>
      <c r="I37" s="221"/>
      <c r="J37" s="221"/>
      <c r="K37" s="58" t="e">
        <f>#REF!</f>
        <v>#REF!</v>
      </c>
      <c r="L37" s="58" t="e">
        <f>#REF!</f>
        <v>#REF!</v>
      </c>
      <c r="N37" s="59"/>
      <c r="O37" s="59"/>
      <c r="P37" s="59"/>
      <c r="Q37" s="59"/>
      <c r="R37" s="60"/>
      <c r="S37" s="59"/>
      <c r="T37" s="59"/>
      <c r="U37" s="59"/>
      <c r="V37" s="59"/>
    </row>
    <row r="38" spans="2:23" ht="54.75" hidden="1" customHeight="1" x14ac:dyDescent="0.25">
      <c r="B38" s="11"/>
      <c r="C38" s="54">
        <v>12</v>
      </c>
      <c r="D38" s="55"/>
      <c r="E38" s="56"/>
      <c r="F38" s="220"/>
      <c r="G38" s="220"/>
      <c r="H38" s="57" t="e">
        <f>VLOOKUP(E38,#REF!,2)</f>
        <v>#REF!</v>
      </c>
      <c r="I38" s="221"/>
      <c r="J38" s="221"/>
      <c r="K38" s="58" t="e">
        <f>#REF!</f>
        <v>#REF!</v>
      </c>
      <c r="L38" s="58" t="e">
        <f>#REF!</f>
        <v>#REF!</v>
      </c>
      <c r="N38" s="59"/>
      <c r="O38" s="59"/>
      <c r="P38" s="59"/>
      <c r="Q38" s="59"/>
      <c r="R38" s="60"/>
      <c r="S38" s="59"/>
      <c r="T38" s="59"/>
      <c r="U38" s="59"/>
      <c r="V38" s="59"/>
    </row>
    <row r="39" spans="2:23" ht="54.75" hidden="1" customHeight="1" x14ac:dyDescent="0.25">
      <c r="B39" s="11"/>
      <c r="C39" s="54">
        <v>13</v>
      </c>
      <c r="D39" s="55"/>
      <c r="E39" s="56"/>
      <c r="F39" s="220"/>
      <c r="G39" s="220"/>
      <c r="H39" s="57" t="e">
        <f>VLOOKUP(E39,#REF!,2)</f>
        <v>#REF!</v>
      </c>
      <c r="I39" s="221"/>
      <c r="J39" s="221"/>
      <c r="K39" s="58" t="e">
        <f>#REF!</f>
        <v>#REF!</v>
      </c>
      <c r="L39" s="58" t="e">
        <f>#REF!</f>
        <v>#REF!</v>
      </c>
      <c r="N39" s="61"/>
      <c r="O39" s="61"/>
      <c r="P39" s="61"/>
      <c r="Q39" s="61"/>
      <c r="R39" s="62"/>
      <c r="S39" s="63"/>
      <c r="T39" s="63"/>
      <c r="U39" s="63"/>
    </row>
    <row r="40" spans="2:23" ht="54.75" hidden="1" customHeight="1" x14ac:dyDescent="0.25">
      <c r="B40" s="11"/>
      <c r="C40" s="54">
        <v>14</v>
      </c>
      <c r="D40" s="55"/>
      <c r="E40" s="56"/>
      <c r="F40" s="220"/>
      <c r="G40" s="220"/>
      <c r="H40" s="57" t="e">
        <f>VLOOKUP(E40,#REF!,2)</f>
        <v>#REF!</v>
      </c>
      <c r="I40" s="221"/>
      <c r="J40" s="221"/>
      <c r="K40" s="58" t="e">
        <f>#REF!</f>
        <v>#REF!</v>
      </c>
      <c r="L40" s="58" t="e">
        <f>#REF!</f>
        <v>#REF!</v>
      </c>
      <c r="N40" s="61"/>
      <c r="O40" s="61"/>
      <c r="P40" s="61"/>
      <c r="Q40" s="61"/>
      <c r="R40" s="62"/>
      <c r="S40" s="63"/>
      <c r="T40" s="63"/>
      <c r="U40" s="63"/>
    </row>
    <row r="41" spans="2:23" ht="54.75" hidden="1" customHeight="1" x14ac:dyDescent="0.25">
      <c r="B41" s="11"/>
      <c r="C41" s="54">
        <v>15</v>
      </c>
      <c r="D41" s="55"/>
      <c r="E41" s="56"/>
      <c r="F41" s="220"/>
      <c r="G41" s="220"/>
      <c r="H41" s="57" t="e">
        <f>VLOOKUP(E41,#REF!,2)</f>
        <v>#REF!</v>
      </c>
      <c r="I41" s="221"/>
      <c r="J41" s="221"/>
      <c r="K41" s="58" t="e">
        <f>#REF!</f>
        <v>#REF!</v>
      </c>
      <c r="L41" s="58" t="e">
        <f>#REF!</f>
        <v>#REF!</v>
      </c>
      <c r="N41" s="61"/>
      <c r="O41" s="61"/>
      <c r="P41" s="61"/>
      <c r="Q41" s="61"/>
      <c r="R41" s="62"/>
      <c r="S41" s="63"/>
      <c r="T41" s="63"/>
      <c r="U41" s="63"/>
    </row>
    <row r="42" spans="2:23" ht="54.75" hidden="1" customHeight="1" x14ac:dyDescent="0.25">
      <c r="B42" s="11"/>
      <c r="C42" s="54">
        <v>16</v>
      </c>
      <c r="D42" s="55"/>
      <c r="E42" s="56"/>
      <c r="F42" s="220"/>
      <c r="G42" s="220"/>
      <c r="H42" s="57" t="e">
        <f>VLOOKUP(E42,#REF!,2)</f>
        <v>#REF!</v>
      </c>
      <c r="I42" s="221"/>
      <c r="J42" s="221"/>
      <c r="K42" s="58" t="e">
        <f>#REF!</f>
        <v>#REF!</v>
      </c>
      <c r="L42" s="58" t="e">
        <f>#REF!</f>
        <v>#REF!</v>
      </c>
      <c r="N42" s="61"/>
      <c r="O42" s="61"/>
      <c r="P42" s="61"/>
      <c r="Q42" s="61"/>
      <c r="R42" s="62"/>
      <c r="S42" s="63"/>
      <c r="T42" s="63"/>
      <c r="U42" s="63"/>
    </row>
    <row r="43" spans="2:23" ht="54.75" hidden="1" customHeight="1" x14ac:dyDescent="0.25">
      <c r="B43" s="11"/>
      <c r="C43" s="54">
        <v>17</v>
      </c>
      <c r="D43" s="55"/>
      <c r="E43" s="56"/>
      <c r="F43" s="220"/>
      <c r="G43" s="220"/>
      <c r="H43" s="57" t="e">
        <f>VLOOKUP(E43,#REF!,2)</f>
        <v>#REF!</v>
      </c>
      <c r="I43" s="221"/>
      <c r="J43" s="221"/>
      <c r="K43" s="58" t="e">
        <f>#REF!</f>
        <v>#REF!</v>
      </c>
      <c r="L43" s="58" t="e">
        <f>#REF!</f>
        <v>#REF!</v>
      </c>
      <c r="N43" s="61"/>
      <c r="O43" s="61"/>
      <c r="P43" s="61"/>
      <c r="Q43" s="61"/>
      <c r="R43" s="62"/>
      <c r="S43" s="63"/>
      <c r="T43" s="63"/>
      <c r="U43" s="63"/>
    </row>
    <row r="44" spans="2:23" ht="54.75" hidden="1" customHeight="1" x14ac:dyDescent="0.25">
      <c r="B44" s="11"/>
      <c r="C44" s="54">
        <v>18</v>
      </c>
      <c r="D44" s="55"/>
      <c r="E44" s="56"/>
      <c r="F44" s="220"/>
      <c r="G44" s="220"/>
      <c r="H44" s="57" t="e">
        <f>VLOOKUP(E44,#REF!,2)</f>
        <v>#REF!</v>
      </c>
      <c r="I44" s="221"/>
      <c r="J44" s="221"/>
      <c r="K44" s="58" t="e">
        <f>#REF!</f>
        <v>#REF!</v>
      </c>
      <c r="L44" s="58" t="e">
        <f>#REF!</f>
        <v>#REF!</v>
      </c>
      <c r="N44" s="61"/>
      <c r="O44" s="61"/>
      <c r="P44" s="61"/>
      <c r="Q44" s="61"/>
      <c r="R44" s="62"/>
      <c r="S44" s="63"/>
      <c r="T44" s="63"/>
      <c r="U44" s="63"/>
    </row>
    <row r="45" spans="2:23" ht="54.75" hidden="1" customHeight="1" x14ac:dyDescent="0.25">
      <c r="B45" s="11"/>
      <c r="C45" s="54">
        <v>19</v>
      </c>
      <c r="D45" s="55"/>
      <c r="E45" s="56"/>
      <c r="F45" s="220"/>
      <c r="G45" s="220"/>
      <c r="H45" s="57" t="e">
        <f>VLOOKUP(E45,#REF!,2)</f>
        <v>#REF!</v>
      </c>
      <c r="I45" s="221"/>
      <c r="J45" s="221"/>
      <c r="K45" s="58" t="e">
        <f>#REF!</f>
        <v>#REF!</v>
      </c>
      <c r="L45" s="58" t="e">
        <f>#REF!</f>
        <v>#REF!</v>
      </c>
      <c r="N45" s="61"/>
      <c r="O45" s="61"/>
      <c r="P45" s="61"/>
      <c r="Q45" s="61"/>
      <c r="R45" s="62"/>
      <c r="S45" s="63"/>
      <c r="T45" s="63"/>
      <c r="U45" s="63"/>
    </row>
    <row r="46" spans="2:23" ht="54.75" hidden="1" customHeight="1" x14ac:dyDescent="0.25">
      <c r="B46" s="11"/>
      <c r="C46" s="54">
        <v>20</v>
      </c>
      <c r="D46" s="55"/>
      <c r="E46" s="56"/>
      <c r="F46" s="220"/>
      <c r="G46" s="220"/>
      <c r="H46" s="57" t="e">
        <f>VLOOKUP(E46,#REF!,2)</f>
        <v>#REF!</v>
      </c>
      <c r="I46" s="221"/>
      <c r="J46" s="221"/>
      <c r="K46" s="58" t="e">
        <f>#REF!</f>
        <v>#REF!</v>
      </c>
      <c r="L46" s="58" t="e">
        <f>#REF!</f>
        <v>#REF!</v>
      </c>
      <c r="N46" s="61"/>
      <c r="O46" s="61"/>
      <c r="P46" s="61"/>
      <c r="Q46" s="61"/>
      <c r="R46" s="62"/>
      <c r="S46" s="63"/>
      <c r="T46" s="63"/>
      <c r="U46" s="63"/>
    </row>
    <row r="47" spans="2:23" ht="54.75" hidden="1" customHeight="1" x14ac:dyDescent="0.25">
      <c r="B47" s="11"/>
      <c r="C47" s="54">
        <v>21</v>
      </c>
      <c r="D47" s="55"/>
      <c r="E47" s="56"/>
      <c r="F47" s="220"/>
      <c r="G47" s="220"/>
      <c r="H47" s="57" t="e">
        <f>VLOOKUP(E47,#REF!,2)</f>
        <v>#REF!</v>
      </c>
      <c r="I47" s="221"/>
      <c r="J47" s="221"/>
      <c r="K47" s="58" t="e">
        <f>#REF!</f>
        <v>#REF!</v>
      </c>
      <c r="L47" s="58" t="e">
        <f>#REF!</f>
        <v>#REF!</v>
      </c>
      <c r="N47" s="61"/>
      <c r="O47" s="61"/>
      <c r="P47" s="61"/>
      <c r="Q47" s="61"/>
      <c r="R47" s="62"/>
      <c r="S47" s="63"/>
      <c r="T47" s="63"/>
      <c r="U47" s="63"/>
    </row>
    <row r="48" spans="2:23" ht="54.75" hidden="1" customHeight="1" x14ac:dyDescent="0.25">
      <c r="B48" s="11"/>
      <c r="C48" s="54">
        <v>22</v>
      </c>
      <c r="D48" s="55"/>
      <c r="E48" s="56"/>
      <c r="F48" s="220"/>
      <c r="G48" s="220"/>
      <c r="H48" s="57" t="e">
        <f>VLOOKUP(E48,#REF!,2)</f>
        <v>#REF!</v>
      </c>
      <c r="I48" s="221"/>
      <c r="J48" s="221"/>
      <c r="K48" s="58" t="e">
        <f>#REF!</f>
        <v>#REF!</v>
      </c>
      <c r="L48" s="58" t="e">
        <f>#REF!</f>
        <v>#REF!</v>
      </c>
      <c r="N48" s="61"/>
      <c r="O48" s="61"/>
      <c r="P48" s="61"/>
      <c r="Q48" s="61"/>
      <c r="R48" s="62"/>
      <c r="S48" s="63"/>
      <c r="T48" s="63"/>
      <c r="U48" s="63"/>
    </row>
    <row r="49" spans="1:23" ht="54.75" hidden="1" customHeight="1" x14ac:dyDescent="0.25">
      <c r="B49" s="11"/>
      <c r="C49" s="54">
        <v>23</v>
      </c>
      <c r="D49" s="55"/>
      <c r="E49" s="56"/>
      <c r="F49" s="220"/>
      <c r="G49" s="220"/>
      <c r="H49" s="57" t="e">
        <f>VLOOKUP(E49,#REF!,2)</f>
        <v>#REF!</v>
      </c>
      <c r="I49" s="221"/>
      <c r="J49" s="221"/>
      <c r="K49" s="58" t="e">
        <f>#REF!</f>
        <v>#REF!</v>
      </c>
      <c r="L49" s="58" t="e">
        <f>#REF!</f>
        <v>#REF!</v>
      </c>
      <c r="N49" s="61"/>
      <c r="O49" s="61"/>
      <c r="P49" s="61"/>
      <c r="Q49" s="61"/>
      <c r="R49" s="62"/>
    </row>
    <row r="50" spans="1:23" ht="54.75" hidden="1" customHeight="1" x14ac:dyDescent="0.25">
      <c r="B50" s="11"/>
      <c r="C50" s="54">
        <v>24</v>
      </c>
      <c r="D50" s="55"/>
      <c r="E50" s="56"/>
      <c r="F50" s="220"/>
      <c r="G50" s="220"/>
      <c r="H50" s="57" t="e">
        <f>VLOOKUP(E50,#REF!,2)</f>
        <v>#REF!</v>
      </c>
      <c r="I50" s="221"/>
      <c r="J50" s="221"/>
      <c r="K50" s="58" t="e">
        <f>#REF!</f>
        <v>#REF!</v>
      </c>
      <c r="L50" s="58" t="e">
        <f>#REF!</f>
        <v>#REF!</v>
      </c>
      <c r="N50" s="61"/>
      <c r="O50" s="61"/>
      <c r="P50" s="61"/>
      <c r="Q50" s="61"/>
      <c r="R50" s="62"/>
    </row>
    <row r="51" spans="1:23" ht="54.75" hidden="1" customHeight="1" x14ac:dyDescent="0.25">
      <c r="B51" s="11"/>
      <c r="C51" s="359">
        <v>25</v>
      </c>
      <c r="D51" s="360"/>
      <c r="E51" s="361"/>
      <c r="F51" s="362"/>
      <c r="G51" s="362"/>
      <c r="H51" s="363" t="e">
        <f>VLOOKUP(E51,#REF!,2)</f>
        <v>#REF!</v>
      </c>
      <c r="I51" s="364"/>
      <c r="J51" s="364"/>
      <c r="K51" s="365" t="e">
        <f>#REF!</f>
        <v>#REF!</v>
      </c>
      <c r="L51" s="365" t="e">
        <f>#REF!</f>
        <v>#REF!</v>
      </c>
      <c r="N51" s="61"/>
      <c r="O51" s="61"/>
      <c r="P51" s="61"/>
      <c r="Q51" s="61"/>
      <c r="R51" s="62"/>
    </row>
    <row r="52" spans="1:23" x14ac:dyDescent="0.25">
      <c r="A52" s="64"/>
      <c r="B52" s="368" t="s">
        <v>90</v>
      </c>
      <c r="C52" s="369"/>
      <c r="D52" s="369"/>
      <c r="E52" s="369"/>
      <c r="F52" s="369"/>
      <c r="G52" s="369"/>
      <c r="H52" s="369"/>
      <c r="I52" s="369"/>
      <c r="J52" s="369"/>
      <c r="K52" s="369"/>
      <c r="L52" s="370"/>
    </row>
    <row r="53" spans="1:23" ht="239.25" customHeight="1" x14ac:dyDescent="0.25">
      <c r="B53" s="371"/>
      <c r="C53" s="372"/>
      <c r="D53" s="372"/>
      <c r="E53" s="372"/>
      <c r="F53" s="372"/>
      <c r="G53" s="372"/>
      <c r="H53" s="372"/>
      <c r="I53" s="372"/>
      <c r="J53" s="372"/>
      <c r="K53" s="372"/>
      <c r="L53" s="373"/>
    </row>
    <row r="54" spans="1:23" ht="97.5" customHeight="1" x14ac:dyDescent="0.25">
      <c r="A54" s="65" t="s">
        <v>91</v>
      </c>
      <c r="B54" s="366" t="s">
        <v>92</v>
      </c>
      <c r="C54" s="366" t="s">
        <v>93</v>
      </c>
      <c r="D54" s="366" t="s">
        <v>94</v>
      </c>
      <c r="E54" s="366" t="s">
        <v>95</v>
      </c>
      <c r="F54" s="366" t="s">
        <v>96</v>
      </c>
      <c r="G54" s="366" t="s">
        <v>97</v>
      </c>
      <c r="H54" s="367" t="s">
        <v>98</v>
      </c>
      <c r="I54" s="367"/>
      <c r="J54" s="367" t="s">
        <v>99</v>
      </c>
      <c r="K54" s="367"/>
      <c r="L54" s="367"/>
    </row>
    <row r="55" spans="1:23" ht="25.5" customHeight="1" x14ac:dyDescent="0.25">
      <c r="A55" s="78">
        <v>3</v>
      </c>
      <c r="B55" s="68">
        <v>40543</v>
      </c>
      <c r="C55" s="84">
        <v>0.9</v>
      </c>
      <c r="D55" s="70"/>
      <c r="E55" s="93">
        <v>20469490</v>
      </c>
      <c r="F55" s="103">
        <v>20489246</v>
      </c>
      <c r="G55" s="90">
        <f t="shared" ref="G55:G61" si="0">E55/F55</f>
        <v>0.99903578687082972</v>
      </c>
      <c r="H55" s="233" t="s">
        <v>242</v>
      </c>
      <c r="I55" s="287"/>
      <c r="J55" s="198" t="s">
        <v>226</v>
      </c>
      <c r="K55" s="198"/>
      <c r="L55" s="198"/>
    </row>
    <row r="56" spans="1:23" ht="15.75" customHeight="1" x14ac:dyDescent="0.25">
      <c r="A56" s="67">
        <v>4</v>
      </c>
      <c r="B56" s="68">
        <v>40908</v>
      </c>
      <c r="C56" s="84">
        <v>0.9</v>
      </c>
      <c r="D56" s="70"/>
      <c r="E56" s="91">
        <v>109826159.23999999</v>
      </c>
      <c r="F56" s="103">
        <v>115987234</v>
      </c>
      <c r="G56" s="90">
        <f t="shared" si="0"/>
        <v>0.94688144076269631</v>
      </c>
      <c r="H56" s="233" t="s">
        <v>243</v>
      </c>
      <c r="I56" s="287"/>
      <c r="J56" s="198"/>
      <c r="K56" s="198"/>
      <c r="L56" s="198"/>
    </row>
    <row r="57" spans="1:23" ht="20.25" customHeight="1" x14ac:dyDescent="0.25">
      <c r="A57" s="78">
        <v>5</v>
      </c>
      <c r="B57" s="68">
        <v>40908</v>
      </c>
      <c r="C57" s="84">
        <v>0.9</v>
      </c>
      <c r="D57" s="70"/>
      <c r="E57" s="91">
        <v>7382475.4399999976</v>
      </c>
      <c r="F57" s="103">
        <v>103449506</v>
      </c>
      <c r="G57" s="90">
        <f t="shared" si="0"/>
        <v>7.1363080651153599E-2</v>
      </c>
      <c r="H57" s="198" t="s">
        <v>244</v>
      </c>
      <c r="I57" s="198"/>
      <c r="J57" s="198" t="s">
        <v>245</v>
      </c>
      <c r="K57" s="198"/>
      <c r="L57" s="198"/>
    </row>
    <row r="58" spans="1:23" ht="23.25" customHeight="1" x14ac:dyDescent="0.25">
      <c r="A58" s="67">
        <v>6</v>
      </c>
      <c r="B58" s="68">
        <v>41274</v>
      </c>
      <c r="C58" s="84">
        <v>0.97</v>
      </c>
      <c r="D58" s="70"/>
      <c r="E58" s="91">
        <f>(32507845+5234400+71364161)</f>
        <v>109106406</v>
      </c>
      <c r="F58" s="103">
        <f>71710575+42254337</f>
        <v>113964912</v>
      </c>
      <c r="G58" s="90">
        <f t="shared" si="0"/>
        <v>0.95736840475952811</v>
      </c>
      <c r="H58" s="198" t="s">
        <v>246</v>
      </c>
      <c r="I58" s="198"/>
      <c r="J58" s="198"/>
      <c r="K58" s="198"/>
      <c r="L58" s="198"/>
    </row>
    <row r="59" spans="1:23" ht="22.5" customHeight="1" x14ac:dyDescent="0.25">
      <c r="A59" s="78">
        <v>7</v>
      </c>
      <c r="B59" s="68">
        <v>41639</v>
      </c>
      <c r="C59" s="84">
        <v>0.97</v>
      </c>
      <c r="D59" s="91"/>
      <c r="E59" s="100">
        <v>48772598.770000003</v>
      </c>
      <c r="F59" s="103">
        <f>26626856.65+25297419.12</f>
        <v>51924275.769999996</v>
      </c>
      <c r="G59" s="90">
        <f t="shared" si="0"/>
        <v>0.9393024369957429</v>
      </c>
      <c r="H59" s="224" t="s">
        <v>247</v>
      </c>
      <c r="I59" s="224"/>
      <c r="J59" s="198"/>
      <c r="K59" s="198"/>
      <c r="L59" s="198"/>
    </row>
    <row r="60" spans="1:23" ht="21.75" customHeight="1" x14ac:dyDescent="0.25">
      <c r="A60" s="67">
        <v>8</v>
      </c>
      <c r="B60" s="68">
        <v>42004</v>
      </c>
      <c r="C60" s="84">
        <v>0.97</v>
      </c>
      <c r="D60" s="91"/>
      <c r="E60" s="101">
        <v>52401922</v>
      </c>
      <c r="F60" s="106">
        <v>53436452</v>
      </c>
      <c r="G60" s="90">
        <f t="shared" si="0"/>
        <v>0.98063999458646689</v>
      </c>
      <c r="H60" s="224" t="s">
        <v>248</v>
      </c>
      <c r="I60" s="224"/>
      <c r="J60" s="198"/>
      <c r="K60" s="198"/>
      <c r="L60" s="198"/>
    </row>
    <row r="61" spans="1:23" ht="25.5" customHeight="1" x14ac:dyDescent="0.25">
      <c r="A61" s="78">
        <v>9</v>
      </c>
      <c r="B61" s="68">
        <v>42369</v>
      </c>
      <c r="C61" s="79">
        <v>0.97</v>
      </c>
      <c r="D61" s="91"/>
      <c r="E61" s="103">
        <v>42898924.5</v>
      </c>
      <c r="F61" s="103">
        <v>43672649.5</v>
      </c>
      <c r="G61" s="90">
        <f t="shared" si="0"/>
        <v>0.98228353422889991</v>
      </c>
      <c r="H61" s="224" t="s">
        <v>248</v>
      </c>
      <c r="I61" s="224"/>
      <c r="J61" s="198"/>
      <c r="K61" s="198"/>
      <c r="L61" s="198"/>
    </row>
    <row r="62" spans="1:23" ht="21.75" customHeight="1" x14ac:dyDescent="0.25">
      <c r="A62" s="117">
        <v>10</v>
      </c>
      <c r="B62" s="118">
        <v>43100</v>
      </c>
      <c r="C62" s="132">
        <v>0.97</v>
      </c>
      <c r="D62" s="126"/>
      <c r="E62" s="133">
        <v>136376574</v>
      </c>
      <c r="F62" s="133">
        <f>74631553+79522960</f>
        <v>154154513</v>
      </c>
      <c r="G62" s="151">
        <f t="shared" ref="G62:G64" si="1">E62/F62</f>
        <v>0.88467454728360762</v>
      </c>
      <c r="H62" s="282" t="s">
        <v>281</v>
      </c>
      <c r="I62" s="282"/>
      <c r="J62" s="241" t="s">
        <v>282</v>
      </c>
      <c r="K62" s="241"/>
      <c r="L62" s="241"/>
      <c r="N62" s="1"/>
      <c r="O62" s="1"/>
      <c r="P62" s="1"/>
      <c r="Q62" s="1"/>
      <c r="S62" s="1"/>
      <c r="T62" s="1"/>
      <c r="U62" s="1"/>
      <c r="V62" s="1"/>
      <c r="W62" s="1"/>
    </row>
    <row r="63" spans="1:23" ht="24.75" customHeight="1" x14ac:dyDescent="0.25">
      <c r="A63" s="122">
        <v>11</v>
      </c>
      <c r="B63" s="123">
        <v>43465</v>
      </c>
      <c r="C63" s="181">
        <v>0.97</v>
      </c>
      <c r="D63" s="174"/>
      <c r="E63" s="177">
        <v>131610252</v>
      </c>
      <c r="F63" s="177">
        <v>142086678</v>
      </c>
      <c r="G63" s="182">
        <f t="shared" si="1"/>
        <v>0.92626735913974989</v>
      </c>
      <c r="H63" s="336" t="s">
        <v>307</v>
      </c>
      <c r="I63" s="336"/>
      <c r="J63" s="357" t="s">
        <v>308</v>
      </c>
      <c r="K63" s="357"/>
      <c r="L63" s="358"/>
      <c r="N63" s="1"/>
      <c r="O63" s="1"/>
      <c r="P63" s="1"/>
      <c r="Q63" s="1"/>
      <c r="S63" s="1"/>
      <c r="T63" s="1"/>
      <c r="U63" s="1"/>
      <c r="V63" s="1"/>
      <c r="W63" s="1"/>
    </row>
    <row r="64" spans="1:23" ht="129.75" customHeight="1" x14ac:dyDescent="0.25">
      <c r="A64" s="143">
        <v>12</v>
      </c>
      <c r="B64" s="140">
        <v>43830</v>
      </c>
      <c r="C64" s="135">
        <v>0.97</v>
      </c>
      <c r="D64" s="129"/>
      <c r="E64" s="136">
        <v>199152197</v>
      </c>
      <c r="F64" s="136">
        <v>203165280</v>
      </c>
      <c r="G64" s="152">
        <f t="shared" si="1"/>
        <v>0.98024720070279725</v>
      </c>
      <c r="H64" s="340" t="s">
        <v>323</v>
      </c>
      <c r="I64" s="342"/>
      <c r="J64" s="316" t="s">
        <v>308</v>
      </c>
      <c r="K64" s="316"/>
      <c r="L64" s="316"/>
      <c r="N64" s="1"/>
      <c r="O64" s="1"/>
      <c r="P64" s="1"/>
      <c r="Q64" s="1"/>
      <c r="S64" s="1"/>
      <c r="T64" s="1"/>
      <c r="U64" s="1"/>
      <c r="V64" s="1"/>
      <c r="W64" s="1"/>
    </row>
    <row r="65" spans="2:23" ht="15" customHeight="1" x14ac:dyDescent="0.25">
      <c r="B65" s="192" t="s">
        <v>110</v>
      </c>
      <c r="C65" s="193"/>
      <c r="D65" s="193"/>
      <c r="E65" s="193"/>
      <c r="F65" s="193"/>
      <c r="G65" s="193"/>
      <c r="H65" s="193"/>
      <c r="I65" s="193"/>
      <c r="J65" s="193"/>
      <c r="K65" s="193"/>
      <c r="L65" s="194"/>
      <c r="N65" s="1"/>
      <c r="O65" s="1"/>
      <c r="P65" s="1"/>
      <c r="Q65" s="1"/>
      <c r="S65" s="1"/>
      <c r="T65" s="1"/>
      <c r="U65" s="1"/>
      <c r="V65" s="1"/>
      <c r="W65" s="1"/>
    </row>
    <row r="66" spans="2:23" ht="15" customHeight="1" x14ac:dyDescent="0.25">
      <c r="B66" s="192"/>
      <c r="C66" s="193"/>
      <c r="D66" s="193"/>
      <c r="E66" s="193"/>
      <c r="F66" s="193"/>
      <c r="G66" s="193"/>
      <c r="H66" s="193"/>
      <c r="I66" s="193"/>
      <c r="J66" s="193"/>
      <c r="K66" s="193"/>
      <c r="L66" s="194"/>
      <c r="N66" s="1"/>
      <c r="O66" s="1"/>
      <c r="P66" s="1"/>
      <c r="Q66" s="1"/>
      <c r="S66" s="1"/>
      <c r="T66" s="1"/>
      <c r="U66" s="1"/>
      <c r="V66" s="1"/>
      <c r="W66" s="1"/>
    </row>
    <row r="67" spans="2:23" ht="15" customHeight="1" x14ac:dyDescent="0.25">
      <c r="B67" s="195"/>
      <c r="C67" s="196"/>
      <c r="D67" s="196"/>
      <c r="E67" s="196"/>
      <c r="F67" s="196"/>
      <c r="G67" s="196"/>
      <c r="H67" s="196"/>
      <c r="I67" s="196"/>
      <c r="J67" s="196"/>
      <c r="K67" s="196"/>
      <c r="L67" s="197"/>
      <c r="N67" s="1"/>
      <c r="O67" s="1"/>
      <c r="P67" s="1"/>
      <c r="Q67" s="1"/>
      <c r="S67" s="1"/>
      <c r="T67" s="1"/>
      <c r="U67" s="1"/>
      <c r="V67" s="1"/>
      <c r="W67" s="1"/>
    </row>
    <row r="68" spans="2:23" ht="15" customHeight="1" x14ac:dyDescent="0.25">
      <c r="B68" s="1"/>
      <c r="C68" s="1"/>
      <c r="D68" s="1"/>
      <c r="E68" s="1"/>
      <c r="F68" s="1"/>
      <c r="G68" s="1"/>
      <c r="H68" s="1"/>
      <c r="I68" s="1"/>
      <c r="J68" s="1"/>
      <c r="K68" s="1"/>
      <c r="L68" s="1"/>
      <c r="N68" s="1"/>
      <c r="O68" s="1"/>
      <c r="P68" s="1"/>
      <c r="Q68" s="1"/>
      <c r="S68" s="1"/>
      <c r="T68" s="1"/>
      <c r="U68" s="1"/>
      <c r="V68" s="1"/>
      <c r="W68" s="1"/>
    </row>
    <row r="69" spans="2:23" ht="15" hidden="1" customHeight="1" x14ac:dyDescent="0.25"/>
    <row r="70" spans="2:23" ht="15" hidden="1" customHeight="1" x14ac:dyDescent="0.25"/>
    <row r="71" spans="2:23" ht="15" hidden="1" customHeight="1" x14ac:dyDescent="0.25"/>
    <row r="72" spans="2:23" ht="15" hidden="1" customHeight="1" x14ac:dyDescent="0.25"/>
    <row r="73" spans="2:23" ht="15" hidden="1" customHeight="1" x14ac:dyDescent="0.25"/>
    <row r="74" spans="2:23" ht="15" hidden="1" customHeight="1" x14ac:dyDescent="0.25"/>
    <row r="75" spans="2:23" ht="15" hidden="1" customHeight="1" x14ac:dyDescent="0.25"/>
    <row r="76" spans="2:23" ht="15" hidden="1" customHeight="1" x14ac:dyDescent="0.25"/>
    <row r="77" spans="2:23" ht="15" hidden="1" customHeight="1" x14ac:dyDescent="0.25"/>
    <row r="78" spans="2:23" ht="15" hidden="1" customHeight="1" x14ac:dyDescent="0.25"/>
    <row r="79" spans="2:23" ht="15" hidden="1" customHeight="1" x14ac:dyDescent="0.25"/>
    <row r="80" spans="2:23" ht="15" hidden="1" customHeight="1" x14ac:dyDescent="0.25"/>
    <row r="81" spans="8:9" ht="15" hidden="1" customHeight="1" x14ac:dyDescent="0.25"/>
    <row r="82" spans="8:9" ht="15" hidden="1" customHeight="1" x14ac:dyDescent="0.25"/>
    <row r="83" spans="8:9" ht="15" hidden="1" customHeight="1" x14ac:dyDescent="0.25"/>
    <row r="84" spans="8:9" ht="15" hidden="1" customHeight="1" x14ac:dyDescent="0.25"/>
    <row r="85" spans="8:9" ht="15" hidden="1" customHeight="1" x14ac:dyDescent="0.25"/>
    <row r="86" spans="8:9" ht="15" hidden="1" customHeight="1" x14ac:dyDescent="0.25"/>
    <row r="87" spans="8:9" ht="15" hidden="1" customHeight="1" x14ac:dyDescent="0.25"/>
    <row r="88" spans="8:9" ht="15" hidden="1" customHeight="1" x14ac:dyDescent="0.25"/>
    <row r="89" spans="8:9" ht="15" customHeight="1" x14ac:dyDescent="0.25"/>
    <row r="90" spans="8:9" ht="15" customHeight="1" x14ac:dyDescent="0.25">
      <c r="H90" s="113"/>
      <c r="I90" s="114"/>
    </row>
    <row r="91" spans="8:9" ht="15" customHeight="1" x14ac:dyDescent="0.25"/>
  </sheetData>
  <mergeCells count="110">
    <mergeCell ref="D2:D5"/>
    <mergeCell ref="E2:K3"/>
    <mergeCell ref="E4:F4"/>
    <mergeCell ref="G4:H4"/>
    <mergeCell ref="I4:K4"/>
    <mergeCell ref="E5:K5"/>
    <mergeCell ref="C7:D7"/>
    <mergeCell ref="E7:F7"/>
    <mergeCell ref="J7:K7"/>
    <mergeCell ref="B9:L9"/>
    <mergeCell ref="B10:B14"/>
    <mergeCell ref="C10:D10"/>
    <mergeCell ref="E10:I10"/>
    <mergeCell ref="K10:L10"/>
    <mergeCell ref="C11:D11"/>
    <mergeCell ref="E11:J11"/>
    <mergeCell ref="B15:L15"/>
    <mergeCell ref="B16:L16"/>
    <mergeCell ref="C17:D17"/>
    <mergeCell ref="E17:L17"/>
    <mergeCell ref="C18:D18"/>
    <mergeCell ref="E18:L18"/>
    <mergeCell ref="C12:E12"/>
    <mergeCell ref="F12:L12"/>
    <mergeCell ref="C13:D13"/>
    <mergeCell ref="E13:H13"/>
    <mergeCell ref="J13:L13"/>
    <mergeCell ref="C14:D14"/>
    <mergeCell ref="E14:L14"/>
    <mergeCell ref="C23:D25"/>
    <mergeCell ref="E23:L25"/>
    <mergeCell ref="C26:D28"/>
    <mergeCell ref="E26:L28"/>
    <mergeCell ref="C29:D29"/>
    <mergeCell ref="E29:L29"/>
    <mergeCell ref="C19:D19"/>
    <mergeCell ref="E19:L19"/>
    <mergeCell ref="C20:D20"/>
    <mergeCell ref="E20:L20"/>
    <mergeCell ref="B21:L21"/>
    <mergeCell ref="B22:L22"/>
    <mergeCell ref="C34:D34"/>
    <mergeCell ref="E34:G34"/>
    <mergeCell ref="H34:I34"/>
    <mergeCell ref="J34:L34"/>
    <mergeCell ref="C35:D35"/>
    <mergeCell ref="E35:I35"/>
    <mergeCell ref="K35:L35"/>
    <mergeCell ref="B30:L30"/>
    <mergeCell ref="B31:L31"/>
    <mergeCell ref="C32:D33"/>
    <mergeCell ref="E32:F32"/>
    <mergeCell ref="G32:L32"/>
    <mergeCell ref="E33:F33"/>
    <mergeCell ref="G33:L33"/>
    <mergeCell ref="F40:G40"/>
    <mergeCell ref="I40:J40"/>
    <mergeCell ref="F41:G41"/>
    <mergeCell ref="I41:J41"/>
    <mergeCell ref="F42:G42"/>
    <mergeCell ref="I42:J42"/>
    <mergeCell ref="B36:L36"/>
    <mergeCell ref="F37:G37"/>
    <mergeCell ref="I37:J37"/>
    <mergeCell ref="F38:G38"/>
    <mergeCell ref="I38:J38"/>
    <mergeCell ref="F39:G39"/>
    <mergeCell ref="I39:J39"/>
    <mergeCell ref="F46:G46"/>
    <mergeCell ref="I46:J46"/>
    <mergeCell ref="F47:G47"/>
    <mergeCell ref="I47:J47"/>
    <mergeCell ref="F48:G48"/>
    <mergeCell ref="I48:J48"/>
    <mergeCell ref="F43:G43"/>
    <mergeCell ref="I43:J43"/>
    <mergeCell ref="F44:G44"/>
    <mergeCell ref="I44:J44"/>
    <mergeCell ref="F45:G45"/>
    <mergeCell ref="I45:J45"/>
    <mergeCell ref="B52:L52"/>
    <mergeCell ref="H54:I54"/>
    <mergeCell ref="J54:L54"/>
    <mergeCell ref="H55:I55"/>
    <mergeCell ref="J55:L55"/>
    <mergeCell ref="H56:I56"/>
    <mergeCell ref="J56:L56"/>
    <mergeCell ref="F49:G49"/>
    <mergeCell ref="I49:J49"/>
    <mergeCell ref="F50:G50"/>
    <mergeCell ref="I50:J50"/>
    <mergeCell ref="F51:G51"/>
    <mergeCell ref="I51:J51"/>
    <mergeCell ref="H60:I60"/>
    <mergeCell ref="J60:L60"/>
    <mergeCell ref="H61:I61"/>
    <mergeCell ref="J61:L61"/>
    <mergeCell ref="B65:L67"/>
    <mergeCell ref="H57:I57"/>
    <mergeCell ref="J57:L57"/>
    <mergeCell ref="H58:I58"/>
    <mergeCell ref="J58:L58"/>
    <mergeCell ref="H59:I59"/>
    <mergeCell ref="J59:L59"/>
    <mergeCell ref="H62:I62"/>
    <mergeCell ref="J62:L62"/>
    <mergeCell ref="H63:I63"/>
    <mergeCell ref="J63:L63"/>
    <mergeCell ref="H64:I64"/>
    <mergeCell ref="J64:L64"/>
  </mergeCells>
  <conditionalFormatting sqref="H37:H51">
    <cfRule type="containsText" dxfId="2" priority="1" operator="containsText" text="ü">
      <formula>NOT(ISERROR(SEARCH("ü",H37)))</formula>
    </cfRule>
    <cfRule type="containsText" dxfId="1" priority="2" operator="containsText" text="%">
      <formula>NOT(ISERROR(SEARCH("%",H37)))</formula>
    </cfRule>
    <cfRule type="containsText" dxfId="0" priority="3" operator="containsText" text="M">
      <formula>NOT(ISERROR(SEARCH("M",H37)))</formula>
    </cfRule>
  </conditionalFormatting>
  <dataValidations count="1">
    <dataValidation type="list" allowBlank="1" showInputMessage="1" showErrorMessage="1" sqref="E65496:L65496 JA65496:JH65496 SW65496:TD65496 ACS65496:ACZ65496 AMO65496:AMV65496 AWK65496:AWR65496 BGG65496:BGN65496 BQC65496:BQJ65496 BZY65496:CAF65496 CJU65496:CKB65496 CTQ65496:CTX65496 DDM65496:DDT65496 DNI65496:DNP65496 DXE65496:DXL65496 EHA65496:EHH65496 EQW65496:ERD65496 FAS65496:FAZ65496 FKO65496:FKV65496 FUK65496:FUR65496 GEG65496:GEN65496 GOC65496:GOJ65496 GXY65496:GYF65496 HHU65496:HIB65496 HRQ65496:HRX65496 IBM65496:IBT65496 ILI65496:ILP65496 IVE65496:IVL65496 JFA65496:JFH65496 JOW65496:JPD65496 JYS65496:JYZ65496 KIO65496:KIV65496 KSK65496:KSR65496 LCG65496:LCN65496 LMC65496:LMJ65496 LVY65496:LWF65496 MFU65496:MGB65496 MPQ65496:MPX65496 MZM65496:MZT65496 NJI65496:NJP65496 NTE65496:NTL65496 ODA65496:ODH65496 OMW65496:OND65496 OWS65496:OWZ65496 PGO65496:PGV65496 PQK65496:PQR65496 QAG65496:QAN65496 QKC65496:QKJ65496 QTY65496:QUF65496 RDU65496:REB65496 RNQ65496:RNX65496 RXM65496:RXT65496 SHI65496:SHP65496 SRE65496:SRL65496 TBA65496:TBH65496 TKW65496:TLD65496 TUS65496:TUZ65496 UEO65496:UEV65496 UOK65496:UOR65496 UYG65496:UYN65496 VIC65496:VIJ65496 VRY65496:VSF65496 WBU65496:WCB65496 WLQ65496:WLX65496 WVM65496:WVT65496 E131032:L131032 JA131032:JH131032 SW131032:TD131032 ACS131032:ACZ131032 AMO131032:AMV131032 AWK131032:AWR131032 BGG131032:BGN131032 BQC131032:BQJ131032 BZY131032:CAF131032 CJU131032:CKB131032 CTQ131032:CTX131032 DDM131032:DDT131032 DNI131032:DNP131032 DXE131032:DXL131032 EHA131032:EHH131032 EQW131032:ERD131032 FAS131032:FAZ131032 FKO131032:FKV131032 FUK131032:FUR131032 GEG131032:GEN131032 GOC131032:GOJ131032 GXY131032:GYF131032 HHU131032:HIB131032 HRQ131032:HRX131032 IBM131032:IBT131032 ILI131032:ILP131032 IVE131032:IVL131032 JFA131032:JFH131032 JOW131032:JPD131032 JYS131032:JYZ131032 KIO131032:KIV131032 KSK131032:KSR131032 LCG131032:LCN131032 LMC131032:LMJ131032 LVY131032:LWF131032 MFU131032:MGB131032 MPQ131032:MPX131032 MZM131032:MZT131032 NJI131032:NJP131032 NTE131032:NTL131032 ODA131032:ODH131032 OMW131032:OND131032 OWS131032:OWZ131032 PGO131032:PGV131032 PQK131032:PQR131032 QAG131032:QAN131032 QKC131032:QKJ131032 QTY131032:QUF131032 RDU131032:REB131032 RNQ131032:RNX131032 RXM131032:RXT131032 SHI131032:SHP131032 SRE131032:SRL131032 TBA131032:TBH131032 TKW131032:TLD131032 TUS131032:TUZ131032 UEO131032:UEV131032 UOK131032:UOR131032 UYG131032:UYN131032 VIC131032:VIJ131032 VRY131032:VSF131032 WBU131032:WCB131032 WLQ131032:WLX131032 WVM131032:WVT131032 E196568:L196568 JA196568:JH196568 SW196568:TD196568 ACS196568:ACZ196568 AMO196568:AMV196568 AWK196568:AWR196568 BGG196568:BGN196568 BQC196568:BQJ196568 BZY196568:CAF196568 CJU196568:CKB196568 CTQ196568:CTX196568 DDM196568:DDT196568 DNI196568:DNP196568 DXE196568:DXL196568 EHA196568:EHH196568 EQW196568:ERD196568 FAS196568:FAZ196568 FKO196568:FKV196568 FUK196568:FUR196568 GEG196568:GEN196568 GOC196568:GOJ196568 GXY196568:GYF196568 HHU196568:HIB196568 HRQ196568:HRX196568 IBM196568:IBT196568 ILI196568:ILP196568 IVE196568:IVL196568 JFA196568:JFH196568 JOW196568:JPD196568 JYS196568:JYZ196568 KIO196568:KIV196568 KSK196568:KSR196568 LCG196568:LCN196568 LMC196568:LMJ196568 LVY196568:LWF196568 MFU196568:MGB196568 MPQ196568:MPX196568 MZM196568:MZT196568 NJI196568:NJP196568 NTE196568:NTL196568 ODA196568:ODH196568 OMW196568:OND196568 OWS196568:OWZ196568 PGO196568:PGV196568 PQK196568:PQR196568 QAG196568:QAN196568 QKC196568:QKJ196568 QTY196568:QUF196568 RDU196568:REB196568 RNQ196568:RNX196568 RXM196568:RXT196568 SHI196568:SHP196568 SRE196568:SRL196568 TBA196568:TBH196568 TKW196568:TLD196568 TUS196568:TUZ196568 UEO196568:UEV196568 UOK196568:UOR196568 UYG196568:UYN196568 VIC196568:VIJ196568 VRY196568:VSF196568 WBU196568:WCB196568 WLQ196568:WLX196568 WVM196568:WVT196568 E262104:L262104 JA262104:JH262104 SW262104:TD262104 ACS262104:ACZ262104 AMO262104:AMV262104 AWK262104:AWR262104 BGG262104:BGN262104 BQC262104:BQJ262104 BZY262104:CAF262104 CJU262104:CKB262104 CTQ262104:CTX262104 DDM262104:DDT262104 DNI262104:DNP262104 DXE262104:DXL262104 EHA262104:EHH262104 EQW262104:ERD262104 FAS262104:FAZ262104 FKO262104:FKV262104 FUK262104:FUR262104 GEG262104:GEN262104 GOC262104:GOJ262104 GXY262104:GYF262104 HHU262104:HIB262104 HRQ262104:HRX262104 IBM262104:IBT262104 ILI262104:ILP262104 IVE262104:IVL262104 JFA262104:JFH262104 JOW262104:JPD262104 JYS262104:JYZ262104 KIO262104:KIV262104 KSK262104:KSR262104 LCG262104:LCN262104 LMC262104:LMJ262104 LVY262104:LWF262104 MFU262104:MGB262104 MPQ262104:MPX262104 MZM262104:MZT262104 NJI262104:NJP262104 NTE262104:NTL262104 ODA262104:ODH262104 OMW262104:OND262104 OWS262104:OWZ262104 PGO262104:PGV262104 PQK262104:PQR262104 QAG262104:QAN262104 QKC262104:QKJ262104 QTY262104:QUF262104 RDU262104:REB262104 RNQ262104:RNX262104 RXM262104:RXT262104 SHI262104:SHP262104 SRE262104:SRL262104 TBA262104:TBH262104 TKW262104:TLD262104 TUS262104:TUZ262104 UEO262104:UEV262104 UOK262104:UOR262104 UYG262104:UYN262104 VIC262104:VIJ262104 VRY262104:VSF262104 WBU262104:WCB262104 WLQ262104:WLX262104 WVM262104:WVT262104 E327640:L327640 JA327640:JH327640 SW327640:TD327640 ACS327640:ACZ327640 AMO327640:AMV327640 AWK327640:AWR327640 BGG327640:BGN327640 BQC327640:BQJ327640 BZY327640:CAF327640 CJU327640:CKB327640 CTQ327640:CTX327640 DDM327640:DDT327640 DNI327640:DNP327640 DXE327640:DXL327640 EHA327640:EHH327640 EQW327640:ERD327640 FAS327640:FAZ327640 FKO327640:FKV327640 FUK327640:FUR327640 GEG327640:GEN327640 GOC327640:GOJ327640 GXY327640:GYF327640 HHU327640:HIB327640 HRQ327640:HRX327640 IBM327640:IBT327640 ILI327640:ILP327640 IVE327640:IVL327640 JFA327640:JFH327640 JOW327640:JPD327640 JYS327640:JYZ327640 KIO327640:KIV327640 KSK327640:KSR327640 LCG327640:LCN327640 LMC327640:LMJ327640 LVY327640:LWF327640 MFU327640:MGB327640 MPQ327640:MPX327640 MZM327640:MZT327640 NJI327640:NJP327640 NTE327640:NTL327640 ODA327640:ODH327640 OMW327640:OND327640 OWS327640:OWZ327640 PGO327640:PGV327640 PQK327640:PQR327640 QAG327640:QAN327640 QKC327640:QKJ327640 QTY327640:QUF327640 RDU327640:REB327640 RNQ327640:RNX327640 RXM327640:RXT327640 SHI327640:SHP327640 SRE327640:SRL327640 TBA327640:TBH327640 TKW327640:TLD327640 TUS327640:TUZ327640 UEO327640:UEV327640 UOK327640:UOR327640 UYG327640:UYN327640 VIC327640:VIJ327640 VRY327640:VSF327640 WBU327640:WCB327640 WLQ327640:WLX327640 WVM327640:WVT327640 E393176:L393176 JA393176:JH393176 SW393176:TD393176 ACS393176:ACZ393176 AMO393176:AMV393176 AWK393176:AWR393176 BGG393176:BGN393176 BQC393176:BQJ393176 BZY393176:CAF393176 CJU393176:CKB393176 CTQ393176:CTX393176 DDM393176:DDT393176 DNI393176:DNP393176 DXE393176:DXL393176 EHA393176:EHH393176 EQW393176:ERD393176 FAS393176:FAZ393176 FKO393176:FKV393176 FUK393176:FUR393176 GEG393176:GEN393176 GOC393176:GOJ393176 GXY393176:GYF393176 HHU393176:HIB393176 HRQ393176:HRX393176 IBM393176:IBT393176 ILI393176:ILP393176 IVE393176:IVL393176 JFA393176:JFH393176 JOW393176:JPD393176 JYS393176:JYZ393176 KIO393176:KIV393176 KSK393176:KSR393176 LCG393176:LCN393176 LMC393176:LMJ393176 LVY393176:LWF393176 MFU393176:MGB393176 MPQ393176:MPX393176 MZM393176:MZT393176 NJI393176:NJP393176 NTE393176:NTL393176 ODA393176:ODH393176 OMW393176:OND393176 OWS393176:OWZ393176 PGO393176:PGV393176 PQK393176:PQR393176 QAG393176:QAN393176 QKC393176:QKJ393176 QTY393176:QUF393176 RDU393176:REB393176 RNQ393176:RNX393176 RXM393176:RXT393176 SHI393176:SHP393176 SRE393176:SRL393176 TBA393176:TBH393176 TKW393176:TLD393176 TUS393176:TUZ393176 UEO393176:UEV393176 UOK393176:UOR393176 UYG393176:UYN393176 VIC393176:VIJ393176 VRY393176:VSF393176 WBU393176:WCB393176 WLQ393176:WLX393176 WVM393176:WVT393176 E458712:L458712 JA458712:JH458712 SW458712:TD458712 ACS458712:ACZ458712 AMO458712:AMV458712 AWK458712:AWR458712 BGG458712:BGN458712 BQC458712:BQJ458712 BZY458712:CAF458712 CJU458712:CKB458712 CTQ458712:CTX458712 DDM458712:DDT458712 DNI458712:DNP458712 DXE458712:DXL458712 EHA458712:EHH458712 EQW458712:ERD458712 FAS458712:FAZ458712 FKO458712:FKV458712 FUK458712:FUR458712 GEG458712:GEN458712 GOC458712:GOJ458712 GXY458712:GYF458712 HHU458712:HIB458712 HRQ458712:HRX458712 IBM458712:IBT458712 ILI458712:ILP458712 IVE458712:IVL458712 JFA458712:JFH458712 JOW458712:JPD458712 JYS458712:JYZ458712 KIO458712:KIV458712 KSK458712:KSR458712 LCG458712:LCN458712 LMC458712:LMJ458712 LVY458712:LWF458712 MFU458712:MGB458712 MPQ458712:MPX458712 MZM458712:MZT458712 NJI458712:NJP458712 NTE458712:NTL458712 ODA458712:ODH458712 OMW458712:OND458712 OWS458712:OWZ458712 PGO458712:PGV458712 PQK458712:PQR458712 QAG458712:QAN458712 QKC458712:QKJ458712 QTY458712:QUF458712 RDU458712:REB458712 RNQ458712:RNX458712 RXM458712:RXT458712 SHI458712:SHP458712 SRE458712:SRL458712 TBA458712:TBH458712 TKW458712:TLD458712 TUS458712:TUZ458712 UEO458712:UEV458712 UOK458712:UOR458712 UYG458712:UYN458712 VIC458712:VIJ458712 VRY458712:VSF458712 WBU458712:WCB458712 WLQ458712:WLX458712 WVM458712:WVT458712 E524248:L524248 JA524248:JH524248 SW524248:TD524248 ACS524248:ACZ524248 AMO524248:AMV524248 AWK524248:AWR524248 BGG524248:BGN524248 BQC524248:BQJ524248 BZY524248:CAF524248 CJU524248:CKB524248 CTQ524248:CTX524248 DDM524248:DDT524248 DNI524248:DNP524248 DXE524248:DXL524248 EHA524248:EHH524248 EQW524248:ERD524248 FAS524248:FAZ524248 FKO524248:FKV524248 FUK524248:FUR524248 GEG524248:GEN524248 GOC524248:GOJ524248 GXY524248:GYF524248 HHU524248:HIB524248 HRQ524248:HRX524248 IBM524248:IBT524248 ILI524248:ILP524248 IVE524248:IVL524248 JFA524248:JFH524248 JOW524248:JPD524248 JYS524248:JYZ524248 KIO524248:KIV524248 KSK524248:KSR524248 LCG524248:LCN524248 LMC524248:LMJ524248 LVY524248:LWF524248 MFU524248:MGB524248 MPQ524248:MPX524248 MZM524248:MZT524248 NJI524248:NJP524248 NTE524248:NTL524248 ODA524248:ODH524248 OMW524248:OND524248 OWS524248:OWZ524248 PGO524248:PGV524248 PQK524248:PQR524248 QAG524248:QAN524248 QKC524248:QKJ524248 QTY524248:QUF524248 RDU524248:REB524248 RNQ524248:RNX524248 RXM524248:RXT524248 SHI524248:SHP524248 SRE524248:SRL524248 TBA524248:TBH524248 TKW524248:TLD524248 TUS524248:TUZ524248 UEO524248:UEV524248 UOK524248:UOR524248 UYG524248:UYN524248 VIC524248:VIJ524248 VRY524248:VSF524248 WBU524248:WCB524248 WLQ524248:WLX524248 WVM524248:WVT524248 E589784:L589784 JA589784:JH589784 SW589784:TD589784 ACS589784:ACZ589784 AMO589784:AMV589784 AWK589784:AWR589784 BGG589784:BGN589784 BQC589784:BQJ589784 BZY589784:CAF589784 CJU589784:CKB589784 CTQ589784:CTX589784 DDM589784:DDT589784 DNI589784:DNP589784 DXE589784:DXL589784 EHA589784:EHH589784 EQW589784:ERD589784 FAS589784:FAZ589784 FKO589784:FKV589784 FUK589784:FUR589784 GEG589784:GEN589784 GOC589784:GOJ589784 GXY589784:GYF589784 HHU589784:HIB589784 HRQ589784:HRX589784 IBM589784:IBT589784 ILI589784:ILP589784 IVE589784:IVL589784 JFA589784:JFH589784 JOW589784:JPD589784 JYS589784:JYZ589784 KIO589784:KIV589784 KSK589784:KSR589784 LCG589784:LCN589784 LMC589784:LMJ589784 LVY589784:LWF589784 MFU589784:MGB589784 MPQ589784:MPX589784 MZM589784:MZT589784 NJI589784:NJP589784 NTE589784:NTL589784 ODA589784:ODH589784 OMW589784:OND589784 OWS589784:OWZ589784 PGO589784:PGV589784 PQK589784:PQR589784 QAG589784:QAN589784 QKC589784:QKJ589784 QTY589784:QUF589784 RDU589784:REB589784 RNQ589784:RNX589784 RXM589784:RXT589784 SHI589784:SHP589784 SRE589784:SRL589784 TBA589784:TBH589784 TKW589784:TLD589784 TUS589784:TUZ589784 UEO589784:UEV589784 UOK589784:UOR589784 UYG589784:UYN589784 VIC589784:VIJ589784 VRY589784:VSF589784 WBU589784:WCB589784 WLQ589784:WLX589784 WVM589784:WVT589784 E655320:L655320 JA655320:JH655320 SW655320:TD655320 ACS655320:ACZ655320 AMO655320:AMV655320 AWK655320:AWR655320 BGG655320:BGN655320 BQC655320:BQJ655320 BZY655320:CAF655320 CJU655320:CKB655320 CTQ655320:CTX655320 DDM655320:DDT655320 DNI655320:DNP655320 DXE655320:DXL655320 EHA655320:EHH655320 EQW655320:ERD655320 FAS655320:FAZ655320 FKO655320:FKV655320 FUK655320:FUR655320 GEG655320:GEN655320 GOC655320:GOJ655320 GXY655320:GYF655320 HHU655320:HIB655320 HRQ655320:HRX655320 IBM655320:IBT655320 ILI655320:ILP655320 IVE655320:IVL655320 JFA655320:JFH655320 JOW655320:JPD655320 JYS655320:JYZ655320 KIO655320:KIV655320 KSK655320:KSR655320 LCG655320:LCN655320 LMC655320:LMJ655320 LVY655320:LWF655320 MFU655320:MGB655320 MPQ655320:MPX655320 MZM655320:MZT655320 NJI655320:NJP655320 NTE655320:NTL655320 ODA655320:ODH655320 OMW655320:OND655320 OWS655320:OWZ655320 PGO655320:PGV655320 PQK655320:PQR655320 QAG655320:QAN655320 QKC655320:QKJ655320 QTY655320:QUF655320 RDU655320:REB655320 RNQ655320:RNX655320 RXM655320:RXT655320 SHI655320:SHP655320 SRE655320:SRL655320 TBA655320:TBH655320 TKW655320:TLD655320 TUS655320:TUZ655320 UEO655320:UEV655320 UOK655320:UOR655320 UYG655320:UYN655320 VIC655320:VIJ655320 VRY655320:VSF655320 WBU655320:WCB655320 WLQ655320:WLX655320 WVM655320:WVT655320 E720856:L720856 JA720856:JH720856 SW720856:TD720856 ACS720856:ACZ720856 AMO720856:AMV720856 AWK720856:AWR720856 BGG720856:BGN720856 BQC720856:BQJ720856 BZY720856:CAF720856 CJU720856:CKB720856 CTQ720856:CTX720856 DDM720856:DDT720856 DNI720856:DNP720856 DXE720856:DXL720856 EHA720856:EHH720856 EQW720856:ERD720856 FAS720856:FAZ720856 FKO720856:FKV720856 FUK720856:FUR720856 GEG720856:GEN720856 GOC720856:GOJ720856 GXY720856:GYF720856 HHU720856:HIB720856 HRQ720856:HRX720856 IBM720856:IBT720856 ILI720856:ILP720856 IVE720856:IVL720856 JFA720856:JFH720856 JOW720856:JPD720856 JYS720856:JYZ720856 KIO720856:KIV720856 KSK720856:KSR720856 LCG720856:LCN720856 LMC720856:LMJ720856 LVY720856:LWF720856 MFU720856:MGB720856 MPQ720856:MPX720856 MZM720856:MZT720856 NJI720856:NJP720856 NTE720856:NTL720856 ODA720856:ODH720856 OMW720856:OND720856 OWS720856:OWZ720856 PGO720856:PGV720856 PQK720856:PQR720856 QAG720856:QAN720856 QKC720856:QKJ720856 QTY720856:QUF720856 RDU720856:REB720856 RNQ720856:RNX720856 RXM720856:RXT720856 SHI720856:SHP720856 SRE720856:SRL720856 TBA720856:TBH720856 TKW720856:TLD720856 TUS720856:TUZ720856 UEO720856:UEV720856 UOK720856:UOR720856 UYG720856:UYN720856 VIC720856:VIJ720856 VRY720856:VSF720856 WBU720856:WCB720856 WLQ720856:WLX720856 WVM720856:WVT720856 E786392:L786392 JA786392:JH786392 SW786392:TD786392 ACS786392:ACZ786392 AMO786392:AMV786392 AWK786392:AWR786392 BGG786392:BGN786392 BQC786392:BQJ786392 BZY786392:CAF786392 CJU786392:CKB786392 CTQ786392:CTX786392 DDM786392:DDT786392 DNI786392:DNP786392 DXE786392:DXL786392 EHA786392:EHH786392 EQW786392:ERD786392 FAS786392:FAZ786392 FKO786392:FKV786392 FUK786392:FUR786392 GEG786392:GEN786392 GOC786392:GOJ786392 GXY786392:GYF786392 HHU786392:HIB786392 HRQ786392:HRX786392 IBM786392:IBT786392 ILI786392:ILP786392 IVE786392:IVL786392 JFA786392:JFH786392 JOW786392:JPD786392 JYS786392:JYZ786392 KIO786392:KIV786392 KSK786392:KSR786392 LCG786392:LCN786392 LMC786392:LMJ786392 LVY786392:LWF786392 MFU786392:MGB786392 MPQ786392:MPX786392 MZM786392:MZT786392 NJI786392:NJP786392 NTE786392:NTL786392 ODA786392:ODH786392 OMW786392:OND786392 OWS786392:OWZ786392 PGO786392:PGV786392 PQK786392:PQR786392 QAG786392:QAN786392 QKC786392:QKJ786392 QTY786392:QUF786392 RDU786392:REB786392 RNQ786392:RNX786392 RXM786392:RXT786392 SHI786392:SHP786392 SRE786392:SRL786392 TBA786392:TBH786392 TKW786392:TLD786392 TUS786392:TUZ786392 UEO786392:UEV786392 UOK786392:UOR786392 UYG786392:UYN786392 VIC786392:VIJ786392 VRY786392:VSF786392 WBU786392:WCB786392 WLQ786392:WLX786392 WVM786392:WVT786392 E851928:L851928 JA851928:JH851928 SW851928:TD851928 ACS851928:ACZ851928 AMO851928:AMV851928 AWK851928:AWR851928 BGG851928:BGN851928 BQC851928:BQJ851928 BZY851928:CAF851928 CJU851928:CKB851928 CTQ851928:CTX851928 DDM851928:DDT851928 DNI851928:DNP851928 DXE851928:DXL851928 EHA851928:EHH851928 EQW851928:ERD851928 FAS851928:FAZ851928 FKO851928:FKV851928 FUK851928:FUR851928 GEG851928:GEN851928 GOC851928:GOJ851928 GXY851928:GYF851928 HHU851928:HIB851928 HRQ851928:HRX851928 IBM851928:IBT851928 ILI851928:ILP851928 IVE851928:IVL851928 JFA851928:JFH851928 JOW851928:JPD851928 JYS851928:JYZ851928 KIO851928:KIV851928 KSK851928:KSR851928 LCG851928:LCN851928 LMC851928:LMJ851928 LVY851928:LWF851928 MFU851928:MGB851928 MPQ851928:MPX851928 MZM851928:MZT851928 NJI851928:NJP851928 NTE851928:NTL851928 ODA851928:ODH851928 OMW851928:OND851928 OWS851928:OWZ851928 PGO851928:PGV851928 PQK851928:PQR851928 QAG851928:QAN851928 QKC851928:QKJ851928 QTY851928:QUF851928 RDU851928:REB851928 RNQ851928:RNX851928 RXM851928:RXT851928 SHI851928:SHP851928 SRE851928:SRL851928 TBA851928:TBH851928 TKW851928:TLD851928 TUS851928:TUZ851928 UEO851928:UEV851928 UOK851928:UOR851928 UYG851928:UYN851928 VIC851928:VIJ851928 VRY851928:VSF851928 WBU851928:WCB851928 WLQ851928:WLX851928 WVM851928:WVT851928 E917464:L917464 JA917464:JH917464 SW917464:TD917464 ACS917464:ACZ917464 AMO917464:AMV917464 AWK917464:AWR917464 BGG917464:BGN917464 BQC917464:BQJ917464 BZY917464:CAF917464 CJU917464:CKB917464 CTQ917464:CTX917464 DDM917464:DDT917464 DNI917464:DNP917464 DXE917464:DXL917464 EHA917464:EHH917464 EQW917464:ERD917464 FAS917464:FAZ917464 FKO917464:FKV917464 FUK917464:FUR917464 GEG917464:GEN917464 GOC917464:GOJ917464 GXY917464:GYF917464 HHU917464:HIB917464 HRQ917464:HRX917464 IBM917464:IBT917464 ILI917464:ILP917464 IVE917464:IVL917464 JFA917464:JFH917464 JOW917464:JPD917464 JYS917464:JYZ917464 KIO917464:KIV917464 KSK917464:KSR917464 LCG917464:LCN917464 LMC917464:LMJ917464 LVY917464:LWF917464 MFU917464:MGB917464 MPQ917464:MPX917464 MZM917464:MZT917464 NJI917464:NJP917464 NTE917464:NTL917464 ODA917464:ODH917464 OMW917464:OND917464 OWS917464:OWZ917464 PGO917464:PGV917464 PQK917464:PQR917464 QAG917464:QAN917464 QKC917464:QKJ917464 QTY917464:QUF917464 RDU917464:REB917464 RNQ917464:RNX917464 RXM917464:RXT917464 SHI917464:SHP917464 SRE917464:SRL917464 TBA917464:TBH917464 TKW917464:TLD917464 TUS917464:TUZ917464 UEO917464:UEV917464 UOK917464:UOR917464 UYG917464:UYN917464 VIC917464:VIJ917464 VRY917464:VSF917464 WBU917464:WCB917464 WLQ917464:WLX917464 WVM917464:WVT917464 E983000:L983000 JA983000:JH983000 SW983000:TD983000 ACS983000:ACZ983000 AMO983000:AMV983000 AWK983000:AWR983000 BGG983000:BGN983000 BQC983000:BQJ983000 BZY983000:CAF983000 CJU983000:CKB983000 CTQ983000:CTX983000 DDM983000:DDT983000 DNI983000:DNP983000 DXE983000:DXL983000 EHA983000:EHH983000 EQW983000:ERD983000 FAS983000:FAZ983000 FKO983000:FKV983000 FUK983000:FUR983000 GEG983000:GEN983000 GOC983000:GOJ983000 GXY983000:GYF983000 HHU983000:HIB983000 HRQ983000:HRX983000 IBM983000:IBT983000 ILI983000:ILP983000 IVE983000:IVL983000 JFA983000:JFH983000 JOW983000:JPD983000 JYS983000:JYZ983000 KIO983000:KIV983000 KSK983000:KSR983000 LCG983000:LCN983000 LMC983000:LMJ983000 LVY983000:LWF983000 MFU983000:MGB983000 MPQ983000:MPX983000 MZM983000:MZT983000 NJI983000:NJP983000 NTE983000:NTL983000 ODA983000:ODH983000 OMW983000:OND983000 OWS983000:OWZ983000 PGO983000:PGV983000 PQK983000:PQR983000 QAG983000:QAN983000 QKC983000:QKJ983000 QTY983000:QUF983000 RDU983000:REB983000 RNQ983000:RNX983000 RXM983000:RXT983000 SHI983000:SHP983000 SRE983000:SRL983000 TBA983000:TBH983000 TKW983000:TLD983000 TUS983000:TUZ983000 UEO983000:UEV983000 UOK983000:UOR983000 UYG983000:UYN983000 VIC983000:VIJ983000 VRY983000:VSF983000 WBU983000:WCB983000 WLQ983000:WLX983000 WVM983000:WVT983000 E1048536:L1048536 JA1048536:JH1048536 SW1048536:TD1048536 ACS1048536:ACZ1048536 AMO1048536:AMV1048536 AWK1048536:AWR1048536 BGG1048536:BGN1048536 BQC1048536:BQJ1048536 BZY1048536:CAF1048536 CJU1048536:CKB1048536 CTQ1048536:CTX1048536 DDM1048536:DDT1048536 DNI1048536:DNP1048536 DXE1048536:DXL1048536 EHA1048536:EHH1048536 EQW1048536:ERD1048536 FAS1048536:FAZ1048536 FKO1048536:FKV1048536 FUK1048536:FUR1048536 GEG1048536:GEN1048536 GOC1048536:GOJ1048536 GXY1048536:GYF1048536 HHU1048536:HIB1048536 HRQ1048536:HRX1048536 IBM1048536:IBT1048536 ILI1048536:ILP1048536 IVE1048536:IVL1048536 JFA1048536:JFH1048536 JOW1048536:JPD1048536 JYS1048536:JYZ1048536 KIO1048536:KIV1048536 KSK1048536:KSR1048536 LCG1048536:LCN1048536 LMC1048536:LMJ1048536 LVY1048536:LWF1048536 MFU1048536:MGB1048536 MPQ1048536:MPX1048536 MZM1048536:MZT1048536 NJI1048536:NJP1048536 NTE1048536:NTL1048536 ODA1048536:ODH1048536 OMW1048536:OND1048536 OWS1048536:OWZ1048536 PGO1048536:PGV1048536 PQK1048536:PQR1048536 QAG1048536:QAN1048536 QKC1048536:QKJ1048536 QTY1048536:QUF1048536 RDU1048536:REB1048536 RNQ1048536:RNX1048536 RXM1048536:RXT1048536 SHI1048536:SHP1048536 SRE1048536:SRL1048536 TBA1048536:TBH1048536 TKW1048536:TLD1048536 TUS1048536:TUZ1048536 UEO1048536:UEV1048536 UOK1048536:UOR1048536 UYG1048536:UYN1048536 VIC1048536:VIJ1048536 VRY1048536:VSF1048536 WBU1048536:WCB1048536 WLQ1048536:WLX1048536 WVM1048536:WVT1048536">
      <formula1>$P$1:$P$8</formula1>
    </dataValidation>
  </dataValidations>
  <pageMargins left="0.7" right="0.7" top="0.75" bottom="0.75" header="0.3" footer="0.3"/>
  <drawing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11</vt:i4>
      </vt:variant>
    </vt:vector>
  </HeadingPairs>
  <TitlesOfParts>
    <vt:vector size="11" baseType="lpstr">
      <vt:lpstr>IND.1</vt:lpstr>
      <vt:lpstr>IND.2</vt:lpstr>
      <vt:lpstr>IND.3</vt:lpstr>
      <vt:lpstr>IND.4</vt:lpstr>
      <vt:lpstr>IND.5</vt:lpstr>
      <vt:lpstr>ANEXO INDIC. 5.</vt:lpstr>
      <vt:lpstr>IND.6</vt:lpstr>
      <vt:lpstr>IND.7</vt:lpstr>
      <vt:lpstr>IND.8</vt:lpstr>
      <vt:lpstr>IND.9</vt:lpstr>
      <vt:lpstr>IND.10</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Victor Hugo Zea Robledo</cp:lastModifiedBy>
  <dcterms:created xsi:type="dcterms:W3CDTF">2016-02-12T12:47:32Z</dcterms:created>
  <dcterms:modified xsi:type="dcterms:W3CDTF">2020-02-24T15:16:32Z</dcterms:modified>
</cp:coreProperties>
</file>