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C:\Users\mvelasquez\Downloads\"/>
    </mc:Choice>
  </mc:AlternateContent>
  <bookViews>
    <workbookView xWindow="0" yWindow="0" windowWidth="20490" windowHeight="556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matriz_riesgos_macroprocesos!$C$38:$E$70</definedName>
  </definedNames>
  <calcPr calcId="162913"/>
  <extLst>
    <ext xmlns:mx="http://schemas.microsoft.com/office/mac/excel/2008/main" uri="{7523E5D3-25F3-A5E0-1632-64F254C22452}">
      <mx:ArchID Flags="2"/>
    </ext>
  </extLst>
</workbook>
</file>

<file path=xl/calcChain.xml><?xml version="1.0" encoding="utf-8"?>
<calcChain xmlns="http://schemas.openxmlformats.org/spreadsheetml/2006/main">
  <c r="AN70" i="1" l="1"/>
  <c r="AN68" i="1"/>
  <c r="AR67" i="1"/>
  <c r="AQ67" i="1"/>
  <c r="AS67" i="1" s="1"/>
  <c r="AT67" i="1" s="1"/>
  <c r="AU67" i="1" s="1"/>
  <c r="AV67" i="1" s="1"/>
  <c r="T67" i="1"/>
  <c r="AB68" i="1" s="1"/>
  <c r="P67" i="1"/>
  <c r="Q67" i="1" s="1"/>
  <c r="R67" i="1" s="1"/>
  <c r="B34" i="7"/>
  <c r="B33" i="7"/>
  <c r="B32" i="7"/>
  <c r="B31" i="7"/>
  <c r="B30" i="7"/>
  <c r="B29" i="7"/>
  <c r="B28" i="7"/>
  <c r="AN66" i="1"/>
  <c r="AN64" i="1"/>
  <c r="AR63" i="1"/>
  <c r="AW63" i="1" s="1"/>
  <c r="AQ63" i="1"/>
  <c r="AS63" i="1" s="1"/>
  <c r="AT63" i="1" s="1"/>
  <c r="AU63" i="1" s="1"/>
  <c r="AV63" i="1" s="1"/>
  <c r="T63" i="1"/>
  <c r="AB64" i="1" s="1"/>
  <c r="P63" i="1"/>
  <c r="Q63" i="1" s="1"/>
  <c r="R63" i="1" s="1"/>
  <c r="AN62" i="1"/>
  <c r="AN60" i="1"/>
  <c r="AR59" i="1"/>
  <c r="AQ59" i="1"/>
  <c r="AS59" i="1" s="1"/>
  <c r="AT59" i="1" s="1"/>
  <c r="AU59" i="1" s="1"/>
  <c r="AV59" i="1" s="1"/>
  <c r="T59" i="1"/>
  <c r="U59" i="1" s="1"/>
  <c r="P59" i="1"/>
  <c r="Q59" i="1" s="1"/>
  <c r="R59" i="1" s="1"/>
  <c r="AN58" i="1"/>
  <c r="AN56" i="1"/>
  <c r="AR55" i="1"/>
  <c r="AW55" i="1" s="1"/>
  <c r="AQ55" i="1"/>
  <c r="AS55" i="1" s="1"/>
  <c r="AT55" i="1" s="1"/>
  <c r="AU55" i="1" s="1"/>
  <c r="AV55" i="1" s="1"/>
  <c r="T55" i="1"/>
  <c r="AB56" i="1" s="1"/>
  <c r="P55" i="1"/>
  <c r="AA56" i="1" s="1"/>
  <c r="AN54" i="1"/>
  <c r="AN52" i="1"/>
  <c r="AR51" i="1"/>
  <c r="AW51" i="1" s="1"/>
  <c r="AQ51" i="1"/>
  <c r="AS51" i="1" s="1"/>
  <c r="AT51" i="1" s="1"/>
  <c r="AU51" i="1" s="1"/>
  <c r="AV51" i="1" s="1"/>
  <c r="T51" i="1"/>
  <c r="AB52" i="1" s="1"/>
  <c r="P51" i="1"/>
  <c r="Q51" i="1" s="1"/>
  <c r="R51" i="1" s="1"/>
  <c r="AN50" i="1"/>
  <c r="AN48" i="1"/>
  <c r="T47" i="1"/>
  <c r="U47" i="1" s="1"/>
  <c r="AR47" i="1"/>
  <c r="AW47" i="1" s="1"/>
  <c r="AQ47" i="1"/>
  <c r="AS47" i="1" s="1"/>
  <c r="AT47" i="1" s="1"/>
  <c r="AU47" i="1" s="1"/>
  <c r="AV47" i="1" s="1"/>
  <c r="P47" i="1"/>
  <c r="Q47" i="1" s="1"/>
  <c r="R47" i="1" s="1"/>
  <c r="AN46" i="1"/>
  <c r="AN44" i="1"/>
  <c r="AR43" i="1"/>
  <c r="AW43" i="1" s="1"/>
  <c r="AQ43" i="1"/>
  <c r="AS43" i="1" s="1"/>
  <c r="AT43" i="1" s="1"/>
  <c r="AU43" i="1" s="1"/>
  <c r="AV43" i="1" s="1"/>
  <c r="T43" i="1"/>
  <c r="AB44" i="1" s="1"/>
  <c r="P43" i="1"/>
  <c r="Q43" i="1" s="1"/>
  <c r="R43" i="1" s="1"/>
  <c r="AN42" i="1"/>
  <c r="AN40" i="1"/>
  <c r="AR39" i="1"/>
  <c r="AW39" i="1" s="1"/>
  <c r="AQ39" i="1"/>
  <c r="AS39" i="1" s="1"/>
  <c r="AT39" i="1" s="1"/>
  <c r="AU39" i="1" s="1"/>
  <c r="AV39" i="1" s="1"/>
  <c r="T39" i="1"/>
  <c r="AB40" i="1" s="1"/>
  <c r="P39" i="1"/>
  <c r="Q39" i="1" s="1"/>
  <c r="R39" i="1" s="1"/>
  <c r="AA68" i="1" l="1"/>
  <c r="AA48" i="1"/>
  <c r="U39" i="1"/>
  <c r="U55" i="1"/>
  <c r="U51" i="1"/>
  <c r="AA64" i="1"/>
  <c r="Z63" i="1" s="1"/>
  <c r="AW59" i="1"/>
  <c r="AX59" i="1" s="1"/>
  <c r="AW67" i="1"/>
  <c r="AX67" i="1" s="1"/>
  <c r="AA60" i="1"/>
  <c r="AB60" i="1"/>
  <c r="AX39" i="1"/>
  <c r="AY39" i="1" s="1"/>
  <c r="D28" i="7"/>
  <c r="C30" i="7"/>
  <c r="Z55" i="1"/>
  <c r="AA40" i="1"/>
  <c r="Z39" i="1" s="1"/>
  <c r="AA44" i="1"/>
  <c r="Z43" i="1" s="1"/>
  <c r="BA68" i="1"/>
  <c r="D32" i="7"/>
  <c r="AX55" i="1"/>
  <c r="Z67" i="1"/>
  <c r="D31" i="7"/>
  <c r="AX51" i="1"/>
  <c r="C32" i="7"/>
  <c r="C34" i="7"/>
  <c r="D30" i="7"/>
  <c r="AX47" i="1"/>
  <c r="C29" i="7"/>
  <c r="C28" i="7"/>
  <c r="AX43" i="1"/>
  <c r="D29" i="7"/>
  <c r="BA48" i="1"/>
  <c r="C31" i="7"/>
  <c r="C33" i="7"/>
  <c r="D34" i="7"/>
  <c r="AX63" i="1"/>
  <c r="U67" i="1"/>
  <c r="AB48" i="1"/>
  <c r="Z47" i="1" s="1"/>
  <c r="AA52" i="1"/>
  <c r="Z51" i="1" s="1"/>
  <c r="U63" i="1"/>
  <c r="Q55" i="1"/>
  <c r="R55" i="1" s="1"/>
  <c r="U43" i="1"/>
  <c r="BB40" i="1" l="1"/>
  <c r="AY67" i="1"/>
  <c r="BB68" i="1"/>
  <c r="BC67" i="1" s="1"/>
  <c r="AY59" i="1"/>
  <c r="BB60" i="1"/>
  <c r="D33" i="7"/>
  <c r="Z59" i="1"/>
  <c r="E31" i="7"/>
  <c r="E28" i="7"/>
  <c r="E30" i="7"/>
  <c r="BB64" i="1"/>
  <c r="AY63" i="1"/>
  <c r="BA64" i="1"/>
  <c r="BA56" i="1"/>
  <c r="AY43" i="1"/>
  <c r="BB44" i="1"/>
  <c r="BA44" i="1"/>
  <c r="E34" i="7"/>
  <c r="E32" i="7"/>
  <c r="E33" i="7"/>
  <c r="BA40" i="1"/>
  <c r="E29" i="7"/>
  <c r="AY51" i="1"/>
  <c r="BB52" i="1"/>
  <c r="BA52" i="1"/>
  <c r="BA60" i="1"/>
  <c r="BB48" i="1"/>
  <c r="BC47" i="1" s="1"/>
  <c r="F30" i="7" s="1"/>
  <c r="AY47" i="1"/>
  <c r="AY55" i="1"/>
  <c r="BB56" i="1"/>
  <c r="BC39" i="1" l="1"/>
  <c r="F28" i="7" s="1"/>
  <c r="BC59" i="1"/>
  <c r="F33" i="7" s="1"/>
  <c r="BC51" i="1"/>
  <c r="F31" i="7" s="1"/>
  <c r="BC63" i="1"/>
  <c r="F34" i="7" s="1"/>
  <c r="BC55" i="1"/>
  <c r="F32" i="7" s="1"/>
  <c r="BC43"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<sst xmlns="http://schemas.openxmlformats.org/spreadsheetml/2006/main" count="599" uniqueCount="319">
  <si>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</si>
  <si>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</si>
  <si>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</si>
  <si>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</si>
  <si>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</si>
  <si>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</si>
  <si>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</si>
  <si>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</si>
  <si>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</si>
  <si>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</si>
  <si>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</si>
  <si>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</si>
  <si>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</si>
  <si>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</si>
  <si>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</si>
  <si>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</si>
  <si>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</si>
  <si>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</si>
  <si>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</si>
  <si>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</si>
  <si>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</si>
  <si>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</si>
  <si>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</si>
  <si>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</si>
  <si>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</si>
  <si>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</si>
  <si>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</si>
  <si>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</si>
  <si>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</si>
  <si>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</si>
  <si>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</si>
  <si>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</si>
  <si>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</si>
  <si>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</si>
  <si>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</si>
  <si>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</si>
  <si>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</si>
  <si>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</si>
  <si>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</si>
  <si>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</si>
  <si>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</si>
  <si>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</si>
  <si>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</si>
  <si>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</si>
  <si>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</si>
  <si>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</si>
  <si>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</si>
  <si>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</si>
  <si>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</si>
  <si>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</si>
  <si>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</si>
  <si>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</si>
  <si>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</si>
  <si>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</si>
  <si>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</si>
  <si>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</si>
  <si>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</si>
  <si>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</si>
  <si>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</si>
  <si>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</si>
  <si>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</si>
  <si>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</si>
  <si>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</si>
  <si>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</si>
  <si>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</si>
  <si>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</si>
  <si>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</si>
  <si>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</si>
  <si>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</si>
  <si>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</si>
  <si>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</si>
  <si>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</si>
  <si>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</si>
  <si>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</si>
  <si>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</si>
  <si>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</si>
  <si>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</si>
  <si>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</si>
  <si>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</si>
  <si>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</si>
  <si>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</si>
  <si>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</si>
  <si>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</si>
  <si>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</si>
  <si>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</si>
  <si>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</si>
  <si>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</si>
  <si>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</si>
  <si>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</si>
  <si>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</si>
  <si>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</si>
  <si>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</si>
  <si>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</si>
  <si>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</si>
  <si>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</si>
  <si>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</si>
  <si>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</si>
  <si>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</si>
  <si>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</si>
  <si>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</si>
  <si>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</si>
  <si>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</si>
  <si>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</si>
  <si>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</si>
  <si>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</si>
  <si>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</si>
  <si>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</si>
  <si>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</si>
  <si>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</si>
  <si>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</si>
  <si>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</si>
  <si>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</si>
  <si>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</si>
  <si>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</si>
  <si>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</si>
  <si>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</si>
  <si>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</si>
  <si>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</si>
  <si>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</si>
  <si>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</si>
  <si>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</si>
  <si>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</si>
  <si>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</si>
  <si>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</si>
  <si>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</si>
  <si>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</si>
  <si>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</si>
  <si>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</si>
  <si>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</si>
  <si>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</si>
  <si>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</si>
  <si>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</si>
  <si>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</si>
  <si>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</si>
  <si>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</si>
  <si>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</si>
  <si>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</si>
  <si>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</si>
  <si>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</si>
  <si>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</si>
  <si>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</si>
  <si>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</si>
  <si>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</si>
  <si>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</si>
  <si>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</si>
  <si>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</si>
  <si>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</si>
  <si>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</si>
  <si>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</si>
  <si>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</si>
  <si>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</si>
  <si>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</si>
  <si>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</si>
  <si>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</si>
  <si>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</si>
  <si>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</si>
  <si>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</si>
  <si>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</si>
  <si>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</si>
  <si>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</si>
  <si>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</si>
  <si>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</si>
  <si>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</si>
  <si>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</si>
  <si>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</si>
  <si>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</si>
  <si>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</si>
  <si>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</si>
  <si>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</si>
  <si>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</si>
  <si>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</si>
  <si>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</si>
  <si>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</si>
  <si>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</si>
  <si>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</si>
  <si>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</si>
  <si>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</si>
  <si>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</si>
  <si>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</si>
  <si>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</si>
  <si>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</si>
  <si>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</si>
  <si>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</si>
  <si>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</si>
  <si>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</si>
  <si>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</si>
  <si>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</si>
  <si>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</si>
  <si>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</si>
  <si>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</si>
  <si>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</si>
  <si>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</si>
  <si>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</si>
  <si>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</si>
  <si>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</si>
  <si>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</si>
  <si>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</si>
  <si>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</si>
  <si>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</si>
  <si>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</si>
  <si>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</si>
  <si>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</si>
  <si>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</si>
  <si>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</si>
  <si>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</si>
  <si>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</si>
  <si>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</si>
  <si>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</si>
  <si>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</si>
  <si>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</si>
  <si>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</si>
  <si>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</si>
  <si>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</si>
  <si>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</si>
  <si>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Objetivo Estratégico 11: Mejorar la calidad de los espacios físicos y optimizar su funcionamiento.</t>
  </si>
  <si>
    <t>Profesional especializado área Financiera (Líder del macroproceso)
Profesional especializado Contador
Técnico Operativo Contable
Equipo SIG</t>
  </si>
  <si>
    <t xml:space="preserve">contratación </t>
  </si>
  <si>
    <t>Posibilidad de que se acceda, manipule y/o
divulgue sin autorización la información
privilegiada o de reserva que se origine,
suministre o custodie en los sistemas de
información</t>
  </si>
  <si>
    <t>Profesional Especializado Gestión Documental
Equipo SIG.
Jefe Oficina Planeación y Desarrollo</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</si>
  <si>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</si>
  <si>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</si>
  <si>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</si>
  <si>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</si>
  <si>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</si>
  <si>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</si>
  <si>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</si>
  <si>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</si>
  <si>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</si>
  <si>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 xml:space="preserve">Uso indebido de la información </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</si>
  <si>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</si>
  <si>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PRESUPUESTO </t>
  </si>
  <si>
    <t xml:space="preserve">N.A
</t>
  </si>
  <si>
    <t>N.A</t>
  </si>
  <si>
    <t>Capacitación, inducción y re inducción en normatividad aplicable</t>
  </si>
  <si>
    <t xml:space="preserve">Filtración  de información confidencial </t>
  </si>
  <si>
    <t xml:space="preserve">Capacitación, inducción y re inducción en normatividad  de confidencialidad aplicable. </t>
  </si>
  <si>
    <t xml:space="preserve">Sensibilización  en  el manejo de la documentación.
</t>
  </si>
  <si>
    <t xml:space="preserve">
Perdida de la memoria institucional
Mala imagen institucional 
Sanciones
</t>
  </si>
  <si>
    <t xml:space="preserve">
Mala imagen institucional
Sanciones 
</t>
  </si>
  <si>
    <t>N/A</t>
  </si>
  <si>
    <t xml:space="preserve">
</t>
  </si>
  <si>
    <t>Debido a la falta de cumplimiento en  los controles de entrega de cargo en el momento de desvinculación de funcionarios, la ausencia de  políticas de seguridad de la información, el 
 manejo inadecuado de la documentación y  la  falta de infraestructura con los niveles de seguridad normativos para archivos,  puede ocurrir el  riesgo de robo y pérdida de información Institucional  lo que ocasionaría perdida de la memoria institucional, mala imagen institucional  y sanciones.</t>
  </si>
  <si>
    <t xml:space="preserve">Realizar campañas para el cumplimiento de las políticas de confidencialidad de la Información.
</t>
  </si>
  <si>
    <t xml:space="preserve">
Mala imagen institucional,
sanciones ,
multas ,
Destituciones , suspensiones
Afectación de los recursos públicos 
información  no veraz de venta de servicios y productos 
transacciones fraudulentas </t>
  </si>
  <si>
    <t>Pendiente solicitud de cotización de publicaciones.
Transporte Institucional para las visitas que lo requieran.</t>
  </si>
  <si>
    <t>Debido a Incumplimiento de la  directriz sobre asuntos de confidencialidad institucional
y la falta de ética de los funcionarios puede ocurrir un riesgo  de filtración  de información confidencial  lo que ocasionaría mala imagen institucional y sanciones.</t>
  </si>
  <si>
    <t>Inclusión de gastos no autorizados.
Inversiones de dinero público en entidades de dudosa solidez financiera, a cambio de beneficios indebidos para servidores públicos encargados de su administración.
Inexistencia de registros auxiliares que permitan identificar y controlar los rubros de inversión.
Archivos contables con vacíos de información.
Afectar rubros que no corresponden con objeto del gasto en beneficio propio o a cambio de una retribución económica</t>
  </si>
  <si>
    <t xml:space="preserve">
Generación de reportes oportunos que permitan la identificación de registros equivocados.
</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</si>
  <si>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</si>
  <si>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</si>
  <si>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Pérdida de credibilidad 
Sanciones 
Multas </t>
  </si>
  <si>
    <t xml:space="preserve">Mala imagen.
Toma de decisiones inadecuadas
Pérdida de credibilidad
Pérdidas económicas
Sanciones
Investigaciones disciplinarias 
Divulgación de información confidencial </t>
  </si>
  <si>
    <t xml:space="preserve">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</si>
  <si>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
Mala imagen institucional
Sanciones 
Multas 
Destituciones, suspensiones y/o
privación de la libertad</t>
  </si>
  <si>
    <t xml:space="preserve">Movimientos financieros 
</t>
  </si>
  <si>
    <t xml:space="preserve">
Pérdida de oportunidades de mercado
Mala imagen institucional
sanciones 
multas 
Perdida de credibilidad 
 Sanciones
</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</si>
  <si>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</si>
  <si>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Debido a la acción u omisión, mediante el uso indebido de poder, de los recursos de la institución, discrecionalidad en la toma de decisiones para favorecer intereses particulares, emitir información en la venta de servicios, productos y utilización de anticipos  puede ocurrir un riesgo de corrupción de apropiación de dinero  lo que ocasionaría lesiones en los intereses de una entidad y en consecuencia del estado, para obtener un beneficio en particular esto ocasionaría , mala imagen , pérdida de credibilidad y sanciones. </t>
  </si>
  <si>
    <t xml:space="preserve">
Debido a la acción u omisión, mediante el uso indebido de poder, de los recursos o de la información, puede ocurrir un riesgo de movimientos financiera de corrupción lo que ocasionaría lesiones en los intereses de  la entidad y en consecuencia del estado, para obtener un beneficio en particular esto ocasionaría , mala imagen , perdida de credibilidad y sanciones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</si>
  <si>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</si>
  <si>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</si>
  <si>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Versión: 02</t>
  </si>
  <si>
    <t>Fecha:  2015/20/01</t>
  </si>
  <si>
    <t xml:space="preserve">E.GC-F.02  </t>
  </si>
  <si>
    <t xml:space="preserve">
Mala imagen institucional
Pérdida de credibilidad
Sanciones 
Multas 
Demandas</t>
  </si>
  <si>
    <t>Dar traslado a la autoridad competente para determinar la gravedad de la conducta.</t>
  </si>
  <si>
    <t xml:space="preserve">Manual de contratación de la Institución.
Información en línea ERP Seven. 
Formatos soportes para el proceso de contratación.
Publicación en la web de los diferentes tipos de contratación 
( transparencia). 
</t>
  </si>
  <si>
    <t xml:space="preserve">Ordenar la reconstrucción de los documentos </t>
  </si>
  <si>
    <t xml:space="preserve">TODOS LOS PROCESOS </t>
  </si>
  <si>
    <t xml:space="preserve">Hurto  y pérdida de información Institucional </t>
  </si>
  <si>
    <t xml:space="preserve">Semestral 
</t>
  </si>
  <si>
    <t xml:space="preserve">
Gloria Patricia Villa Montoya.
Acompañamiento de la Oficina Asesora Jurídica.
Oficina de Control de Asuntos disciplinarios </t>
  </si>
  <si>
    <t xml:space="preserve">Bajo nivel de seguridad para el acceso a la información.
 Desconocimiento de las políticas de
manejo de información.
 Actos mal intencionados de terceros.
Acceso no autorizado a información.
Fraude interno
</t>
  </si>
  <si>
    <t xml:space="preserve">líder macroprocesos
Profesionales especializados 
Técnicos Operativos 
Proceso de control de asuntos disciplinarios </t>
  </si>
  <si>
    <t xml:space="preserve">Profesional Especializado Gestión Documental
Equipo SIG.
Jefe Oficina Planeación y Desarrollo
Proceso de control de asuntos disciplinarios </t>
  </si>
  <si>
    <t xml:space="preserve">
Incumplimiento de la  directriz sobre asuntos de confidencialidad institucional
Falta de ética de los funcionarios
Incumplimiento a la ley con respecto al manejo de la información 
</t>
  </si>
  <si>
    <t xml:space="preserve">
1.Campañas de sensibilización periódicas en el Código de ética y buen gobierno 
2. Realizar en el proceso de empalme socialización y capacitación de la información confidencial que se maneja en el cargo. 
3. Cumplir con los principios de coordinación y colaboración entre las diferentes dependencias de la institución. 
 </t>
  </si>
  <si>
    <t xml:space="preserve">1. Socialización  del contenido de la Ley 734 de 2002, ley 1474 de 2011 ( Estatuto Anticorrupción. 
2. Socialización del código del buen gobierno, junto con los protocolos éticos y bioéticos de la institución, con los funcionarios responsables. </t>
  </si>
  <si>
    <t xml:space="preserve">1. Permanente
2. Semestral </t>
  </si>
  <si>
    <t>Intercambio de favores.
Discrecionalidad en la toma de decisiones para favorecer intereses particulares.
Elaborar informes amañados para favorecer intereses particulares.
Emitir información de venta de servicios o productos para legalizar dinero.
Pérdida de información física por la venta de un servicio o producto.
Ausencia de medidas de seguridad, custodia y/o aseguramiento de la información.
Desconocimiento por ingresos a la institución 
Exposición de archivos, soportes o documentos en lugares que no ofrecen seguridad.
Desconocimiento de la normatividad.
Omisión de procedimientos legales e internos
ausencia de moralidad publica.
Rompimiento de la cadena de custodia
Falta de acciones de sensibilización de ética institucional.
Deficiencia en la supervisión, monitoreo y proceso auditor.
Falta de controles en el proceso de venta de servicios y productos.
Compañerismo o cercanía 
solicitar  anticipos con documentos soportes no legales.
Falta de controles para evidenciar los gastos destinados a un objetivo en especifico.
Falta de control de los responsables de los procesos  sobre las operaciones y las personas o desconocimiento de los procedimientos institucionales.</t>
  </si>
  <si>
    <t>Apropiación de dinero por venta de servicio, productos  y/o anticipos   , utilización de activos institucionales para beneficio propio</t>
  </si>
  <si>
    <t xml:space="preserve">
Clara Inés Aristizabal Roa
Daniel Hernández 
María Cristina Posso Echeverri
Juan Carlos Duque Ortiz.
Gloria Patricia Villa Monttoya.</t>
  </si>
  <si>
    <t xml:space="preserve">Logins de perfiles de usuario para acceder a los diferentes módulos y programas del aplicativo  SEVEN 
Articulación del Comité de inversiones </t>
  </si>
  <si>
    <t>Profesional especializado área gestión Documental  (Líder del macroproceso)
Profesional 
Personal de apoyo
Técnico operativo .
Equipo SIG
Profesional y líder del proceso de Control de asuntos  disciplinarios</t>
  </si>
  <si>
    <t xml:space="preserve">Concentración  de información de determinadas actividades o procesos en una persona.
Sistemas de información susceptibles de manipulación o adulteración.
Ocultar a la ciudadanía la información considerada publica. 
Deficiencias en el manejo documental y de archivo.
Desconocimiento  de la  información de reserva. 
Custodia y cuidado de documentación   
Información concentrada  en cada equipo asignado al funcionario
Falta de un sistema para guardar la información de una manera optima y confiable. 
</t>
  </si>
  <si>
    <t xml:space="preserve">Políticas de información confidencial.
Roles de usuarios para manejo de información.
Todo documento en sobre cerrado dirigido a la oficina de asuntos disciplinarios no se abrirán en el proceso de Gestión Documental </t>
  </si>
  <si>
    <t xml:space="preserve"> 
Líder Gestión Humana
Líder proceso de asuntos disciplinarios 
Líder macroproceso Jurídico 
</t>
  </si>
  <si>
    <t xml:space="preserve">
Falta de cumplimiento a los controles de entrega de cargo en el momento de desvinculación de funcionarios.
Ausencia de  políticas de seguridad de la información (Física y/o digital)
Manejo inadecuado de la documentación.
Falta de infraestructura con los niveles de seguridad normativos para los archivos.
Falta de garantías para envió y recepción de información 
</t>
  </si>
  <si>
    <t xml:space="preserve">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Dilación en los procesos de segunda instancia
Régimen de inhabilidades e incompatibilidades de los servidores públicos 
Recusaciones 
</t>
  </si>
  <si>
    <t xml:space="preserve">Líder proceso de control  asuntos disciplinarios
Líder de macroproceso Gestión Jurídica </t>
  </si>
  <si>
    <t xml:space="preserve">Permanente
Primer semestre del 2017
Primer semestre de 2017 
</t>
  </si>
  <si>
    <t>Semestral 
Primer semestre 2017</t>
  </si>
  <si>
    <t>1. Permanente 
2. Permanente
3. Anual</t>
  </si>
  <si>
    <r>
      <t>Estudios previos o de factibilidad superficiales y/o realizados,  sobre estudios de</t>
    </r>
    <r>
      <rPr>
        <sz val="12"/>
        <rFont val="Calibri"/>
        <family val="2"/>
        <scheme val="minor"/>
      </rPr>
      <t xml:space="preserve"> mercados no actualizados.</t>
    </r>
    <r>
      <rPr>
        <sz val="12"/>
        <color theme="1"/>
        <rFont val="Calibri"/>
        <family val="2"/>
        <scheme val="minor"/>
      </rPr>
      <t xml:space="preserve">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competencias suficientes para desempeñar la función.
Concentrar las labores de supervisión de múltiples contratos en poco personal.
Designar la función de elaboración de estudios previos y supervisión en un mismo funcionario.
Divulgación de la información en el tiempo adecuado. </t>
    </r>
  </si>
  <si>
    <t xml:space="preserve">
Segundo  semestre del 2017
1 cada semestre </t>
  </si>
  <si>
    <t xml:space="preserve">Numeración consecutiva de recibos.
Facturación o recibo de entrega al usuario.
Auditorias del proceso por parte del proceso de Evaluación y seguimiento 
(Control interno). 
Formatos para evidenciar cantidad y valor de venta. 
Exigencia de los soportes de gastos para legalizar anticipos. 
</t>
  </si>
  <si>
    <t xml:space="preserve">.   Segundo Semestre 2017.
</t>
  </si>
  <si>
    <t>Administración del campus ( Piscinas)
Granja Bengala 
Centro de Salud
Bienestar Institucional</t>
  </si>
  <si>
    <t>Profesional especializado Administración del Campus 
Líder macroproceso Administración del Campus 
Jefe oficina Asesora de Planeación y desarrollo 
Líder del macroproceso financiero 
Profesional especializado Bienestar Institucional</t>
  </si>
  <si>
    <t xml:space="preserve">Juan Carlos Duque Ortiz
Gloria Patricia Villa Montoya.
Proceso de planeación Planeación física
Natalia Jaramillo Robledo </t>
  </si>
  <si>
    <t xml:space="preserve">1. julio - diciembre 2017
3.Trimestral
4.primer semestre del 2017
</t>
  </si>
  <si>
    <t xml:space="preserve"> 
1. Solicitar Socialización  del nuevo manual de contratación.
2. Capacitación de la ley 734 de 2002 en armonia con la ley 1474 de 2011 ( Estatuto Anticorrupción).  
</t>
  </si>
  <si>
    <t>Se han realizado capacitaciones en temas del régimen disciplinario, capacitación estudiantes, inhabilidades, incompatibilidades y prohibiciones del servidor público. Acciones de repetición.  Se realizó impresión del boletín disciplinario.  Inducción nuevo Código de Policía. Instrucciones calidad del servicio, contrato de vigilancia y seguridad (Febrero 13 de 2017).  Y realizaciones de  acciones Preventivas  enviando memorando generales y actualización de temas  en la página web.</t>
  </si>
  <si>
    <t>Seguimientos 1 y 2 de 2017:
1.  Registros de asistencia    y presentación a once (11) dependencias  de marzo a junio de 2017, sobre producción documental que incluye norma interna y aspectos importantes sobre la  "confidencialidad".
2. Puerta de seguridad instalada, para protección  y seguridad del archivo histórico.</t>
  </si>
  <si>
    <t>Se realiza reunión con el proceso de gestión TICS.  en la cual se firma el acta para el uso e implementación de un sistema de seguridad y de consulta de los procesos disciplinarios.   Se está a la espera de respuesta.  Por otra parte se puede observar en la página la acción preventiva realizada por el Procuradorpara la descentralización y las entidades territoriales  de los Procesos de Empalme</t>
  </si>
  <si>
    <t xml:space="preserve">Se implementa acción preventiva A.GBI-F.02 Formato reporte semanal boletas piscina. El cual tiene como función realizar un seguimiento de los ingresos de la piscina de acuerdo a los diferentes precios de ingreso por usuario. El formato se encuentra vinculado en la pagina de la institución en el macroproceso Gestión de Bienestar institucional
Se evidencia solicitud de elaboración de afiche con los precios con las tarifas por usuarios, es de aclarar que la piscina no se encuentra en uso. </t>
  </si>
  <si>
    <t>Se realizan dos socializaciones  por Gestión Humana en temas de atención al usuario 
Se puede observar en la página la acción preventiva realizada por el Procuradorpara la descentralización y las entidades territoriales  de los Procesos de Empalme</t>
  </si>
  <si>
    <t xml:space="preserve">Se ha participado en las socialización en los procesos de inducción y reinducción en temas puntuales de la normatividad aplicable a los funcionarios públicos, evidencias reposan en el proceso de gestión humana ( registros de asistencia). </t>
  </si>
  <si>
    <t>1.  Se entregó informe de seguimiento y ejecuión presupuestal al Consejo Superior con corte a Marzo 31 de 2017.
1.  Se elaboró informe de seguimiento a rubros presupuestales a cargo de las Facultades.
2.  Desde el área de Compras y suministros se notifica a supervisores informando de sus responsabilidades frente a la ejecución del contrato para el cual ha sido elegido para hacer la supervisión.  Actividades relacionadas con aspectos técnicos, presupuetales, jurídicos, administrativos y financieros.
3.  Actividad que se adelantará una vez sea aprobado el nuevo manual de contratación.</t>
  </si>
  <si>
    <t>1.  Después de aprobado el nuevo manual de contratación y una vez se retomen las actividades academico adminstrativas del segundo semestre de 2017se programará la capacitación referida, con el apoyo de la oficina asesora jurídica.
2.  Se han realizado capacitaciones en temas del régimen disciplinario, capacitación estudiantes, inhabilidades, incompatibilidades y prohibiciones del servidor público. Acciones de repetición.  Se realizó impresión del boletín disciplinario, el cual fue entregado en las porterías de la institución.  Inducción nuevo Código de Policía. Instrucciones calidad del servicio, contrato de vigilancia y seguridad (Febrero 13 de 2017), se realizo de manera masiva en el auditorio del bloque de Ciencias Básicas . Por otra parte se  realiza  acciones Preventivas  enviando memorando generales y actualización de temas  en la página web.</t>
  </si>
  <si>
    <t>SEGUIMIENTOS</t>
  </si>
  <si>
    <t xml:space="preserve">
1. Fomentar la Cultura del autocontrol y seguimiento entre los supervisores, interventores y responsables de proyectos. (Correos electrónicos). 
2. Socializar y capacitar  a los Supervisores frente a la responsabilidad que se le asigne.  </t>
  </si>
  <si>
    <t xml:space="preserve">
1. Solicitar el estudio de implementación al Centro de sistemas  de un servidor para uso del proceso de Control de asuntos disciplinarios 
2. Implementar la entrega de informes en el proceso de empalme de funcionarios públicos , por otra parte solicitar al proceso de gestión humana informes de los funcionarios para empalme.  
</t>
  </si>
  <si>
    <t xml:space="preserve">1. Sensibilizar en los procesos de inducción y re inducción   acerca de los controles para entrega de cargos de los funcionarios.
</t>
  </si>
  <si>
    <t xml:space="preserve">1. Líder macroproceso  Gestión Humana 
</t>
  </si>
  <si>
    <t xml:space="preserve">1. y 2.  Líder macroproceso Gestión Documental 
 Oficina de Control de asuntos disciplinarios </t>
  </si>
  <si>
    <t xml:space="preserve">1. Socializar  la  política de información confidencial.
2.  Gestionar e implementar sistema de seguridad para el archivo histórico. 
3. Solicitar al centro de sistemas el levantamiento del software para manejo de documentación en el proceso de asuntos disciplinarios. 
4. Solicitar al proceso de planeación física espacio para la implementación del sistema oral en materia disciplinaria. 
</t>
  </si>
  <si>
    <t xml:space="preserve">
Líder proceso de asuntos Disciplinarios 
Profesionales y líder del proceso de control de asuntos disciplinarios. </t>
  </si>
  <si>
    <t xml:space="preserve">1. Fomentar entre los usuarios de los diferentes servicios institucionales, la exigencia de la expedición y entrega del respectivo recibo.
2. Elaboración de volantes, medios de comunicación institucional y afiche informativo con tarifas.
3. Elaboración de cartel donde se especifiquen los valores de la entrada a piscina por  los diferentes usuarios.
4. FORMATO REPORTE SEMANAL BOLETAS DE PISCINA -  CODIGO: A.GBI-F.02.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</si>
</sst>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00"/>
    <numFmt numFmtId="165" formatCode="0.0"/>
  </numFmts>
  <fonts count="40"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
      <sz val="12"/>
      <color rgb="FFFF000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88">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style="medium">
        <color theme="6" tint="-0.249977111117893"/>
      </left>
      <right style="medium">
        <color theme="6" tint="-0.249977111117893"/>
      </right>
      <top style="medium">
        <color theme="6" tint="-0.249977111117893"/>
      </top>
      <bottom style="medium">
        <color theme="6" tint="-0.249977111117893"/>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theme="6" tint="-0.499984740745262"/>
      </right>
      <top/>
      <bottom/>
      <diagonal/>
    </border>
    <border>
      <left style="medium">
        <color auto="1"/>
      </left>
      <right/>
      <top style="medium">
        <color auto="1"/>
      </top>
      <bottom/>
      <diagonal/>
    </border>
    <border>
      <left style="medium">
        <color auto="1"/>
      </left>
      <right/>
      <top/>
      <bottom/>
      <diagonal/>
    </border>
    <border>
      <left style="medium">
        <color theme="6" tint="-0.499984740745262"/>
      </left>
      <right/>
      <top/>
      <bottom style="thin">
        <color auto="1"/>
      </bottom>
      <diagonal/>
    </border>
    <border>
      <left style="medium">
        <color theme="6" tint="-0.499984740745262"/>
      </left>
      <right style="medium">
        <color theme="6" tint="-0.499984740745262"/>
      </right>
      <top/>
      <bottom style="thin">
        <color auto="1"/>
      </bottom>
      <diagonal/>
    </border>
    <border>
      <left/>
      <right/>
      <top/>
      <bottom style="thin">
        <color auto="1"/>
      </bottom>
      <diagonal/>
    </border>
    <border>
      <left style="medium">
        <color auto="1"/>
      </left>
      <right style="medium">
        <color auto="1"/>
      </right>
      <top/>
      <bottom style="thin">
        <color auto="1"/>
      </bottom>
      <diagonal/>
    </border>
    <border>
      <left/>
      <right style="medium">
        <color theme="6" tint="-0.499984740745262"/>
      </right>
      <top/>
      <bottom style="thin">
        <color auto="1"/>
      </bottom>
      <diagonal/>
    </border>
    <border>
      <left style="medium">
        <color auto="1"/>
      </left>
      <right style="medium">
        <color theme="6" tint="-0.499984740745262"/>
      </right>
      <top style="medium">
        <color auto="1"/>
      </top>
      <bottom/>
      <diagonal/>
    </border>
    <border>
      <left style="medium">
        <color theme="6" tint="-0.499984740745262"/>
      </left>
      <right/>
      <top style="medium">
        <color auto="1"/>
      </top>
      <bottom/>
      <diagonal/>
    </border>
    <border>
      <left/>
      <right/>
      <top style="medium">
        <color auto="1"/>
      </top>
      <bottom/>
      <diagonal/>
    </border>
    <border>
      <left style="medium">
        <color auto="1"/>
      </left>
      <right style="medium">
        <color theme="6" tint="-0.499984740745262"/>
      </right>
      <top/>
      <bottom style="medium">
        <color auto="1"/>
      </bottom>
      <diagonal/>
    </border>
    <border>
      <left style="medium">
        <color theme="6" tint="-0.499984740745262"/>
      </left>
      <right/>
      <top/>
      <bottom style="medium">
        <color auto="1"/>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
      <left style="medium">
        <color theme="6" tint="-0.499984740745262"/>
      </left>
      <right style="medium">
        <color theme="6" tint="-0.499984740745262"/>
      </right>
      <top style="thin">
        <color auto="1"/>
      </top>
      <bottom/>
      <diagonal/>
    </border>
    <border>
      <left/>
      <right style="thin">
        <color theme="6" tint="-0.499984740745262"/>
      </right>
      <top style="thin">
        <color theme="6" tint="-0.499984740745262"/>
      </top>
      <bottom style="medium">
        <color theme="6" tint="-0.499984740745262"/>
      </bottom>
      <diagonal/>
    </border>
    <border>
      <left style="medium">
        <color theme="6" tint="-0.499984740745262"/>
      </left>
      <right style="thin">
        <color theme="6" tint="-0.499984740745262"/>
      </right>
      <top style="medium">
        <color theme="6" tint="-0.499984740745262"/>
      </top>
      <bottom/>
      <diagonal/>
    </border>
    <border>
      <left style="thin">
        <color auto="1"/>
      </left>
      <right/>
      <top style="medium">
        <color theme="6" tint="-0.499984740745262"/>
      </top>
      <bottom style="medium">
        <color theme="6" tint="-0.499984740745262"/>
      </bottom>
      <diagonal/>
    </border>
  </borders>
  <cellStyleXfs count="15">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xf numFmtId="9" fontId="1" fillId="0" borderId="0" applyFont="0" applyFill="0" applyBorder="0" applyAlignment="0" applyProtection="0"/>
  </cellStyleXfs>
  <cellXfs count="349">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8" xfId="0" applyFont="1" applyBorder="1" applyAlignment="1">
      <alignment vertical="center" wrapText="1"/>
    </xf>
    <xf numFmtId="0" fontId="9" fillId="0" borderId="22" xfId="0" applyFont="1" applyBorder="1" applyAlignment="1">
      <alignment vertical="center" wrapText="1"/>
    </xf>
    <xf numFmtId="0" fontId="17" fillId="14" borderId="56" xfId="0" applyFont="1" applyFill="1" applyBorder="1" applyAlignment="1">
      <alignment horizontal="center"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5" xfId="0" applyBorder="1"/>
    <xf numFmtId="0" fontId="9" fillId="0" borderId="67" xfId="0" applyFont="1" applyBorder="1" applyAlignment="1">
      <alignment vertical="center" wrapText="1"/>
    </xf>
    <xf numFmtId="0" fontId="25" fillId="17" borderId="45" xfId="0" applyFont="1" applyFill="1" applyBorder="1" applyAlignment="1">
      <alignment horizontal="center" vertical="center" wrapText="1"/>
    </xf>
    <xf numFmtId="0" fontId="24" fillId="17" borderId="54" xfId="0" applyFont="1" applyFill="1" applyBorder="1" applyAlignment="1">
      <alignment horizontal="center" vertical="center" wrapText="1"/>
    </xf>
    <xf numFmtId="0" fontId="24" fillId="17" borderId="45" xfId="0" applyFont="1" applyFill="1" applyBorder="1" applyAlignment="1">
      <alignment horizontal="center" vertical="center" wrapText="1"/>
    </xf>
    <xf numFmtId="0" fontId="0" fillId="14" borderId="63" xfId="0" applyFill="1" applyBorder="1"/>
    <xf numFmtId="0" fontId="0" fillId="14" borderId="65" xfId="0" applyFill="1" applyBorder="1"/>
    <xf numFmtId="0" fontId="0" fillId="14" borderId="67" xfId="0" applyFill="1" applyBorder="1"/>
    <xf numFmtId="0" fontId="0" fillId="0" borderId="70" xfId="0" applyBorder="1"/>
    <xf numFmtId="0" fontId="0" fillId="0" borderId="2" xfId="0" applyBorder="1"/>
    <xf numFmtId="0" fontId="0" fillId="0" borderId="57"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61" xfId="0" applyFill="1" applyBorder="1"/>
    <xf numFmtId="0" fontId="0" fillId="4" borderId="70" xfId="0" applyFill="1" applyBorder="1"/>
    <xf numFmtId="0" fontId="0" fillId="15" borderId="62"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73" xfId="0" applyFont="1" applyBorder="1" applyAlignment="1">
      <alignment horizontal="center" vertical="center"/>
    </xf>
    <xf numFmtId="14" fontId="33" fillId="16" borderId="73" xfId="0" applyNumberFormat="1" applyFont="1" applyFill="1" applyBorder="1" applyAlignment="1" applyProtection="1">
      <alignment horizontal="center" vertical="center" wrapText="1"/>
      <protection locked="0"/>
    </xf>
    <xf numFmtId="0" fontId="33" fillId="16" borderId="73" xfId="0" applyNumberFormat="1" applyFont="1" applyFill="1" applyBorder="1" applyAlignment="1" applyProtection="1">
      <alignment horizontal="center" vertical="center" wrapText="1"/>
      <protection locked="0"/>
    </xf>
    <xf numFmtId="1" fontId="33" fillId="22" borderId="73" xfId="0" applyNumberFormat="1" applyFont="1" applyFill="1" applyBorder="1" applyAlignment="1" applyProtection="1">
      <alignment horizontal="center" vertical="center" wrapText="1"/>
      <protection locked="0"/>
    </xf>
    <xf numFmtId="1" fontId="33" fillId="19" borderId="73" xfId="0" applyNumberFormat="1" applyFont="1" applyFill="1" applyBorder="1" applyAlignment="1" applyProtection="1">
      <alignment horizontal="center" vertical="center" wrapText="1"/>
      <protection locked="0"/>
    </xf>
    <xf numFmtId="1" fontId="32" fillId="19" borderId="73" xfId="0" applyNumberFormat="1" applyFont="1" applyFill="1" applyBorder="1" applyAlignment="1" applyProtection="1">
      <alignment horizontal="center" vertical="center" wrapText="1"/>
      <protection locked="0"/>
    </xf>
    <xf numFmtId="10" fontId="34" fillId="19" borderId="73"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74" xfId="0" applyFont="1" applyFill="1" applyBorder="1" applyAlignment="1">
      <alignment horizontal="center" vertical="center" wrapText="1"/>
    </xf>
    <xf numFmtId="0" fontId="32" fillId="20" borderId="74" xfId="0" applyFont="1" applyFill="1" applyBorder="1" applyAlignment="1">
      <alignment horizontal="center" vertical="center" wrapText="1"/>
    </xf>
    <xf numFmtId="0" fontId="32" fillId="21" borderId="74" xfId="0" applyFont="1" applyFill="1" applyBorder="1" applyAlignment="1">
      <alignment horizontal="center" vertical="center" wrapText="1"/>
    </xf>
    <xf numFmtId="0" fontId="32" fillId="14" borderId="74" xfId="0" applyFont="1" applyFill="1" applyBorder="1" applyAlignment="1">
      <alignment horizontal="center" vertical="center" wrapText="1"/>
    </xf>
    <xf numFmtId="0" fontId="32" fillId="4" borderId="75" xfId="0" applyFont="1" applyFill="1" applyBorder="1" applyAlignment="1">
      <alignment horizontal="center" vertical="center" wrapText="1"/>
    </xf>
    <xf numFmtId="0" fontId="0" fillId="14" borderId="0" xfId="0" applyFill="1" applyBorder="1"/>
    <xf numFmtId="0" fontId="21" fillId="14" borderId="25" xfId="0" applyFont="1" applyFill="1" applyBorder="1" applyAlignment="1">
      <alignment horizontal="center" vertical="center" wrapText="1"/>
    </xf>
    <xf numFmtId="0" fontId="9" fillId="0" borderId="28" xfId="0" applyFont="1" applyBorder="1" applyAlignment="1">
      <alignment horizontal="justify" vertical="center" wrapText="1"/>
    </xf>
    <xf numFmtId="0" fontId="9" fillId="0" borderId="22" xfId="0" applyFont="1" applyBorder="1" applyAlignment="1">
      <alignment horizontal="justify" vertical="center" wrapText="1"/>
    </xf>
    <xf numFmtId="0" fontId="0" fillId="4" borderId="69" xfId="0" applyFill="1" applyBorder="1" applyAlignment="1">
      <alignment horizontal="center"/>
    </xf>
    <xf numFmtId="0" fontId="0" fillId="4" borderId="69" xfId="0" applyFill="1" applyBorder="1"/>
    <xf numFmtId="0" fontId="0" fillId="4" borderId="2" xfId="0" applyFill="1" applyBorder="1"/>
    <xf numFmtId="0" fontId="0" fillId="4" borderId="27" xfId="0" applyFill="1" applyBorder="1" applyAlignment="1">
      <alignment horizontal="center"/>
    </xf>
    <xf numFmtId="0" fontId="0" fillId="4" borderId="27" xfId="0" applyFill="1" applyBorder="1"/>
    <xf numFmtId="0" fontId="0" fillId="4" borderId="57" xfId="0" applyFill="1" applyBorder="1"/>
    <xf numFmtId="0" fontId="0" fillId="4" borderId="72" xfId="0" applyFill="1" applyBorder="1" applyAlignment="1">
      <alignment horizontal="center"/>
    </xf>
    <xf numFmtId="0" fontId="0" fillId="4" borderId="72" xfId="0" applyFill="1" applyBorder="1"/>
    <xf numFmtId="0" fontId="0" fillId="4" borderId="4" xfId="0" applyFill="1" applyBorder="1"/>
    <xf numFmtId="0" fontId="0" fillId="4" borderId="5" xfId="0" applyFill="1" applyBorder="1"/>
    <xf numFmtId="0" fontId="9" fillId="0" borderId="26"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37" fillId="0" borderId="79" xfId="0" applyFont="1" applyBorder="1" applyAlignment="1">
      <alignment horizontal="center" vertical="center"/>
    </xf>
    <xf numFmtId="0" fontId="37" fillId="0" borderId="80" xfId="0" applyFont="1" applyBorder="1" applyAlignment="1">
      <alignment horizontal="center" vertical="center"/>
    </xf>
    <xf numFmtId="0" fontId="2" fillId="0" borderId="81" xfId="0" applyFont="1" applyBorder="1" applyAlignment="1">
      <alignment horizontal="justify" vertical="center" wrapText="1"/>
    </xf>
    <xf numFmtId="0" fontId="2" fillId="0" borderId="85" xfId="0" applyFont="1" applyBorder="1" applyAlignment="1">
      <alignment horizontal="center" vertical="center"/>
    </xf>
    <xf numFmtId="14" fontId="0" fillId="0" borderId="24" xfId="0" applyNumberFormat="1" applyBorder="1" applyAlignment="1">
      <alignment horizontal="center" vertical="center" wrapText="1"/>
    </xf>
    <xf numFmtId="14" fontId="0" fillId="0" borderId="26" xfId="0" applyNumberFormat="1" applyBorder="1" applyAlignment="1">
      <alignment horizontal="center" vertical="center" wrapText="1"/>
    </xf>
    <xf numFmtId="14" fontId="0" fillId="0" borderId="23" xfId="0" applyNumberFormat="1" applyBorder="1" applyAlignment="1">
      <alignment horizontal="center" vertical="center" wrapText="1"/>
    </xf>
    <xf numFmtId="14" fontId="0" fillId="0" borderId="22" xfId="0" applyNumberFormat="1" applyBorder="1" applyAlignment="1">
      <alignment horizontal="center" vertical="center" wrapText="1"/>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0" fillId="0" borderId="34" xfId="0" applyBorder="1" applyAlignment="1">
      <alignment horizontal="center" vertical="center" wrapText="1"/>
    </xf>
    <xf numFmtId="0" fontId="0" fillId="0" borderId="76" xfId="0"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10" xfId="0" applyBorder="1" applyAlignment="1">
      <alignment horizontal="center" vertical="center" wrapText="1"/>
    </xf>
    <xf numFmtId="0" fontId="10" fillId="0" borderId="57"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11" fillId="0" borderId="16"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5" fillId="0" borderId="16" xfId="0" applyFont="1" applyBorder="1" applyAlignment="1">
      <alignment horizontal="center" vertical="center"/>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65" xfId="0" applyBorder="1" applyAlignment="1">
      <alignment horizontal="center" vertical="center" wrapText="1"/>
    </xf>
    <xf numFmtId="0" fontId="0" fillId="0" borderId="63" xfId="0"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6" xfId="0" applyFont="1" applyBorder="1" applyAlignment="1">
      <alignment horizontal="center" vertical="center" wrapText="1"/>
    </xf>
    <xf numFmtId="0" fontId="12" fillId="0" borderId="24"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0" fillId="0" borderId="84" xfId="0" applyBorder="1" applyAlignment="1">
      <alignment horizontal="center" vertical="center" wrapText="1"/>
    </xf>
    <xf numFmtId="0" fontId="11" fillId="0" borderId="64" xfId="0" applyFont="1" applyBorder="1" applyAlignment="1">
      <alignment horizontal="center" vertical="center" wrapText="1"/>
    </xf>
    <xf numFmtId="0" fontId="11" fillId="0" borderId="65" xfId="0" applyFont="1" applyBorder="1" applyAlignment="1">
      <alignment horizontal="center" vertical="center" wrapText="1"/>
    </xf>
    <xf numFmtId="0" fontId="15" fillId="0" borderId="64" xfId="0" applyFont="1" applyBorder="1" applyAlignment="1">
      <alignment horizontal="center" vertical="center"/>
    </xf>
    <xf numFmtId="0" fontId="12" fillId="0" borderId="63" xfId="0" applyFont="1" applyBorder="1" applyAlignment="1">
      <alignment horizontal="center" vertical="center" wrapText="1"/>
    </xf>
    <xf numFmtId="0" fontId="0" fillId="0" borderId="64" xfId="0" applyBorder="1" applyAlignment="1">
      <alignment horizontal="center" vertical="center" wrapText="1"/>
    </xf>
    <xf numFmtId="0" fontId="21" fillId="14" borderId="18" xfId="0" applyFont="1" applyFill="1" applyBorder="1" applyAlignment="1">
      <alignment horizontal="center" vertical="center" wrapText="1"/>
    </xf>
    <xf numFmtId="0" fontId="15" fillId="0" borderId="67" xfId="0" applyFont="1" applyBorder="1" applyAlignment="1">
      <alignment horizontal="center" vertical="center" wrapText="1"/>
    </xf>
    <xf numFmtId="0" fontId="15" fillId="11" borderId="64" xfId="0" applyNumberFormat="1" applyFont="1" applyFill="1" applyBorder="1" applyAlignment="1">
      <alignment horizontal="center" vertical="center" wrapText="1"/>
    </xf>
    <xf numFmtId="0" fontId="21" fillId="14" borderId="24" xfId="0" applyFont="1" applyFill="1" applyBorder="1" applyAlignment="1">
      <alignment horizontal="center" vertical="center" wrapText="1"/>
    </xf>
    <xf numFmtId="0" fontId="21" fillId="14" borderId="25"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39" fillId="7" borderId="15" xfId="0" applyFont="1" applyFill="1" applyBorder="1" applyAlignment="1">
      <alignment horizontal="center" vertical="center" wrapText="1"/>
    </xf>
    <xf numFmtId="0" fontId="39" fillId="7" borderId="16" xfId="0" applyFont="1" applyFill="1" applyBorder="1" applyAlignment="1">
      <alignment horizontal="center" vertical="center" wrapText="1"/>
    </xf>
    <xf numFmtId="0" fontId="39" fillId="7" borderId="17" xfId="0" applyFont="1" applyFill="1" applyBorder="1" applyAlignment="1">
      <alignment horizontal="center" vertical="center" wrapText="1"/>
    </xf>
    <xf numFmtId="0" fontId="36" fillId="0" borderId="15"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0" fillId="4" borderId="68" xfId="0" applyFill="1" applyBorder="1" applyAlignment="1">
      <alignment horizontal="center"/>
    </xf>
    <xf numFmtId="0" fontId="0" fillId="4" borderId="60" xfId="0" applyFill="1" applyBorder="1" applyAlignment="1">
      <alignment horizontal="center"/>
    </xf>
    <xf numFmtId="0" fontId="0" fillId="4" borderId="71" xfId="0" applyFill="1" applyBorder="1" applyAlignment="1">
      <alignment horizontal="center"/>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18" xfId="2" applyFont="1" applyFill="1" applyBorder="1" applyAlignment="1">
      <alignment horizontal="center"/>
    </xf>
    <xf numFmtId="0" fontId="16" fillId="12" borderId="19" xfId="2"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77" xfId="0" applyFont="1" applyFill="1" applyBorder="1" applyAlignment="1">
      <alignment horizontal="center" vertical="center" wrapText="1"/>
    </xf>
    <xf numFmtId="0" fontId="16" fillId="12" borderId="25" xfId="2" applyFont="1" applyFill="1" applyBorder="1" applyAlignment="1">
      <alignment horizontal="center"/>
    </xf>
    <xf numFmtId="0" fontId="9" fillId="13" borderId="24"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9" fillId="13" borderId="87" xfId="0" applyFont="1" applyFill="1" applyBorder="1" applyAlignment="1">
      <alignment horizontal="center" vertical="center" wrapText="1"/>
    </xf>
    <xf numFmtId="0" fontId="9" fillId="13" borderId="20" xfId="0" applyFont="1" applyFill="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0" fillId="4" borderId="61" xfId="0" applyFill="1" applyBorder="1" applyAlignment="1">
      <alignment horizontal="center"/>
    </xf>
    <xf numFmtId="0" fontId="0" fillId="4" borderId="70" xfId="0" applyFill="1" applyBorder="1" applyAlignment="1">
      <alignment horizontal="center"/>
    </xf>
    <xf numFmtId="0" fontId="0" fillId="4" borderId="62" xfId="0" applyFill="1" applyBorder="1" applyAlignment="1">
      <alignment horizontal="center"/>
    </xf>
    <xf numFmtId="0" fontId="0" fillId="4" borderId="0"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70"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xf numFmtId="0" fontId="0" fillId="0" borderId="0" xfId="0" applyAlignment="1">
      <alignment horizontal="justify" vertical="center" wrapText="1"/>
    </xf>
    <xf numFmtId="0" fontId="0" fillId="4" borderId="0" xfId="0" applyFill="1" applyAlignment="1">
      <alignment horizontal="justify" vertical="center" wrapText="1"/>
    </xf>
    <xf numFmtId="9" fontId="2" fillId="0" borderId="81" xfId="14" applyFont="1" applyBorder="1" applyAlignment="1">
      <alignment horizontal="justify" vertical="center" wrapText="1"/>
    </xf>
    <xf numFmtId="0" fontId="37" fillId="0" borderId="78" xfId="0" applyFont="1" applyBorder="1" applyAlignment="1">
      <alignment horizontal="center" vertical="center" wrapText="1"/>
    </xf>
    <xf numFmtId="0" fontId="37" fillId="0" borderId="86" xfId="0" applyFont="1" applyBorder="1" applyAlignment="1">
      <alignment horizontal="center" vertical="center" wrapText="1"/>
    </xf>
  </cellXfs>
  <cellStyles count="15">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aje" xfId="14" builtinId="5"/>
    <cellStyle name="Porcentual 4 2" xfId="10"/>
    <cellStyle name="Porcentual 5" xfId="11"/>
  </cellStyles>
  <dxfs count="120">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'!$C$28:$C$34</c:f>
              <c:numCache>
                <c:formatCode>0</c:formatCode>
                <c:ptCount val="7"/>
                <c:pt idx="0" formatCode="General">
                  <c:v>-1</c:v>
                </c:pt>
                <c:pt idx="1">
                  <c:v>-1</c:v>
                </c:pt>
                <c:pt idx="2">
                  <c:v>0</c:v>
                </c:pt>
                <c:pt idx="3">
                  <c:v>0</c:v>
                </c:pt>
                <c:pt idx="4">
                  <c:v>0</c:v>
                </c:pt>
                <c:pt idx="5">
                  <c:v>0</c:v>
                </c:pt>
                <c:pt idx="6">
                  <c:v>0</c:v>
                </c:pt>
              </c:numCache>
            </c:numRef>
          </c:val>
          <c:smooth val="0"/>
          <c:extLst>
            <c:ext xmlns:c16="http://schemas.microsoft.com/office/drawing/2014/chart" uri="{C3380CC4-5D6E-409C-BE32-E72D297353CC}">
              <c16:uniqueId val="{00000000-33F5-4798-8F56-18871F5F362F}"/>
            </c:ext>
          </c:extLst>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'!$D$28:$D$34</c:f>
              <c:numCache>
                <c:formatCode>0</c:formatCode>
                <c:ptCount val="7"/>
                <c:pt idx="0">
                  <c:v>2</c:v>
                </c:pt>
                <c:pt idx="1">
                  <c:v>4</c:v>
                </c:pt>
                <c:pt idx="2">
                  <c:v>4</c:v>
                </c:pt>
                <c:pt idx="3">
                  <c:v>5</c:v>
                </c:pt>
                <c:pt idx="4">
                  <c:v>3</c:v>
                </c:pt>
                <c:pt idx="5">
                  <c:v>4</c:v>
                </c:pt>
                <c:pt idx="6">
                  <c:v>4</c:v>
                </c:pt>
              </c:numCache>
            </c:numRef>
          </c:val>
          <c:smooth val="0"/>
          <c:extLst>
            <c:ext xmlns:c16="http://schemas.microsoft.com/office/drawing/2014/chart" uri="{C3380CC4-5D6E-409C-BE32-E72D297353CC}">
              <c16:uniqueId val="{00000001-33F5-4798-8F56-18871F5F362F}"/>
            </c:ext>
          </c:extLst>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'!$E$28:$E$34</c:f>
              <c:numCache>
                <c:formatCode>0</c:formatCode>
                <c:ptCount val="7"/>
                <c:pt idx="0">
                  <c:v>-2</c:v>
                </c:pt>
                <c:pt idx="1">
                  <c:v>-4</c:v>
                </c:pt>
                <c:pt idx="2">
                  <c:v>0</c:v>
                </c:pt>
                <c:pt idx="3">
                  <c:v>0</c:v>
                </c:pt>
                <c:pt idx="4">
                  <c:v>0</c:v>
                </c:pt>
                <c:pt idx="5">
                  <c:v>0</c:v>
                </c:pt>
                <c:pt idx="6">
                  <c:v>0</c:v>
                </c:pt>
              </c:numCache>
            </c:numRef>
          </c:val>
          <c:smooth val="0"/>
          <c:extLst>
            <c:ext xmlns:c16="http://schemas.microsoft.com/office/drawing/2014/chart" uri="{C3380CC4-5D6E-409C-BE32-E72D297353CC}">
              <c16:uniqueId val="{00000002-33F5-4798-8F56-18871F5F362F}"/>
            </c:ext>
          </c:extLst>
        </c:ser>
        <c:dLbls>
          <c:showLegendKey val="0"/>
          <c:showVal val="1"/>
          <c:showCatName val="0"/>
          <c:showSerName val="0"/>
          <c:showPercent val="0"/>
          <c:showBubbleSize val="0"/>
        </c:dLbls>
        <c:smooth val="0"/>
        <c:axId val="-1606380336"/>
        <c:axId val="-1606370544"/>
      </c:lineChart>
      <c:catAx>
        <c:axId val="-1606380336"/>
        <c:scaling>
          <c:orientation val="minMax"/>
        </c:scaling>
        <c:delete val="0"/>
        <c:axPos val="b"/>
        <c:majorTickMark val="none"/>
        <c:minorTickMark val="none"/>
        <c:tickLblPos val="nextTo"/>
        <c:crossAx val="-1606370544"/>
        <c:crosses val="autoZero"/>
        <c:auto val="1"/>
        <c:lblAlgn val="ctr"/>
        <c:lblOffset val="100"/>
        <c:noMultiLvlLbl val="0"/>
      </c:catAx>
      <c:valAx>
        <c:axId val="-1606370544"/>
        <c:scaling>
          <c:orientation val="minMax"/>
        </c:scaling>
        <c:delete val="1"/>
        <c:axPos val="l"/>
        <c:numFmt formatCode="General" sourceLinked="1"/>
        <c:majorTickMark val="out"/>
        <c:minorTickMark val="none"/>
        <c:tickLblPos val="nextTo"/>
        <c:crossAx val="-1606380336"/>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202406</xdr:colOff>
      <xdr:row>27</xdr:row>
      <xdr:rowOff>53950</xdr:rowOff>
    </xdr:from>
    <xdr:to>
      <xdr:col>11</xdr:col>
      <xdr:colOff>1471953</xdr:colOff>
      <xdr:row>29</xdr:row>
      <xdr:rowOff>441643</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893094" y="3685356"/>
          <a:ext cx="12420600" cy="928578"/>
        </a:xfrm>
        <a:prstGeom prst="rect">
          <a:avLst/>
        </a:prstGeom>
        <a:solidFill>
          <a:schemeClr val="accent5">
            <a:lumMod val="75000"/>
          </a:schemeClr>
        </a:solidFill>
        <a:ln>
          <a:noFill/>
        </a:ln>
        <a:extLst/>
      </xdr:spPr>
    </xdr:pic>
    <xdr:clientData/>
  </xdr:twoCellAnchor>
  <xdr:twoCellAnchor editAs="oneCell">
    <xdr:from>
      <xdr:col>2</xdr:col>
      <xdr:colOff>243229</xdr:colOff>
      <xdr:row>29</xdr:row>
      <xdr:rowOff>215673</xdr:rowOff>
    </xdr:from>
    <xdr:to>
      <xdr:col>2</xdr:col>
      <xdr:colOff>1117147</xdr:colOff>
      <xdr:row>31</xdr:row>
      <xdr:rowOff>98410</xdr:rowOff>
    </xdr:to>
    <xdr:pic>
      <xdr:nvPicPr>
        <xdr:cNvPr id="32" name="31 Imagen"/>
        <xdr:cNvPicPr>
          <a:picLocks noChangeAspect="1"/>
        </xdr:cNvPicPr>
      </xdr:nvPicPr>
      <xdr:blipFill>
        <a:blip xmlns:r="http://schemas.openxmlformats.org/officeDocument/2006/relationships" r:embed="rId2"/>
        <a:stretch>
          <a:fillRect/>
        </a:stretch>
      </xdr:blipFill>
      <xdr:spPr>
        <a:xfrm>
          <a:off x="909979" y="759959"/>
          <a:ext cx="873918" cy="998522"/>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5</xdr:col>
      <xdr:colOff>166688</xdr:colOff>
      <xdr:row>28</xdr:row>
      <xdr:rowOff>119063</xdr:rowOff>
    </xdr:from>
    <xdr:to>
      <xdr:col>9</xdr:col>
      <xdr:colOff>762000</xdr:colOff>
      <xdr:row>31</xdr:row>
      <xdr:rowOff>83345</xdr:rowOff>
    </xdr:to>
    <xdr:grpSp>
      <xdr:nvGrpSpPr>
        <xdr:cNvPr id="17" name="30 Grupo"/>
        <xdr:cNvGrpSpPr>
          <a:grpSpLocks/>
        </xdr:cNvGrpSpPr>
      </xdr:nvGrpSpPr>
      <xdr:grpSpPr bwMode="auto">
        <a:xfrm>
          <a:off x="4774729" y="531985"/>
          <a:ext cx="8060852" cy="1211799"/>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1381124</xdr:colOff>
      <xdr:row>27</xdr:row>
      <xdr:rowOff>333375</xdr:rowOff>
    </xdr:from>
    <xdr:ext cx="10559964" cy="593304"/>
    <xdr:sp macro="" textlink="">
      <xdr:nvSpPr>
        <xdr:cNvPr id="28" name="27 Rectángulo"/>
        <xdr:cNvSpPr/>
      </xdr:nvSpPr>
      <xdr:spPr>
        <a:xfrm>
          <a:off x="7262812" y="333375"/>
          <a:ext cx="10559964"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De Corrupción por Macroprocesos  </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Q70"/>
  <sheetViews>
    <sheetView tabSelected="1" topLeftCell="A39" zoomScale="74" zoomScaleNormal="42" zoomScalePageLayoutView="80" workbookViewId="0">
      <selection activeCell="H39" sqref="H39:H42"/>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35.7109375"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8" max="58" width="19.5703125" customWidth="1"/>
    <col min="59" max="60" width="11.42578125" style="3"/>
    <col min="63" max="63" width="18.42578125" customWidth="1"/>
    <col min="64" max="64" width="24.28515625" customWidth="1"/>
    <col min="65" max="65" width="40.28515625" style="344" customWidth="1"/>
    <col min="66" max="66" width="22.85546875" customWidth="1"/>
    <col min="67" max="67" width="17" customWidth="1"/>
    <col min="68" max="68" width="32.28515625" customWidth="1"/>
  </cols>
  <sheetData>
    <row r="1" spans="1:65" s="2" customFormat="1" ht="38.25" hidden="1" customHeight="1" x14ac:dyDescent="0.25">
      <c r="A1" s="3"/>
      <c r="D1" s="3"/>
      <c r="G1" s="26" t="s">
        <v>104</v>
      </c>
      <c r="J1" s="2" t="s">
        <v>113</v>
      </c>
      <c r="N1" s="3"/>
      <c r="O1" s="2">
        <v>1</v>
      </c>
      <c r="P1" s="2" t="s">
        <v>26</v>
      </c>
      <c r="Q1" s="2" t="s">
        <v>31</v>
      </c>
      <c r="R1" s="2" t="s">
        <v>38</v>
      </c>
      <c r="U1" s="2">
        <v>1</v>
      </c>
      <c r="V1" s="2" t="s">
        <v>41</v>
      </c>
      <c r="W1" s="2" t="s">
        <v>46</v>
      </c>
      <c r="X1" s="3"/>
      <c r="Y1" s="3"/>
      <c r="AA1" s="3"/>
      <c r="AB1" s="3"/>
      <c r="AE1" s="3"/>
      <c r="AF1" s="3"/>
      <c r="AG1" s="3"/>
      <c r="AH1" s="3"/>
      <c r="AI1" s="3"/>
      <c r="AJ1" s="3"/>
      <c r="AK1" s="3"/>
      <c r="AL1" s="3"/>
      <c r="AN1" s="2" t="s">
        <v>53</v>
      </c>
      <c r="AP1" s="3"/>
      <c r="AS1" s="3" t="s">
        <v>41</v>
      </c>
      <c r="AT1" s="3" t="s">
        <v>42</v>
      </c>
      <c r="AU1" s="3" t="s">
        <v>43</v>
      </c>
      <c r="AV1" s="3" t="s">
        <v>44</v>
      </c>
      <c r="AW1" s="3" t="s">
        <v>45</v>
      </c>
      <c r="BD1" s="3"/>
      <c r="BG1" s="3"/>
      <c r="BH1" s="3"/>
      <c r="BM1" s="344"/>
    </row>
    <row r="2" spans="1:65" s="2" customFormat="1" ht="38.25" hidden="1" customHeight="1" x14ac:dyDescent="0.25">
      <c r="A2" s="3"/>
      <c r="C2" s="60" t="s">
        <v>127</v>
      </c>
      <c r="D2" s="60"/>
      <c r="E2" s="60" t="s">
        <v>115</v>
      </c>
      <c r="G2" s="26" t="s">
        <v>105</v>
      </c>
      <c r="J2" s="2" t="s">
        <v>109</v>
      </c>
      <c r="N2" s="3"/>
      <c r="O2" s="2">
        <v>2</v>
      </c>
      <c r="P2" s="2" t="s">
        <v>27</v>
      </c>
      <c r="Q2" s="2" t="s">
        <v>32</v>
      </c>
      <c r="R2" s="2" t="s">
        <v>39</v>
      </c>
      <c r="U2" s="2">
        <v>2</v>
      </c>
      <c r="V2" s="2" t="s">
        <v>42</v>
      </c>
      <c r="W2" s="2" t="s">
        <v>47</v>
      </c>
      <c r="X2" s="3"/>
      <c r="Y2" s="3"/>
      <c r="AA2" s="3"/>
      <c r="AB2" s="3"/>
      <c r="AE2" s="3"/>
      <c r="AF2" s="3"/>
      <c r="AG2" s="3"/>
      <c r="AH2" s="3"/>
      <c r="AI2" s="3"/>
      <c r="AJ2" s="3"/>
      <c r="AK2" s="3"/>
      <c r="AL2" s="3"/>
      <c r="AN2" s="2" t="s">
        <v>54</v>
      </c>
      <c r="AP2" s="3"/>
      <c r="AR2" s="3" t="s">
        <v>26</v>
      </c>
      <c r="AS2" s="21" t="s">
        <v>86</v>
      </c>
      <c r="AT2" s="21" t="s">
        <v>86</v>
      </c>
      <c r="AU2" s="22" t="s">
        <v>87</v>
      </c>
      <c r="AV2" s="23" t="s">
        <v>88</v>
      </c>
      <c r="AW2" s="23" t="s">
        <v>88</v>
      </c>
      <c r="AX2" s="19"/>
      <c r="BD2" s="3"/>
      <c r="BG2" s="3"/>
      <c r="BH2" s="3"/>
      <c r="BM2" s="344"/>
    </row>
    <row r="3" spans="1:65" s="2" customFormat="1" ht="38.25" hidden="1" customHeight="1" x14ac:dyDescent="0.25">
      <c r="A3" s="3"/>
      <c r="C3" s="60" t="s">
        <v>128</v>
      </c>
      <c r="D3" s="60"/>
      <c r="E3" s="60" t="s">
        <v>116</v>
      </c>
      <c r="G3" s="26" t="s">
        <v>106</v>
      </c>
      <c r="J3" s="2" t="s">
        <v>110</v>
      </c>
      <c r="N3" s="3"/>
      <c r="O3" s="2">
        <v>3</v>
      </c>
      <c r="P3" s="2" t="s">
        <v>28</v>
      </c>
      <c r="Q3" s="2" t="s">
        <v>33</v>
      </c>
      <c r="R3" s="2" t="s">
        <v>40</v>
      </c>
      <c r="U3" s="2">
        <v>3</v>
      </c>
      <c r="V3" s="2" t="s">
        <v>43</v>
      </c>
      <c r="W3" s="2" t="s">
        <v>48</v>
      </c>
      <c r="X3" s="3"/>
      <c r="Y3" s="3"/>
      <c r="AA3" s="3"/>
      <c r="AB3" s="3"/>
      <c r="AE3" s="3"/>
      <c r="AF3" s="3"/>
      <c r="AG3" s="3"/>
      <c r="AH3" s="3"/>
      <c r="AI3" s="3"/>
      <c r="AJ3" s="3"/>
      <c r="AK3" s="3"/>
      <c r="AL3" s="3"/>
      <c r="AN3" s="2" t="s">
        <v>55</v>
      </c>
      <c r="AP3" s="3"/>
      <c r="AR3" s="3" t="s">
        <v>27</v>
      </c>
      <c r="AS3" s="21" t="s">
        <v>86</v>
      </c>
      <c r="AT3" s="21" t="s">
        <v>86</v>
      </c>
      <c r="AU3" s="22" t="s">
        <v>87</v>
      </c>
      <c r="AV3" s="23" t="s">
        <v>88</v>
      </c>
      <c r="AW3" s="24" t="s">
        <v>89</v>
      </c>
      <c r="AX3" s="19"/>
      <c r="BD3" s="3"/>
      <c r="BG3" s="3"/>
      <c r="BH3" s="3"/>
      <c r="BM3" s="344"/>
    </row>
    <row r="4" spans="1:65" s="2" customFormat="1" ht="38.25" hidden="1" customHeight="1" x14ac:dyDescent="0.25">
      <c r="A4" s="3"/>
      <c r="C4" s="60" t="s">
        <v>129</v>
      </c>
      <c r="D4" s="60"/>
      <c r="E4" s="60" t="s">
        <v>117</v>
      </c>
      <c r="G4" s="26" t="s">
        <v>107</v>
      </c>
      <c r="J4" s="2" t="s">
        <v>111</v>
      </c>
      <c r="N4" s="3"/>
      <c r="O4" s="2">
        <v>4</v>
      </c>
      <c r="P4" s="2" t="s">
        <v>29</v>
      </c>
      <c r="Q4" s="2" t="s">
        <v>34</v>
      </c>
      <c r="R4" s="2" t="s">
        <v>36</v>
      </c>
      <c r="U4" s="2">
        <v>4</v>
      </c>
      <c r="V4" s="2" t="s">
        <v>44</v>
      </c>
      <c r="W4" s="2" t="s">
        <v>49</v>
      </c>
      <c r="X4" s="3"/>
      <c r="Y4" s="3"/>
      <c r="AA4" s="3"/>
      <c r="AB4" s="3"/>
      <c r="AE4" s="3"/>
      <c r="AF4" s="3"/>
      <c r="AG4" s="3"/>
      <c r="AH4" s="3"/>
      <c r="AI4" s="3"/>
      <c r="AJ4" s="3"/>
      <c r="AK4" s="3"/>
      <c r="AL4" s="3"/>
      <c r="AN4" s="2" t="s">
        <v>56</v>
      </c>
      <c r="AP4" s="3"/>
      <c r="AR4" s="3" t="s">
        <v>28</v>
      </c>
      <c r="AS4" s="21" t="s">
        <v>86</v>
      </c>
      <c r="AT4" s="22" t="s">
        <v>87</v>
      </c>
      <c r="AU4" s="23" t="s">
        <v>88</v>
      </c>
      <c r="AV4" s="24" t="s">
        <v>89</v>
      </c>
      <c r="AW4" s="24" t="s">
        <v>89</v>
      </c>
      <c r="AX4" s="19"/>
      <c r="BD4" s="3"/>
      <c r="BG4" s="3"/>
      <c r="BH4" s="3"/>
      <c r="BM4" s="344"/>
    </row>
    <row r="5" spans="1:65" s="2" customFormat="1" ht="38.25" hidden="1" customHeight="1" x14ac:dyDescent="0.25">
      <c r="A5" s="3"/>
      <c r="C5" s="61" t="s">
        <v>130</v>
      </c>
      <c r="D5" s="61"/>
      <c r="E5" s="60" t="s">
        <v>118</v>
      </c>
      <c r="G5" s="26" t="s">
        <v>108</v>
      </c>
      <c r="J5" s="2" t="s">
        <v>112</v>
      </c>
      <c r="N5" s="3"/>
      <c r="O5" s="2">
        <v>5</v>
      </c>
      <c r="P5" s="2" t="s">
        <v>30</v>
      </c>
      <c r="Q5" s="2" t="s">
        <v>35</v>
      </c>
      <c r="R5" s="2" t="s">
        <v>37</v>
      </c>
      <c r="U5" s="2">
        <v>5</v>
      </c>
      <c r="V5" s="2" t="s">
        <v>45</v>
      </c>
      <c r="W5" s="2" t="s">
        <v>50</v>
      </c>
      <c r="X5" s="3"/>
      <c r="Y5" s="3"/>
      <c r="AA5" s="3"/>
      <c r="AB5" s="3"/>
      <c r="AE5" s="3"/>
      <c r="AF5" s="3"/>
      <c r="AG5" s="3"/>
      <c r="AH5" s="3"/>
      <c r="AI5" s="3"/>
      <c r="AJ5" s="3"/>
      <c r="AK5" s="3"/>
      <c r="AL5" s="3"/>
      <c r="AP5" s="3"/>
      <c r="AR5" s="3" t="s">
        <v>29</v>
      </c>
      <c r="AS5" s="22" t="s">
        <v>87</v>
      </c>
      <c r="AT5" s="23" t="s">
        <v>88</v>
      </c>
      <c r="AU5" s="23" t="s">
        <v>88</v>
      </c>
      <c r="AV5" s="24" t="s">
        <v>89</v>
      </c>
      <c r="AW5" s="24" t="s">
        <v>89</v>
      </c>
      <c r="AX5" s="19"/>
      <c r="BD5" s="3"/>
      <c r="BG5" s="3"/>
      <c r="BH5" s="3"/>
      <c r="BM5" s="344"/>
    </row>
    <row r="6" spans="1:65" s="3" customFormat="1" ht="38.25" hidden="1" customHeight="1" x14ac:dyDescent="0.25">
      <c r="C6" s="61" t="s">
        <v>131</v>
      </c>
      <c r="D6" s="61"/>
      <c r="E6" s="60" t="s">
        <v>119</v>
      </c>
      <c r="J6" s="3" t="s">
        <v>114</v>
      </c>
      <c r="AR6" s="3" t="s">
        <v>30</v>
      </c>
      <c r="AS6" s="23" t="s">
        <v>88</v>
      </c>
      <c r="AT6" s="23" t="s">
        <v>88</v>
      </c>
      <c r="AU6" s="24" t="s">
        <v>89</v>
      </c>
      <c r="AV6" s="24" t="s">
        <v>89</v>
      </c>
      <c r="AW6" s="24" t="s">
        <v>89</v>
      </c>
      <c r="AX6" s="19"/>
      <c r="BM6" s="344"/>
    </row>
    <row r="7" spans="1:65" s="3" customFormat="1" ht="38.25" hidden="1" customHeight="1" x14ac:dyDescent="0.25">
      <c r="C7" s="61" t="s">
        <v>132</v>
      </c>
      <c r="D7" s="61"/>
      <c r="E7" s="60" t="s">
        <v>120</v>
      </c>
      <c r="V7" s="289" t="s">
        <v>53</v>
      </c>
      <c r="W7" s="3">
        <v>1</v>
      </c>
      <c r="Y7" s="3" t="s">
        <v>172</v>
      </c>
      <c r="AS7" s="23"/>
      <c r="AT7" s="23"/>
      <c r="AU7" s="24"/>
      <c r="AV7" s="24"/>
      <c r="AW7" s="24"/>
      <c r="AX7" s="19"/>
      <c r="BM7" s="344"/>
    </row>
    <row r="8" spans="1:65" s="3" customFormat="1" ht="38.25" hidden="1" customHeight="1" x14ac:dyDescent="0.25">
      <c r="C8" s="60" t="s">
        <v>133</v>
      </c>
      <c r="D8" s="60"/>
      <c r="E8" s="60" t="s">
        <v>121</v>
      </c>
      <c r="V8" s="289"/>
      <c r="W8" s="3">
        <v>2</v>
      </c>
      <c r="Y8" s="3" t="s">
        <v>173</v>
      </c>
      <c r="AS8" s="23"/>
      <c r="AT8" s="23"/>
      <c r="AU8" s="24"/>
      <c r="AV8" s="24"/>
      <c r="AW8" s="24"/>
      <c r="AX8" s="19"/>
      <c r="BM8" s="344"/>
    </row>
    <row r="9" spans="1:65" s="3" customFormat="1" ht="38.25" hidden="1" customHeight="1" x14ac:dyDescent="0.25">
      <c r="C9" s="60" t="s">
        <v>134</v>
      </c>
      <c r="D9" s="60"/>
      <c r="E9" s="60" t="s">
        <v>122</v>
      </c>
      <c r="V9" s="289"/>
      <c r="W9" s="3">
        <v>3</v>
      </c>
      <c r="Y9" s="3" t="s">
        <v>174</v>
      </c>
      <c r="AC9" s="3" t="s">
        <v>92</v>
      </c>
      <c r="AD9" s="3">
        <v>15</v>
      </c>
      <c r="AN9" s="3" t="s">
        <v>97</v>
      </c>
      <c r="AO9" s="3">
        <v>0</v>
      </c>
      <c r="AQ9" s="3">
        <v>0</v>
      </c>
      <c r="AS9" s="23"/>
      <c r="AT9" s="23"/>
      <c r="AU9" s="24"/>
      <c r="AV9" s="24"/>
      <c r="AW9" s="24"/>
      <c r="AX9" s="19"/>
      <c r="BM9" s="344"/>
    </row>
    <row r="10" spans="1:65" s="3" customFormat="1" ht="38.25" hidden="1" customHeight="1" x14ac:dyDescent="0.25">
      <c r="C10" s="60" t="s">
        <v>135</v>
      </c>
      <c r="D10" s="60"/>
      <c r="E10" s="60" t="s">
        <v>123</v>
      </c>
      <c r="V10" s="289"/>
      <c r="W10" s="3">
        <v>4</v>
      </c>
      <c r="Y10" s="3" t="s">
        <v>175</v>
      </c>
      <c r="AC10" s="3" t="s">
        <v>93</v>
      </c>
      <c r="AD10" s="3">
        <v>15</v>
      </c>
      <c r="AN10" s="3" t="s">
        <v>98</v>
      </c>
      <c r="AO10" s="3">
        <v>1</v>
      </c>
      <c r="AQ10" s="3">
        <v>1</v>
      </c>
      <c r="AS10" s="23"/>
      <c r="AT10" s="23"/>
      <c r="AU10" s="24"/>
      <c r="AV10" s="24"/>
      <c r="AW10" s="24"/>
      <c r="AX10" s="19"/>
      <c r="BM10" s="344"/>
    </row>
    <row r="11" spans="1:65" s="3" customFormat="1" ht="38.25" hidden="1" customHeight="1" x14ac:dyDescent="0.25">
      <c r="C11" s="60" t="s">
        <v>136</v>
      </c>
      <c r="D11" s="60"/>
      <c r="E11" s="60" t="s">
        <v>124</v>
      </c>
      <c r="V11" s="289"/>
      <c r="W11" s="3">
        <v>5</v>
      </c>
      <c r="Y11" s="3" t="s">
        <v>176</v>
      </c>
      <c r="AC11" s="3" t="s">
        <v>94</v>
      </c>
      <c r="AD11" s="3">
        <v>30</v>
      </c>
      <c r="AN11" s="3" t="s">
        <v>99</v>
      </c>
      <c r="AO11" s="3">
        <v>2</v>
      </c>
      <c r="AQ11" s="3">
        <v>2</v>
      </c>
      <c r="AS11" s="23"/>
      <c r="AT11" s="23"/>
      <c r="AU11" s="24"/>
      <c r="AV11" s="24"/>
      <c r="AW11" s="24"/>
      <c r="AX11" s="19"/>
      <c r="BM11" s="344"/>
    </row>
    <row r="12" spans="1:65" s="3" customFormat="1" ht="38.25" hidden="1" customHeight="1" x14ac:dyDescent="0.25">
      <c r="C12" s="60" t="s">
        <v>137</v>
      </c>
      <c r="D12" s="60"/>
      <c r="E12" s="60" t="s">
        <v>125</v>
      </c>
      <c r="V12" s="289" t="s">
        <v>54</v>
      </c>
      <c r="W12" s="3">
        <v>1</v>
      </c>
      <c r="Y12" s="3" t="s">
        <v>177</v>
      </c>
      <c r="AC12" s="3" t="s">
        <v>95</v>
      </c>
      <c r="AD12" s="3">
        <v>15</v>
      </c>
      <c r="AS12" s="23"/>
      <c r="AT12" s="23"/>
      <c r="AU12" s="24"/>
      <c r="AV12" s="24"/>
      <c r="AW12" s="24"/>
      <c r="AX12" s="19"/>
      <c r="BM12" s="344"/>
    </row>
    <row r="13" spans="1:65" s="3" customFormat="1" ht="38.25" hidden="1" customHeight="1" thickBot="1" x14ac:dyDescent="0.3">
      <c r="C13" s="60" t="s">
        <v>138</v>
      </c>
      <c r="D13" s="60"/>
      <c r="E13" s="60" t="s">
        <v>126</v>
      </c>
      <c r="V13" s="289"/>
      <c r="W13" s="3">
        <v>2</v>
      </c>
      <c r="Y13" s="3" t="s">
        <v>178</v>
      </c>
      <c r="AC13" s="3" t="s">
        <v>96</v>
      </c>
      <c r="AD13" s="3">
        <v>25</v>
      </c>
      <c r="AS13" s="19"/>
      <c r="AT13" s="19"/>
      <c r="AU13" s="19"/>
      <c r="AV13" s="19"/>
      <c r="AW13" s="19"/>
      <c r="AX13" s="19"/>
      <c r="BM13" s="344"/>
    </row>
    <row r="14" spans="1:65" s="3" customFormat="1" ht="38.25" hidden="1" customHeight="1" thickBot="1" x14ac:dyDescent="0.3">
      <c r="C14" s="60" t="s">
        <v>139</v>
      </c>
      <c r="D14" s="60"/>
      <c r="E14" s="28"/>
      <c r="T14" s="3" t="s">
        <v>206</v>
      </c>
      <c r="V14" s="289"/>
      <c r="W14" s="3">
        <v>3</v>
      </c>
      <c r="Y14" s="3" t="s">
        <v>179</v>
      </c>
      <c r="AS14" s="19"/>
      <c r="AT14" s="19"/>
      <c r="AU14" s="19"/>
      <c r="AV14" s="19"/>
      <c r="AW14" s="19"/>
      <c r="AX14" s="19"/>
      <c r="BM14" s="344"/>
    </row>
    <row r="15" spans="1:65" s="3" customFormat="1" ht="38.25" hidden="1" customHeight="1" x14ac:dyDescent="0.25">
      <c r="C15" s="60" t="s">
        <v>140</v>
      </c>
      <c r="D15" s="60"/>
      <c r="N15" s="101" t="s">
        <v>209</v>
      </c>
      <c r="T15" s="3" t="s">
        <v>207</v>
      </c>
      <c r="V15" s="289"/>
      <c r="W15" s="3">
        <v>4</v>
      </c>
      <c r="Y15" s="3" t="s">
        <v>180</v>
      </c>
      <c r="AD15" s="3">
        <v>0</v>
      </c>
      <c r="AE15" s="3">
        <v>0</v>
      </c>
      <c r="AF15" s="3">
        <v>0</v>
      </c>
      <c r="AG15" s="3">
        <v>0</v>
      </c>
      <c r="AH15" s="3">
        <v>0</v>
      </c>
      <c r="BM15" s="344"/>
    </row>
    <row r="16" spans="1:65" s="3" customFormat="1" ht="38.25" hidden="1" customHeight="1" x14ac:dyDescent="0.25">
      <c r="C16" s="60" t="s">
        <v>141</v>
      </c>
      <c r="D16" s="60"/>
      <c r="N16" s="101" t="s">
        <v>210</v>
      </c>
      <c r="V16" s="289"/>
      <c r="W16" s="3">
        <v>5</v>
      </c>
      <c r="Y16" s="3" t="s">
        <v>181</v>
      </c>
      <c r="AD16" s="3">
        <v>15</v>
      </c>
      <c r="AE16" s="3">
        <v>15</v>
      </c>
      <c r="AF16" s="3">
        <v>30</v>
      </c>
      <c r="AG16" s="3">
        <v>15</v>
      </c>
      <c r="AH16" s="3">
        <v>25</v>
      </c>
      <c r="BM16" s="344"/>
    </row>
    <row r="17" spans="3:65" s="3" customFormat="1" ht="38.25" hidden="1" customHeight="1" x14ac:dyDescent="0.25">
      <c r="C17" s="60" t="s">
        <v>142</v>
      </c>
      <c r="D17" s="60"/>
      <c r="V17" s="289" t="s">
        <v>170</v>
      </c>
      <c r="W17" s="3">
        <v>1</v>
      </c>
      <c r="Y17" s="3" t="s">
        <v>182</v>
      </c>
      <c r="BM17" s="344"/>
    </row>
    <row r="18" spans="3:65" s="3" customFormat="1" ht="38.25" hidden="1" customHeight="1" x14ac:dyDescent="0.25">
      <c r="C18" s="60" t="s">
        <v>143</v>
      </c>
      <c r="D18" s="60"/>
      <c r="V18" s="289"/>
      <c r="W18" s="3">
        <v>2</v>
      </c>
      <c r="Y18" s="3" t="s">
        <v>183</v>
      </c>
      <c r="BM18" s="344"/>
    </row>
    <row r="19" spans="3:65" s="3" customFormat="1" ht="38.25" hidden="1" customHeight="1" x14ac:dyDescent="0.25">
      <c r="C19" s="60"/>
      <c r="D19" s="60"/>
      <c r="V19" s="289"/>
      <c r="W19" s="3">
        <v>3</v>
      </c>
      <c r="Y19" s="3" t="s">
        <v>184</v>
      </c>
      <c r="BM19" s="344"/>
    </row>
    <row r="20" spans="3:65" s="3" customFormat="1" ht="38.25" hidden="1" customHeight="1" x14ac:dyDescent="0.25">
      <c r="C20" s="60"/>
      <c r="D20" s="60"/>
      <c r="V20" s="289"/>
      <c r="W20" s="3">
        <v>4</v>
      </c>
      <c r="Y20" s="3" t="s">
        <v>185</v>
      </c>
      <c r="BM20" s="344"/>
    </row>
    <row r="21" spans="3:65" s="3" customFormat="1" ht="38.25" hidden="1" customHeight="1" x14ac:dyDescent="0.25">
      <c r="C21" s="60"/>
      <c r="D21" s="60"/>
      <c r="V21" s="289"/>
      <c r="W21" s="3">
        <v>5</v>
      </c>
      <c r="Y21" s="3" t="s">
        <v>186</v>
      </c>
      <c r="BM21" s="344"/>
    </row>
    <row r="22" spans="3:65" s="3" customFormat="1" ht="38.25" hidden="1" customHeight="1" x14ac:dyDescent="0.25">
      <c r="C22" s="60"/>
      <c r="D22" s="60"/>
      <c r="V22" s="289" t="s">
        <v>171</v>
      </c>
      <c r="W22" s="3">
        <v>1</v>
      </c>
      <c r="Y22" s="3" t="s">
        <v>187</v>
      </c>
      <c r="BM22" s="344"/>
    </row>
    <row r="23" spans="3:65" s="3" customFormat="1" ht="38.25" hidden="1" customHeight="1" x14ac:dyDescent="0.25">
      <c r="C23" s="60"/>
      <c r="D23" s="60"/>
      <c r="V23" s="289"/>
      <c r="W23" s="3">
        <v>2</v>
      </c>
      <c r="Y23" s="3" t="s">
        <v>190</v>
      </c>
      <c r="BM23" s="344"/>
    </row>
    <row r="24" spans="3:65" s="3" customFormat="1" ht="38.25" hidden="1" customHeight="1" x14ac:dyDescent="0.25">
      <c r="C24" s="60"/>
      <c r="D24" s="60"/>
      <c r="V24" s="289"/>
      <c r="W24" s="3">
        <v>3</v>
      </c>
      <c r="Y24" s="3" t="s">
        <v>188</v>
      </c>
      <c r="BM24" s="344"/>
    </row>
    <row r="25" spans="3:65" s="3" customFormat="1" ht="38.25" hidden="1" customHeight="1" x14ac:dyDescent="0.25">
      <c r="V25" s="289"/>
      <c r="W25" s="3">
        <v>4</v>
      </c>
      <c r="Y25" s="3" t="s">
        <v>189</v>
      </c>
      <c r="Z25" s="1"/>
      <c r="AA25" s="1"/>
      <c r="AB25" s="1"/>
      <c r="AC25" s="1"/>
      <c r="BM25" s="344"/>
    </row>
    <row r="26" spans="3:65" s="3" customFormat="1" ht="38.25" hidden="1" customHeight="1" x14ac:dyDescent="0.25">
      <c r="V26" s="289"/>
      <c r="W26" s="3">
        <v>5</v>
      </c>
      <c r="Y26" s="1" t="s">
        <v>191</v>
      </c>
      <c r="Z26" s="1"/>
      <c r="AA26" s="1"/>
      <c r="AB26" s="1"/>
      <c r="AC26" s="1"/>
      <c r="BM26" s="344"/>
    </row>
    <row r="27" spans="3:65" ht="39" hidden="1" customHeight="1" thickBot="1" x14ac:dyDescent="0.3">
      <c r="V27" s="1"/>
      <c r="W27" s="1"/>
      <c r="X27" s="1"/>
      <c r="Y27" s="1"/>
      <c r="Z27" s="1"/>
      <c r="AA27" s="1"/>
      <c r="AB27" s="1"/>
      <c r="AC27" s="1"/>
    </row>
    <row r="28" spans="3:65" s="26" customFormat="1" ht="38.25" customHeight="1" x14ac:dyDescent="0.25">
      <c r="C28" s="274"/>
      <c r="D28" s="150"/>
      <c r="E28" s="151"/>
      <c r="F28" s="121"/>
      <c r="G28" s="121"/>
      <c r="H28" s="121"/>
      <c r="I28" s="121"/>
      <c r="J28" s="121"/>
      <c r="K28" s="121"/>
      <c r="L28" s="121"/>
      <c r="M28" s="121"/>
      <c r="N28" s="121"/>
      <c r="O28" s="121"/>
      <c r="P28" s="121"/>
      <c r="Q28" s="121"/>
      <c r="R28" s="121"/>
      <c r="S28" s="121"/>
      <c r="T28" s="121"/>
      <c r="U28" s="152"/>
      <c r="V28" s="116"/>
      <c r="W28" s="116"/>
      <c r="X28" s="116"/>
      <c r="Y28" s="116"/>
      <c r="Z28" s="116"/>
      <c r="AA28" s="116"/>
      <c r="AB28" s="116"/>
      <c r="AC28" s="116"/>
      <c r="BM28" s="345"/>
    </row>
    <row r="29" spans="3:65" s="26" customFormat="1" ht="3.75" customHeight="1" x14ac:dyDescent="0.25">
      <c r="C29" s="275"/>
      <c r="D29" s="153"/>
      <c r="E29" s="154"/>
      <c r="F29" s="116"/>
      <c r="G29" s="116"/>
      <c r="H29" s="116"/>
      <c r="I29" s="116"/>
      <c r="J29" s="116"/>
      <c r="K29" s="116"/>
      <c r="L29" s="116"/>
      <c r="M29" s="116"/>
      <c r="N29" s="116"/>
      <c r="O29" s="116"/>
      <c r="P29" s="116"/>
      <c r="Q29" s="116"/>
      <c r="R29" s="116"/>
      <c r="S29" s="116"/>
      <c r="T29" s="116"/>
      <c r="U29" s="155"/>
      <c r="V29" s="116"/>
      <c r="W29" s="116"/>
      <c r="X29" s="116"/>
      <c r="Y29" s="116"/>
      <c r="Z29" s="116"/>
      <c r="AA29" s="116"/>
      <c r="AB29" s="116"/>
      <c r="AC29" s="116"/>
      <c r="BM29" s="345"/>
    </row>
    <row r="30" spans="3:65" s="26" customFormat="1" ht="49.5" customHeight="1" x14ac:dyDescent="0.25">
      <c r="C30" s="275"/>
      <c r="D30" s="153"/>
      <c r="E30" s="154"/>
      <c r="F30" s="116"/>
      <c r="G30" s="116"/>
      <c r="H30" s="116"/>
      <c r="I30" s="116"/>
      <c r="J30" s="116"/>
      <c r="K30" s="116"/>
      <c r="L30" s="116"/>
      <c r="M30" s="116"/>
      <c r="N30" s="116"/>
      <c r="O30" s="116"/>
      <c r="P30" s="116"/>
      <c r="Q30" s="116"/>
      <c r="R30" s="116"/>
      <c r="S30" s="116"/>
      <c r="T30" s="116"/>
      <c r="U30" s="155"/>
      <c r="V30" s="116"/>
      <c r="W30" s="116"/>
      <c r="X30" s="116"/>
      <c r="Y30" s="116"/>
      <c r="Z30" s="116"/>
      <c r="AA30" s="116"/>
      <c r="AB30" s="116"/>
      <c r="AC30" s="116"/>
      <c r="BM30" s="345"/>
    </row>
    <row r="31" spans="3:65" s="26" customFormat="1" ht="38.25" customHeight="1" x14ac:dyDescent="0.25">
      <c r="C31" s="275"/>
      <c r="D31" s="153"/>
      <c r="E31" s="154"/>
      <c r="F31" s="116"/>
      <c r="G31" s="116"/>
      <c r="H31" s="116"/>
      <c r="I31" s="116"/>
      <c r="J31" s="116"/>
      <c r="K31" s="116"/>
      <c r="L31" s="116"/>
      <c r="M31" s="116"/>
      <c r="N31" s="116"/>
      <c r="O31" s="116"/>
      <c r="P31" s="116"/>
      <c r="Q31" s="116"/>
      <c r="R31" s="116"/>
      <c r="S31" s="116"/>
      <c r="T31" s="116"/>
      <c r="U31" s="155"/>
      <c r="V31" s="116"/>
      <c r="W31" s="116"/>
      <c r="X31" s="116"/>
      <c r="Y31" s="116"/>
      <c r="Z31" s="116"/>
      <c r="AA31" s="116"/>
      <c r="AB31" s="116"/>
      <c r="AC31" s="116"/>
      <c r="BM31" s="345"/>
    </row>
    <row r="32" spans="3:65" s="26" customFormat="1" ht="16.5" customHeight="1" x14ac:dyDescent="0.25">
      <c r="C32" s="275"/>
      <c r="D32" s="153"/>
      <c r="E32" s="154"/>
      <c r="F32" s="116"/>
      <c r="G32" s="116"/>
      <c r="H32" s="116"/>
      <c r="I32" s="116"/>
      <c r="J32" s="116"/>
      <c r="K32" s="116"/>
      <c r="L32" s="116"/>
      <c r="M32" s="116"/>
      <c r="N32" s="116"/>
      <c r="O32" s="116"/>
      <c r="P32" s="116"/>
      <c r="Q32" s="116"/>
      <c r="R32" s="116"/>
      <c r="S32" s="116"/>
      <c r="T32" s="116"/>
      <c r="U32" s="155"/>
      <c r="V32" s="116"/>
      <c r="W32" s="116"/>
      <c r="X32" s="116"/>
      <c r="Y32" s="116"/>
      <c r="Z32" s="116"/>
      <c r="AA32" s="116"/>
      <c r="AB32" s="116"/>
      <c r="AC32" s="116"/>
      <c r="BM32" s="345"/>
    </row>
    <row r="33" spans="2:69" s="26" customFormat="1" ht="13.5" customHeight="1" thickBot="1" x14ac:dyDescent="0.3">
      <c r="C33" s="276"/>
      <c r="D33" s="156"/>
      <c r="E33" s="157"/>
      <c r="F33" s="158"/>
      <c r="G33" s="158"/>
      <c r="H33" s="158"/>
      <c r="I33" s="158"/>
      <c r="J33" s="158"/>
      <c r="K33" s="158"/>
      <c r="L33" s="158"/>
      <c r="M33" s="158"/>
      <c r="N33" s="158"/>
      <c r="O33" s="158"/>
      <c r="P33" s="158"/>
      <c r="Q33" s="158"/>
      <c r="R33" s="158"/>
      <c r="S33" s="158"/>
      <c r="T33" s="158"/>
      <c r="U33" s="159"/>
      <c r="V33" s="116"/>
      <c r="W33" s="116"/>
      <c r="X33" s="116"/>
      <c r="Y33" s="116"/>
      <c r="Z33" s="116"/>
      <c r="AA33" s="116"/>
      <c r="AB33" s="116"/>
      <c r="AC33" s="116"/>
      <c r="BM33" s="345"/>
    </row>
    <row r="34" spans="2:69" s="26" customFormat="1" ht="38.25" customHeight="1" thickBot="1" x14ac:dyDescent="0.3">
      <c r="C34" s="277" t="s">
        <v>263</v>
      </c>
      <c r="D34" s="278"/>
      <c r="E34" s="278"/>
      <c r="F34" s="278"/>
      <c r="G34" s="279"/>
      <c r="H34" s="277" t="s">
        <v>261</v>
      </c>
      <c r="I34" s="278"/>
      <c r="J34" s="279"/>
      <c r="K34" s="277" t="s">
        <v>262</v>
      </c>
      <c r="L34" s="278"/>
      <c r="M34" s="279"/>
      <c r="N34" s="161"/>
      <c r="O34" s="116"/>
      <c r="P34" s="116"/>
      <c r="Q34" s="116"/>
      <c r="R34" s="116"/>
      <c r="S34" s="116"/>
      <c r="T34" s="116"/>
      <c r="U34" s="116"/>
      <c r="V34" s="116"/>
      <c r="W34" s="116"/>
      <c r="X34" s="116"/>
      <c r="Y34" s="116"/>
      <c r="Z34" s="116"/>
      <c r="AA34" s="116"/>
      <c r="AB34" s="116"/>
      <c r="AC34" s="116"/>
      <c r="BM34" s="345"/>
    </row>
    <row r="35" spans="2:69" s="26" customFormat="1" ht="38.25" customHeight="1" thickBot="1" x14ac:dyDescent="0.3">
      <c r="BM35" s="345"/>
    </row>
    <row r="36" spans="2:69" ht="38.25" customHeight="1" thickBot="1" x14ac:dyDescent="0.4">
      <c r="B36" s="290" t="s">
        <v>0</v>
      </c>
      <c r="C36" s="291"/>
      <c r="D36" s="291"/>
      <c r="E36" s="291"/>
      <c r="F36" s="291"/>
      <c r="G36" s="291"/>
      <c r="H36" s="291"/>
      <c r="I36" s="291"/>
      <c r="J36" s="291"/>
      <c r="K36" s="291"/>
      <c r="L36" s="291"/>
      <c r="M36" s="292"/>
      <c r="N36" s="95"/>
      <c r="O36" s="283" t="s">
        <v>1</v>
      </c>
      <c r="P36" s="284"/>
      <c r="Q36" s="284"/>
      <c r="R36" s="284"/>
      <c r="S36" s="284"/>
      <c r="T36" s="284"/>
      <c r="U36" s="284"/>
      <c r="V36" s="284"/>
      <c r="W36" s="285"/>
      <c r="X36" s="94"/>
      <c r="Y36" s="63"/>
      <c r="Z36" s="283" t="s">
        <v>2</v>
      </c>
      <c r="AA36" s="284"/>
      <c r="AB36" s="284"/>
      <c r="AC36" s="284"/>
      <c r="AD36" s="284"/>
      <c r="AE36" s="284"/>
      <c r="AF36" s="284"/>
      <c r="AG36" s="284"/>
      <c r="AH36" s="284"/>
      <c r="AI36" s="284"/>
      <c r="AJ36" s="284"/>
      <c r="AK36" s="284"/>
      <c r="AL36" s="284"/>
      <c r="AM36" s="284"/>
      <c r="AN36" s="284"/>
      <c r="AO36" s="284"/>
      <c r="AP36" s="284"/>
      <c r="AQ36" s="284"/>
      <c r="AR36" s="284"/>
      <c r="AS36" s="308"/>
      <c r="AT36" s="308"/>
      <c r="AU36" s="308"/>
      <c r="AV36" s="308"/>
      <c r="AW36" s="308"/>
      <c r="AX36" s="308"/>
      <c r="AY36" s="308"/>
      <c r="AZ36" s="308"/>
      <c r="BA36" s="308"/>
      <c r="BB36" s="308"/>
      <c r="BC36" s="308"/>
      <c r="BD36" s="162"/>
      <c r="BE36" s="290" t="s">
        <v>6</v>
      </c>
      <c r="BF36" s="291"/>
      <c r="BG36" s="291"/>
      <c r="BH36" s="291"/>
      <c r="BI36" s="291"/>
      <c r="BJ36" s="291"/>
      <c r="BK36" s="291"/>
      <c r="BL36" s="292"/>
    </row>
    <row r="37" spans="2:69" ht="38.25" customHeight="1" thickBot="1" x14ac:dyDescent="0.3">
      <c r="B37" s="293"/>
      <c r="C37" s="294"/>
      <c r="D37" s="294"/>
      <c r="E37" s="294"/>
      <c r="F37" s="294"/>
      <c r="G37" s="294"/>
      <c r="H37" s="294"/>
      <c r="I37" s="294"/>
      <c r="J37" s="294"/>
      <c r="K37" s="294"/>
      <c r="L37" s="294"/>
      <c r="M37" s="295"/>
      <c r="N37" s="96"/>
      <c r="O37" s="280" t="s">
        <v>3</v>
      </c>
      <c r="P37" s="281"/>
      <c r="Q37" s="281"/>
      <c r="R37" s="282"/>
      <c r="S37" s="286" t="s">
        <v>51</v>
      </c>
      <c r="T37" s="287"/>
      <c r="U37" s="287"/>
      <c r="V37" s="287"/>
      <c r="W37" s="288"/>
      <c r="X37" s="99"/>
      <c r="Y37" s="64"/>
      <c r="Z37" s="299" t="s">
        <v>5</v>
      </c>
      <c r="AA37" s="300"/>
      <c r="AB37" s="300"/>
      <c r="AC37" s="300"/>
      <c r="AD37" s="300"/>
      <c r="AE37" s="300"/>
      <c r="AF37" s="300"/>
      <c r="AG37" s="300"/>
      <c r="AH37" s="300"/>
      <c r="AI37" s="300"/>
      <c r="AJ37" s="300"/>
      <c r="AK37" s="300"/>
      <c r="AL37" s="300"/>
      <c r="AM37" s="300"/>
      <c r="AN37" s="300"/>
      <c r="AO37" s="300"/>
      <c r="AP37" s="300"/>
      <c r="AQ37" s="300"/>
      <c r="AR37" s="300"/>
      <c r="AS37" s="299" t="s">
        <v>102</v>
      </c>
      <c r="AT37" s="300"/>
      <c r="AU37" s="300"/>
      <c r="AV37" s="300"/>
      <c r="AW37" s="300"/>
      <c r="AX37" s="300"/>
      <c r="AY37" s="300"/>
      <c r="AZ37" s="300"/>
      <c r="BA37" s="300"/>
      <c r="BB37" s="300"/>
      <c r="BC37" s="305"/>
      <c r="BD37" s="163"/>
      <c r="BE37" s="293"/>
      <c r="BF37" s="294"/>
      <c r="BG37" s="294"/>
      <c r="BH37" s="294"/>
      <c r="BI37" s="294"/>
      <c r="BJ37" s="294"/>
      <c r="BK37" s="294"/>
      <c r="BL37" s="295"/>
    </row>
    <row r="38" spans="2:69" ht="98.25" customHeight="1" thickBot="1" x14ac:dyDescent="0.3">
      <c r="B38" s="39" t="s">
        <v>7</v>
      </c>
      <c r="C38" s="86" t="s">
        <v>8</v>
      </c>
      <c r="D38" s="98" t="s">
        <v>211</v>
      </c>
      <c r="E38" s="86" t="s">
        <v>18</v>
      </c>
      <c r="F38" s="86" t="s">
        <v>20</v>
      </c>
      <c r="G38" s="86" t="s">
        <v>9</v>
      </c>
      <c r="H38" s="86" t="s">
        <v>10</v>
      </c>
      <c r="I38" s="86" t="s">
        <v>11</v>
      </c>
      <c r="J38" s="86" t="s">
        <v>12</v>
      </c>
      <c r="K38" s="86" t="s">
        <v>19</v>
      </c>
      <c r="L38" s="86" t="s">
        <v>13</v>
      </c>
      <c r="M38" s="38" t="s">
        <v>21</v>
      </c>
      <c r="N38" s="97" t="s">
        <v>208</v>
      </c>
      <c r="O38" s="87" t="s">
        <v>22</v>
      </c>
      <c r="P38" s="37" t="s">
        <v>23</v>
      </c>
      <c r="Q38" s="37" t="s">
        <v>24</v>
      </c>
      <c r="R38" s="38" t="s">
        <v>25</v>
      </c>
      <c r="S38" s="39" t="s">
        <v>22</v>
      </c>
      <c r="T38" s="86" t="s">
        <v>23</v>
      </c>
      <c r="U38" s="296" t="s">
        <v>24</v>
      </c>
      <c r="V38" s="297"/>
      <c r="W38" s="100" t="s">
        <v>52</v>
      </c>
      <c r="X38" s="100" t="s">
        <v>205</v>
      </c>
      <c r="Y38" s="97" t="s">
        <v>192</v>
      </c>
      <c r="Z38" s="39" t="s">
        <v>202</v>
      </c>
      <c r="AA38" s="86" t="s">
        <v>90</v>
      </c>
      <c r="AB38" s="37" t="s">
        <v>91</v>
      </c>
      <c r="AC38" s="88" t="s">
        <v>212</v>
      </c>
      <c r="AD38" s="298" t="s">
        <v>14</v>
      </c>
      <c r="AE38" s="298"/>
      <c r="AF38" s="298"/>
      <c r="AG38" s="298"/>
      <c r="AH38" s="298"/>
      <c r="AI38" s="298"/>
      <c r="AJ38" s="298"/>
      <c r="AK38" s="298"/>
      <c r="AL38" s="298"/>
      <c r="AM38" s="298"/>
      <c r="AN38" s="298"/>
      <c r="AO38" s="39" t="s">
        <v>198</v>
      </c>
      <c r="AP38" s="69" t="s">
        <v>199</v>
      </c>
      <c r="AQ38" s="37" t="s">
        <v>100</v>
      </c>
      <c r="AR38" s="37" t="s">
        <v>101</v>
      </c>
      <c r="AS38" s="87" t="s">
        <v>22</v>
      </c>
      <c r="AT38" s="37" t="s">
        <v>23</v>
      </c>
      <c r="AU38" s="37" t="s">
        <v>24</v>
      </c>
      <c r="AV38" s="37" t="s">
        <v>25</v>
      </c>
      <c r="AW38" s="70" t="s">
        <v>22</v>
      </c>
      <c r="AX38" s="71" t="s">
        <v>23</v>
      </c>
      <c r="AY38" s="303" t="s">
        <v>24</v>
      </c>
      <c r="AZ38" s="304"/>
      <c r="BA38" s="27"/>
      <c r="BB38" s="27"/>
      <c r="BC38" s="62" t="s">
        <v>103</v>
      </c>
      <c r="BD38" s="164" t="s">
        <v>259</v>
      </c>
      <c r="BE38" s="301" t="s">
        <v>15</v>
      </c>
      <c r="BF38" s="302"/>
      <c r="BG38" s="306" t="s">
        <v>230</v>
      </c>
      <c r="BH38" s="307"/>
      <c r="BI38" s="302" t="s">
        <v>16</v>
      </c>
      <c r="BJ38" s="302"/>
      <c r="BK38" s="311" t="s">
        <v>17</v>
      </c>
      <c r="BL38" s="312"/>
      <c r="BM38" s="309" t="s">
        <v>310</v>
      </c>
      <c r="BN38" s="298"/>
      <c r="BO38" s="298"/>
      <c r="BP38" s="310"/>
    </row>
    <row r="39" spans="2:69" ht="116.25" customHeight="1" thickBot="1" x14ac:dyDescent="0.3">
      <c r="B39" s="230">
        <v>1</v>
      </c>
      <c r="C39" s="233">
        <v>41341</v>
      </c>
      <c r="D39" s="233">
        <v>42858</v>
      </c>
      <c r="E39" s="226" t="s">
        <v>136</v>
      </c>
      <c r="F39" s="196" t="s">
        <v>213</v>
      </c>
      <c r="G39" s="226" t="s">
        <v>215</v>
      </c>
      <c r="H39" s="240" t="s">
        <v>246</v>
      </c>
      <c r="I39" s="226" t="s">
        <v>104</v>
      </c>
      <c r="J39" s="196" t="s">
        <v>254</v>
      </c>
      <c r="K39" s="196" t="s">
        <v>111</v>
      </c>
      <c r="L39" s="196" t="s">
        <v>258</v>
      </c>
      <c r="M39" s="271" t="s">
        <v>255</v>
      </c>
      <c r="N39" s="196" t="s">
        <v>210</v>
      </c>
      <c r="O39" s="196">
        <v>1</v>
      </c>
      <c r="P39" s="226" t="str">
        <f>VLOOKUP(O39,$O$1:$P$5,2,FALSE)</f>
        <v>RARO</v>
      </c>
      <c r="Q39" s="196" t="str">
        <f>VLOOKUP(P39,$P$1:$Q$5,2,FALSE)</f>
        <v>El evento puede ocurrir solo en circunstancias excepcionales.</v>
      </c>
      <c r="R39" s="185" t="str">
        <f>VLOOKUP(Q39,$Q$1:$R$5,2,FALSE)</f>
        <v xml:space="preserve">No se ha presentado en los últimos 5 años </v>
      </c>
      <c r="S39" s="194">
        <v>4</v>
      </c>
      <c r="T39" s="185" t="str">
        <f>VLOOKUP(S39,$U$1:$V$5,2,FALSE)</f>
        <v>Mayor</v>
      </c>
      <c r="U39" s="181" t="str">
        <f>VLOOKUP(T39,$V$1:$W$5,2,FALSE)</f>
        <v>Si el hecho llegara a presentarse, tendría altas consecuencias o efectos sobre la entidad</v>
      </c>
      <c r="V39" s="185"/>
      <c r="W39" s="210" t="s">
        <v>55</v>
      </c>
      <c r="X39" s="213" t="s">
        <v>206</v>
      </c>
      <c r="Y39" s="215">
        <v>5</v>
      </c>
      <c r="Z39" s="218" t="str">
        <f>INDEX($AS$2:$AW$6,AA40,AB40)</f>
        <v xml:space="preserve">A: Zona de riesgo alta: Reducir el riesgo, Evitar, compartir  o transferir </v>
      </c>
      <c r="AA39" s="89"/>
      <c r="AB39" s="89"/>
      <c r="AC39" s="93" t="s">
        <v>203</v>
      </c>
      <c r="AD39" s="188" t="s">
        <v>194</v>
      </c>
      <c r="AE39" s="188"/>
      <c r="AF39" s="188"/>
      <c r="AG39" s="188"/>
      <c r="AH39" s="188"/>
      <c r="AI39" s="188"/>
      <c r="AJ39" s="188"/>
      <c r="AK39" s="188"/>
      <c r="AL39" s="188"/>
      <c r="AM39" s="189"/>
      <c r="AN39" s="102" t="s">
        <v>197</v>
      </c>
      <c r="AO39" s="221" t="s">
        <v>99</v>
      </c>
      <c r="AP39" s="223" t="s">
        <v>99</v>
      </c>
      <c r="AQ39" s="190">
        <f>VLOOKUP(AO39,$AN$9:$AO$11,2,FALSE)</f>
        <v>2</v>
      </c>
      <c r="AR39" s="192">
        <f>VLOOKUP(AP39,$AN$9:$AO$11,2,FALSE)</f>
        <v>2</v>
      </c>
      <c r="AS39" s="194">
        <f>O39-AQ39</f>
        <v>-1</v>
      </c>
      <c r="AT39" s="196" t="e">
        <f>VLOOKUP(AS39,$O$1:$P$5,2,FALSE)</f>
        <v>#N/A</v>
      </c>
      <c r="AU39" s="198" t="e">
        <f>VLOOKUP(AT39,$P$1:$Q$5,2,FALSE)</f>
        <v>#N/A</v>
      </c>
      <c r="AV39" s="200" t="e">
        <f>VLOOKUP(AU39,$Q$1:$R$5,2,FALSE)</f>
        <v>#N/A</v>
      </c>
      <c r="AW39" s="202">
        <f>S39-AR39</f>
        <v>2</v>
      </c>
      <c r="AX39" s="204" t="str">
        <f>VLOOKUP(AW39,$U$1:$V$5,2,FALSE)</f>
        <v xml:space="preserve">Menor </v>
      </c>
      <c r="AY39" s="206" t="str">
        <f>VLOOKUP(AX39,$V$1:$W$5,2,FALSE)</f>
        <v>Si el hecho llegara a presentarse, tendría bajo impacto o efecto sobre la entidad</v>
      </c>
      <c r="AZ39" s="182"/>
      <c r="BA39" s="40"/>
      <c r="BB39" s="3"/>
      <c r="BC39" s="175" t="e">
        <f>INDEX($AS$2:$AW$6,BA40,BB40)</f>
        <v>#N/A</v>
      </c>
      <c r="BD39" s="175" t="s">
        <v>260</v>
      </c>
      <c r="BE39" s="177" t="s">
        <v>311</v>
      </c>
      <c r="BF39" s="178"/>
      <c r="BG39" s="181" t="s">
        <v>232</v>
      </c>
      <c r="BH39" s="182"/>
      <c r="BI39" s="185" t="s">
        <v>281</v>
      </c>
      <c r="BJ39" s="182"/>
      <c r="BK39" s="171" t="s">
        <v>292</v>
      </c>
      <c r="BL39" s="172"/>
      <c r="BM39" s="347">
        <v>1</v>
      </c>
      <c r="BN39" s="167">
        <v>2</v>
      </c>
      <c r="BO39" s="167">
        <v>3</v>
      </c>
      <c r="BP39" s="168">
        <v>4</v>
      </c>
    </row>
    <row r="40" spans="2:69" ht="271.5" customHeight="1" thickBot="1" x14ac:dyDescent="0.3">
      <c r="B40" s="231"/>
      <c r="C40" s="225"/>
      <c r="D40" s="225"/>
      <c r="E40" s="227"/>
      <c r="F40" s="225"/>
      <c r="G40" s="227"/>
      <c r="H40" s="241"/>
      <c r="I40" s="227"/>
      <c r="J40" s="225"/>
      <c r="K40" s="225"/>
      <c r="L40" s="225"/>
      <c r="M40" s="272"/>
      <c r="N40" s="225"/>
      <c r="O40" s="225"/>
      <c r="P40" s="227"/>
      <c r="Q40" s="225"/>
      <c r="R40" s="186"/>
      <c r="S40" s="229"/>
      <c r="T40" s="186"/>
      <c r="U40" s="209"/>
      <c r="V40" s="186"/>
      <c r="W40" s="211"/>
      <c r="X40" s="213"/>
      <c r="Y40" s="216"/>
      <c r="Z40" s="219"/>
      <c r="AA40" s="20">
        <f>MATCH(P39,$AR$2:$AR$6,0)</f>
        <v>1</v>
      </c>
      <c r="AB40" s="25">
        <f>MATCH(T39,$AS$1:$AW$1,0)</f>
        <v>4</v>
      </c>
      <c r="AC40" s="148" t="s">
        <v>282</v>
      </c>
      <c r="AD40" s="72" t="s">
        <v>92</v>
      </c>
      <c r="AE40" s="72">
        <v>15</v>
      </c>
      <c r="AF40" s="72" t="s">
        <v>193</v>
      </c>
      <c r="AG40" s="72">
        <v>15</v>
      </c>
      <c r="AH40" s="72" t="s">
        <v>195</v>
      </c>
      <c r="AI40" s="72">
        <v>30</v>
      </c>
      <c r="AJ40" s="72" t="s">
        <v>95</v>
      </c>
      <c r="AK40" s="72">
        <v>15</v>
      </c>
      <c r="AL40" s="72" t="s">
        <v>196</v>
      </c>
      <c r="AM40" s="74">
        <v>25</v>
      </c>
      <c r="AN40" s="74">
        <f>AE40+AG40+AI40+AK40+AM40</f>
        <v>100</v>
      </c>
      <c r="AO40" s="222"/>
      <c r="AP40" s="224"/>
      <c r="AQ40" s="191"/>
      <c r="AR40" s="193"/>
      <c r="AS40" s="195"/>
      <c r="AT40" s="197"/>
      <c r="AU40" s="199"/>
      <c r="AV40" s="201"/>
      <c r="AW40" s="203"/>
      <c r="AX40" s="205"/>
      <c r="AY40" s="207"/>
      <c r="AZ40" s="184"/>
      <c r="BA40" s="78" t="e">
        <f>MATCH(AT39,$AR$2:$AR$6,0)</f>
        <v>#N/A</v>
      </c>
      <c r="BB40" s="79">
        <f>MATCH(AX39,$AS$1:$AW$1,0)</f>
        <v>2</v>
      </c>
      <c r="BC40" s="176"/>
      <c r="BD40" s="176"/>
      <c r="BE40" s="179"/>
      <c r="BF40" s="180"/>
      <c r="BG40" s="183"/>
      <c r="BH40" s="184"/>
      <c r="BI40" s="186"/>
      <c r="BJ40" s="187"/>
      <c r="BK40" s="173"/>
      <c r="BL40" s="174"/>
      <c r="BM40" s="346" t="s">
        <v>308</v>
      </c>
      <c r="BN40" s="165"/>
      <c r="BO40" s="165"/>
      <c r="BP40" s="166"/>
      <c r="BQ40" s="1"/>
    </row>
    <row r="41" spans="2:69" ht="38.25" customHeight="1" thickBot="1" x14ac:dyDescent="0.3">
      <c r="B41" s="231"/>
      <c r="C41" s="225"/>
      <c r="D41" s="225"/>
      <c r="E41" s="227"/>
      <c r="F41" s="225"/>
      <c r="G41" s="227"/>
      <c r="H41" s="241"/>
      <c r="I41" s="227"/>
      <c r="J41" s="225"/>
      <c r="K41" s="225"/>
      <c r="L41" s="225"/>
      <c r="M41" s="272"/>
      <c r="N41" s="225"/>
      <c r="O41" s="225"/>
      <c r="P41" s="227"/>
      <c r="Q41" s="225"/>
      <c r="R41" s="186"/>
      <c r="S41" s="229"/>
      <c r="T41" s="186"/>
      <c r="U41" s="209"/>
      <c r="V41" s="186"/>
      <c r="W41" s="211"/>
      <c r="X41" s="213"/>
      <c r="Y41" s="216"/>
      <c r="Z41" s="219"/>
      <c r="AA41" s="1"/>
      <c r="AB41" s="1"/>
      <c r="AC41" s="93" t="s">
        <v>204</v>
      </c>
      <c r="AD41" s="188" t="s">
        <v>200</v>
      </c>
      <c r="AE41" s="188"/>
      <c r="AF41" s="188"/>
      <c r="AG41" s="188"/>
      <c r="AH41" s="188"/>
      <c r="AI41" s="188"/>
      <c r="AJ41" s="188"/>
      <c r="AK41" s="188"/>
      <c r="AL41" s="188"/>
      <c r="AM41" s="189"/>
      <c r="AN41" s="75" t="s">
        <v>201</v>
      </c>
      <c r="AO41" s="80"/>
      <c r="AP41" s="81"/>
      <c r="AQ41" s="81"/>
      <c r="AR41" s="81"/>
      <c r="AS41" s="81"/>
      <c r="AT41" s="81"/>
      <c r="AU41" s="81"/>
      <c r="AV41" s="81"/>
      <c r="AW41" s="81"/>
      <c r="AX41" s="81"/>
      <c r="AY41" s="81"/>
      <c r="AZ41" s="81"/>
      <c r="BA41" s="81"/>
      <c r="BB41" s="81"/>
      <c r="BC41" s="81"/>
      <c r="BD41" s="81"/>
      <c r="BE41" s="81"/>
      <c r="BF41" s="81"/>
      <c r="BG41" s="146"/>
      <c r="BH41" s="146"/>
      <c r="BI41" s="81"/>
      <c r="BJ41" s="81"/>
      <c r="BK41" s="81"/>
      <c r="BL41" s="82"/>
    </row>
    <row r="42" spans="2:69" ht="114.75" customHeight="1" thickBot="1" x14ac:dyDescent="0.3">
      <c r="B42" s="232"/>
      <c r="C42" s="197"/>
      <c r="D42" s="197"/>
      <c r="E42" s="228"/>
      <c r="F42" s="197"/>
      <c r="G42" s="228"/>
      <c r="H42" s="242"/>
      <c r="I42" s="228"/>
      <c r="J42" s="197"/>
      <c r="K42" s="197"/>
      <c r="L42" s="197"/>
      <c r="M42" s="273"/>
      <c r="N42" s="197"/>
      <c r="O42" s="197"/>
      <c r="P42" s="228"/>
      <c r="Q42" s="197"/>
      <c r="R42" s="208"/>
      <c r="S42" s="195"/>
      <c r="T42" s="208"/>
      <c r="U42" s="183"/>
      <c r="V42" s="208"/>
      <c r="W42" s="212"/>
      <c r="X42" s="214"/>
      <c r="Y42" s="217"/>
      <c r="Z42" s="220"/>
      <c r="AA42" s="35"/>
      <c r="AB42" s="35"/>
      <c r="AC42" s="148" t="s">
        <v>247</v>
      </c>
      <c r="AD42" s="73" t="s">
        <v>92</v>
      </c>
      <c r="AE42" s="73">
        <v>15</v>
      </c>
      <c r="AF42" s="73" t="s">
        <v>193</v>
      </c>
      <c r="AG42" s="73">
        <v>15</v>
      </c>
      <c r="AH42" s="73" t="s">
        <v>195</v>
      </c>
      <c r="AI42" s="73">
        <v>30</v>
      </c>
      <c r="AJ42" s="73" t="s">
        <v>95</v>
      </c>
      <c r="AK42" s="73">
        <v>15</v>
      </c>
      <c r="AL42" s="73" t="s">
        <v>196</v>
      </c>
      <c r="AM42" s="76">
        <v>25</v>
      </c>
      <c r="AN42" s="77">
        <f>AE42+AG42+AI42+AK42+AM42</f>
        <v>100</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309" t="s">
        <v>310</v>
      </c>
      <c r="BN42" s="298"/>
      <c r="BO42" s="298"/>
      <c r="BP42" s="310"/>
    </row>
    <row r="43" spans="2:69" ht="116.25" customHeight="1" thickBot="1" x14ac:dyDescent="0.3">
      <c r="B43" s="230">
        <v>2</v>
      </c>
      <c r="C43" s="233">
        <v>41341</v>
      </c>
      <c r="D43" s="233">
        <v>42858</v>
      </c>
      <c r="E43" s="226" t="s">
        <v>136</v>
      </c>
      <c r="F43" s="196" t="s">
        <v>213</v>
      </c>
      <c r="G43" s="226" t="s">
        <v>226</v>
      </c>
      <c r="H43" s="240" t="s">
        <v>293</v>
      </c>
      <c r="I43" s="226" t="s">
        <v>104</v>
      </c>
      <c r="J43" s="196" t="s">
        <v>216</v>
      </c>
      <c r="K43" s="196" t="s">
        <v>111</v>
      </c>
      <c r="L43" s="196" t="s">
        <v>227</v>
      </c>
      <c r="M43" s="196" t="s">
        <v>264</v>
      </c>
      <c r="N43" s="196" t="s">
        <v>210</v>
      </c>
      <c r="O43" s="196">
        <v>1</v>
      </c>
      <c r="P43" s="226" t="str">
        <f>VLOOKUP(O43,$O$1:$P$5,2,FALSE)</f>
        <v>RARO</v>
      </c>
      <c r="Q43" s="196" t="str">
        <f>VLOOKUP(P43,$P$1:$Q$5,2,FALSE)</f>
        <v>El evento puede ocurrir solo en circunstancias excepcionales.</v>
      </c>
      <c r="R43" s="185" t="str">
        <f>VLOOKUP(Q43,$Q$1:$R$5,2,FALSE)</f>
        <v xml:space="preserve">No se ha presentado en los últimos 5 años </v>
      </c>
      <c r="S43" s="194">
        <v>4</v>
      </c>
      <c r="T43" s="185" t="str">
        <f>VLOOKUP(S43,$U$1:$V$5,2,FALSE)</f>
        <v>Mayor</v>
      </c>
      <c r="U43" s="181" t="str">
        <f>VLOOKUP(T43,$V$1:$W$5,2,FALSE)</f>
        <v>Si el hecho llegara a presentarse, tendría altas consecuencias o efectos sobre la entidad</v>
      </c>
      <c r="V43" s="185"/>
      <c r="W43" s="210" t="s">
        <v>55</v>
      </c>
      <c r="X43" s="213" t="s">
        <v>206</v>
      </c>
      <c r="Y43" s="215">
        <v>5</v>
      </c>
      <c r="Z43" s="218" t="str">
        <f>INDEX($AS$2:$AW$6,AA44,AB44)</f>
        <v xml:space="preserve">A: Zona de riesgo alta: Reducir el riesgo, Evitar, compartir  o transferir </v>
      </c>
      <c r="AA43" s="89"/>
      <c r="AB43" s="89"/>
      <c r="AC43" s="93" t="s">
        <v>203</v>
      </c>
      <c r="AD43" s="188" t="s">
        <v>194</v>
      </c>
      <c r="AE43" s="188"/>
      <c r="AF43" s="188"/>
      <c r="AG43" s="188"/>
      <c r="AH43" s="188"/>
      <c r="AI43" s="188"/>
      <c r="AJ43" s="188"/>
      <c r="AK43" s="188"/>
      <c r="AL43" s="188"/>
      <c r="AM43" s="189"/>
      <c r="AN43" s="102" t="s">
        <v>197</v>
      </c>
      <c r="AO43" s="221" t="s">
        <v>99</v>
      </c>
      <c r="AP43" s="223" t="s">
        <v>97</v>
      </c>
      <c r="AQ43" s="190">
        <f>VLOOKUP(AO43,$AN$9:$AO$11,2,FALSE)</f>
        <v>2</v>
      </c>
      <c r="AR43" s="192">
        <f>VLOOKUP(AP43,$AN$9:$AO$11,2,FALSE)</f>
        <v>0</v>
      </c>
      <c r="AS43" s="194">
        <f>O43-AQ43</f>
        <v>-1</v>
      </c>
      <c r="AT43" s="196" t="e">
        <f>VLOOKUP(AS43,$O$1:$P$5,2,FALSE)</f>
        <v>#N/A</v>
      </c>
      <c r="AU43" s="198" t="e">
        <f>VLOOKUP(AT43,$P$1:$Q$5,2,FALSE)</f>
        <v>#N/A</v>
      </c>
      <c r="AV43" s="200" t="e">
        <f>VLOOKUP(AU43,$Q$1:$R$5,2,FALSE)</f>
        <v>#N/A</v>
      </c>
      <c r="AW43" s="202">
        <f>S43-AR43</f>
        <v>4</v>
      </c>
      <c r="AX43" s="204" t="str">
        <f>VLOOKUP(AW43,$U$1:$V$5,2,FALSE)</f>
        <v>Mayor</v>
      </c>
      <c r="AY43" s="206" t="str">
        <f>VLOOKUP(AX43,$V$1:$W$5,2,FALSE)</f>
        <v>Si el hecho llegara a presentarse, tendría altas consecuencias o efectos sobre la entidad</v>
      </c>
      <c r="AZ43" s="182"/>
      <c r="BA43" s="40"/>
      <c r="BB43" s="3"/>
      <c r="BC43" s="175" t="e">
        <f>INDEX($AS$2:$AW$6,BA44,BB44)</f>
        <v>#N/A</v>
      </c>
      <c r="BD43" s="175" t="s">
        <v>260</v>
      </c>
      <c r="BE43" s="177" t="s">
        <v>301</v>
      </c>
      <c r="BF43" s="178"/>
      <c r="BG43" s="181" t="s">
        <v>231</v>
      </c>
      <c r="BH43" s="182"/>
      <c r="BI43" s="185" t="s">
        <v>271</v>
      </c>
      <c r="BJ43" s="182"/>
      <c r="BK43" s="171" t="s">
        <v>294</v>
      </c>
      <c r="BL43" s="172"/>
      <c r="BM43" s="347">
        <v>1</v>
      </c>
      <c r="BN43" s="167">
        <v>2</v>
      </c>
      <c r="BO43" s="167">
        <v>3</v>
      </c>
      <c r="BP43" s="168">
        <v>4</v>
      </c>
    </row>
    <row r="44" spans="2:69" ht="321.75" customHeight="1" thickBot="1" x14ac:dyDescent="0.3">
      <c r="B44" s="231"/>
      <c r="C44" s="225"/>
      <c r="D44" s="225"/>
      <c r="E44" s="227"/>
      <c r="F44" s="225"/>
      <c r="G44" s="227"/>
      <c r="H44" s="241"/>
      <c r="I44" s="227"/>
      <c r="J44" s="225"/>
      <c r="K44" s="225"/>
      <c r="L44" s="225"/>
      <c r="M44" s="225"/>
      <c r="N44" s="225"/>
      <c r="O44" s="225"/>
      <c r="P44" s="227"/>
      <c r="Q44" s="225"/>
      <c r="R44" s="186"/>
      <c r="S44" s="229"/>
      <c r="T44" s="186"/>
      <c r="U44" s="209"/>
      <c r="V44" s="186"/>
      <c r="W44" s="211"/>
      <c r="X44" s="213"/>
      <c r="Y44" s="216"/>
      <c r="Z44" s="219"/>
      <c r="AA44" s="20">
        <f>MATCH(P43,$AR$2:$AR$6,0)</f>
        <v>1</v>
      </c>
      <c r="AB44" s="25">
        <f>MATCH(T43,$AS$1:$AW$1,0)</f>
        <v>4</v>
      </c>
      <c r="AC44" s="148" t="s">
        <v>266</v>
      </c>
      <c r="AD44" s="72" t="s">
        <v>92</v>
      </c>
      <c r="AE44" s="72">
        <v>15</v>
      </c>
      <c r="AF44" s="72" t="s">
        <v>193</v>
      </c>
      <c r="AG44" s="72">
        <v>15</v>
      </c>
      <c r="AH44" s="72" t="s">
        <v>195</v>
      </c>
      <c r="AI44" s="72">
        <v>30</v>
      </c>
      <c r="AJ44" s="72" t="s">
        <v>95</v>
      </c>
      <c r="AK44" s="72">
        <v>15</v>
      </c>
      <c r="AL44" s="72" t="s">
        <v>196</v>
      </c>
      <c r="AM44" s="74">
        <v>25</v>
      </c>
      <c r="AN44" s="74">
        <f>AE44+AG44+AI44+AK44+AM44</f>
        <v>100</v>
      </c>
      <c r="AO44" s="222"/>
      <c r="AP44" s="224"/>
      <c r="AQ44" s="191"/>
      <c r="AR44" s="193"/>
      <c r="AS44" s="195"/>
      <c r="AT44" s="197"/>
      <c r="AU44" s="199"/>
      <c r="AV44" s="201"/>
      <c r="AW44" s="203"/>
      <c r="AX44" s="205"/>
      <c r="AY44" s="207"/>
      <c r="AZ44" s="184"/>
      <c r="BA44" s="78" t="e">
        <f>MATCH(AT43,$AR$2:$AR$6,0)</f>
        <v>#N/A</v>
      </c>
      <c r="BB44" s="79">
        <f>MATCH(AX43,$AS$1:$AW$1,0)</f>
        <v>4</v>
      </c>
      <c r="BC44" s="176"/>
      <c r="BD44" s="176"/>
      <c r="BE44" s="179"/>
      <c r="BF44" s="180"/>
      <c r="BG44" s="183"/>
      <c r="BH44" s="184"/>
      <c r="BI44" s="186"/>
      <c r="BJ44" s="187"/>
      <c r="BK44" s="173"/>
      <c r="BL44" s="174"/>
      <c r="BM44" s="169" t="s">
        <v>309</v>
      </c>
      <c r="BN44" s="165"/>
      <c r="BO44" s="165"/>
      <c r="BP44" s="166"/>
    </row>
    <row r="45" spans="2:69" ht="38.25" customHeight="1" thickBot="1" x14ac:dyDescent="0.3">
      <c r="B45" s="231"/>
      <c r="C45" s="225"/>
      <c r="D45" s="225"/>
      <c r="E45" s="227"/>
      <c r="F45" s="225"/>
      <c r="G45" s="227"/>
      <c r="H45" s="241"/>
      <c r="I45" s="227"/>
      <c r="J45" s="225"/>
      <c r="K45" s="225"/>
      <c r="L45" s="225"/>
      <c r="M45" s="225"/>
      <c r="N45" s="225"/>
      <c r="O45" s="225"/>
      <c r="P45" s="227"/>
      <c r="Q45" s="225"/>
      <c r="R45" s="186"/>
      <c r="S45" s="229"/>
      <c r="T45" s="186"/>
      <c r="U45" s="209"/>
      <c r="V45" s="186"/>
      <c r="W45" s="211"/>
      <c r="X45" s="213"/>
      <c r="Y45" s="216"/>
      <c r="Z45" s="219"/>
      <c r="AA45" s="1"/>
      <c r="AB45" s="1"/>
      <c r="AC45" s="93" t="s">
        <v>204</v>
      </c>
      <c r="AD45" s="188" t="s">
        <v>200</v>
      </c>
      <c r="AE45" s="188"/>
      <c r="AF45" s="188"/>
      <c r="AG45" s="188"/>
      <c r="AH45" s="188"/>
      <c r="AI45" s="188"/>
      <c r="AJ45" s="188"/>
      <c r="AK45" s="188"/>
      <c r="AL45" s="188"/>
      <c r="AM45" s="189"/>
      <c r="AN45" s="75" t="s">
        <v>201</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9" ht="201" customHeight="1" thickBot="1" x14ac:dyDescent="0.3">
      <c r="B46" s="232"/>
      <c r="C46" s="197"/>
      <c r="D46" s="197"/>
      <c r="E46" s="228"/>
      <c r="F46" s="197"/>
      <c r="G46" s="228"/>
      <c r="H46" s="242"/>
      <c r="I46" s="228"/>
      <c r="J46" s="197"/>
      <c r="K46" s="197"/>
      <c r="L46" s="197"/>
      <c r="M46" s="197"/>
      <c r="N46" s="197"/>
      <c r="O46" s="197"/>
      <c r="P46" s="228"/>
      <c r="Q46" s="197"/>
      <c r="R46" s="208"/>
      <c r="S46" s="195"/>
      <c r="T46" s="208"/>
      <c r="U46" s="183"/>
      <c r="V46" s="208"/>
      <c r="W46" s="212"/>
      <c r="X46" s="214"/>
      <c r="Y46" s="217"/>
      <c r="Z46" s="220"/>
      <c r="AA46" s="35"/>
      <c r="AB46" s="35"/>
      <c r="AC46" s="91" t="s">
        <v>265</v>
      </c>
      <c r="AD46" s="73" t="s">
        <v>92</v>
      </c>
      <c r="AE46" s="73">
        <v>15</v>
      </c>
      <c r="AF46" s="73" t="s">
        <v>193</v>
      </c>
      <c r="AG46" s="73">
        <v>15</v>
      </c>
      <c r="AH46" s="73" t="s">
        <v>195</v>
      </c>
      <c r="AI46" s="73">
        <v>0</v>
      </c>
      <c r="AJ46" s="73" t="s">
        <v>95</v>
      </c>
      <c r="AK46" s="73">
        <v>15</v>
      </c>
      <c r="AL46" s="73" t="s">
        <v>196</v>
      </c>
      <c r="AM46" s="76">
        <v>0</v>
      </c>
      <c r="AN46" s="77">
        <f>AE46+AG46+AI46+AK46+AM46</f>
        <v>45</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309" t="s">
        <v>310</v>
      </c>
      <c r="BN46" s="298"/>
      <c r="BO46" s="298"/>
      <c r="BP46" s="310"/>
    </row>
    <row r="47" spans="2:69" ht="116.25" customHeight="1" thickBot="1" x14ac:dyDescent="0.3">
      <c r="B47" s="230">
        <v>3</v>
      </c>
      <c r="C47" s="233">
        <v>41341</v>
      </c>
      <c r="D47" s="233">
        <v>42858</v>
      </c>
      <c r="E47" s="234" t="s">
        <v>268</v>
      </c>
      <c r="F47" s="196" t="s">
        <v>213</v>
      </c>
      <c r="G47" s="226" t="s">
        <v>283</v>
      </c>
      <c r="H47" s="240" t="s">
        <v>284</v>
      </c>
      <c r="I47" s="226" t="s">
        <v>104</v>
      </c>
      <c r="J47" s="196" t="s">
        <v>248</v>
      </c>
      <c r="K47" s="268" t="s">
        <v>111</v>
      </c>
      <c r="L47" s="196" t="s">
        <v>249</v>
      </c>
      <c r="M47" s="196" t="s">
        <v>250</v>
      </c>
      <c r="N47" s="196" t="s">
        <v>210</v>
      </c>
      <c r="O47" s="196">
        <v>2</v>
      </c>
      <c r="P47" s="226" t="str">
        <f>VLOOKUP(O47,$O$1:$P$5,2,FALSE)</f>
        <v xml:space="preserve">IMPROBABLE </v>
      </c>
      <c r="Q47" s="196" t="str">
        <f>VLOOKUP(P47,$P$1:$Q$5,2,FALSE)</f>
        <v xml:space="preserve">El evento puede ocurrir  en algún momento </v>
      </c>
      <c r="R47" s="185" t="str">
        <f>VLOOKUP(Q47,$Q$1:$R$5,2,FALSE)</f>
        <v>Al menos de 1 vez en los últimos 5 años</v>
      </c>
      <c r="S47" s="194">
        <v>4</v>
      </c>
      <c r="T47" s="185" t="str">
        <f>VLOOKUP(S47,$U$1:$V$5,2,FALSE)</f>
        <v>Mayor</v>
      </c>
      <c r="U47" s="181" t="str">
        <f>VLOOKUP(T47,$V$1:$W$5,2,FALSE)</f>
        <v>Si el hecho llegara a presentarse, tendría altas consecuencias o efectos sobre la entidad</v>
      </c>
      <c r="V47" s="185"/>
      <c r="W47" s="210" t="s">
        <v>55</v>
      </c>
      <c r="X47" s="213" t="s">
        <v>206</v>
      </c>
      <c r="Y47" s="215">
        <v>5</v>
      </c>
      <c r="Z47" s="218" t="str">
        <f>INDEX($AS$2:$AW$6,AA48,AB48)</f>
        <v xml:space="preserve">A: Zona de riesgo alta: Reducir el riesgo, Evitar, compartir  o transferir </v>
      </c>
      <c r="AA47" s="89"/>
      <c r="AB47" s="89"/>
      <c r="AC47" s="93" t="s">
        <v>203</v>
      </c>
      <c r="AD47" s="188" t="s">
        <v>194</v>
      </c>
      <c r="AE47" s="188"/>
      <c r="AF47" s="188"/>
      <c r="AG47" s="188"/>
      <c r="AH47" s="188"/>
      <c r="AI47" s="188"/>
      <c r="AJ47" s="188"/>
      <c r="AK47" s="188"/>
      <c r="AL47" s="188"/>
      <c r="AM47" s="189"/>
      <c r="AN47" s="102" t="s">
        <v>197</v>
      </c>
      <c r="AO47" s="221" t="s">
        <v>99</v>
      </c>
      <c r="AP47" s="223" t="s">
        <v>97</v>
      </c>
      <c r="AQ47" s="190">
        <f>VLOOKUP(AO47,$AN$9:$AO$11,2,FALSE)</f>
        <v>2</v>
      </c>
      <c r="AR47" s="192">
        <f>VLOOKUP(AP47,$AN$9:$AO$11,2,FALSE)</f>
        <v>0</v>
      </c>
      <c r="AS47" s="194">
        <f>O47-AQ47</f>
        <v>0</v>
      </c>
      <c r="AT47" s="196" t="e">
        <f>VLOOKUP(AS47,$O$1:$P$5,2,FALSE)</f>
        <v>#N/A</v>
      </c>
      <c r="AU47" s="198" t="e">
        <f>VLOOKUP(AT47,$P$1:$Q$5,2,FALSE)</f>
        <v>#N/A</v>
      </c>
      <c r="AV47" s="200" t="e">
        <f>VLOOKUP(AU47,$Q$1:$R$5,2,FALSE)</f>
        <v>#N/A</v>
      </c>
      <c r="AW47" s="202">
        <f>S47-AR47</f>
        <v>4</v>
      </c>
      <c r="AX47" s="204" t="str">
        <f>VLOOKUP(AW47,$U$1:$V$5,2,FALSE)</f>
        <v>Mayor</v>
      </c>
      <c r="AY47" s="206" t="str">
        <f>VLOOKUP(AX47,$V$1:$W$5,2,FALSE)</f>
        <v>Si el hecho llegara a presentarse, tendría altas consecuencias o efectos sobre la entidad</v>
      </c>
      <c r="AZ47" s="182"/>
      <c r="BA47" s="40"/>
      <c r="BB47" s="3"/>
      <c r="BC47" s="175" t="e">
        <f>INDEX($AS$2:$AW$6,BA48,BB48)</f>
        <v>#N/A</v>
      </c>
      <c r="BD47" s="175" t="s">
        <v>260</v>
      </c>
      <c r="BE47" s="177" t="s">
        <v>316</v>
      </c>
      <c r="BF47" s="178"/>
      <c r="BG47" s="181" t="s">
        <v>232</v>
      </c>
      <c r="BH47" s="182"/>
      <c r="BI47" s="185" t="s">
        <v>315</v>
      </c>
      <c r="BJ47" s="182"/>
      <c r="BK47" s="171" t="s">
        <v>300</v>
      </c>
      <c r="BL47" s="172"/>
      <c r="BM47" s="347">
        <v>1</v>
      </c>
      <c r="BN47" s="167">
        <v>2</v>
      </c>
      <c r="BO47" s="167">
        <v>3</v>
      </c>
      <c r="BP47" s="168">
        <v>4</v>
      </c>
    </row>
    <row r="48" spans="2:69" ht="409.5" customHeight="1" thickBot="1" x14ac:dyDescent="0.3">
      <c r="B48" s="231"/>
      <c r="C48" s="225"/>
      <c r="D48" s="225"/>
      <c r="E48" s="243"/>
      <c r="F48" s="225"/>
      <c r="G48" s="227"/>
      <c r="H48" s="241"/>
      <c r="I48" s="227"/>
      <c r="J48" s="225"/>
      <c r="K48" s="269"/>
      <c r="L48" s="225"/>
      <c r="M48" s="225"/>
      <c r="N48" s="225"/>
      <c r="O48" s="225"/>
      <c r="P48" s="227"/>
      <c r="Q48" s="225"/>
      <c r="R48" s="186"/>
      <c r="S48" s="229"/>
      <c r="T48" s="186"/>
      <c r="U48" s="209"/>
      <c r="V48" s="186"/>
      <c r="W48" s="211"/>
      <c r="X48" s="213"/>
      <c r="Y48" s="216"/>
      <c r="Z48" s="219"/>
      <c r="AA48" s="20">
        <f>MATCH(P47,$AR$2:$AR$6,0)</f>
        <v>2</v>
      </c>
      <c r="AB48" s="25">
        <f>MATCH(T47,$AS$1:$AW$1,0)</f>
        <v>4</v>
      </c>
      <c r="AC48" s="148" t="s">
        <v>285</v>
      </c>
      <c r="AD48" s="72" t="s">
        <v>92</v>
      </c>
      <c r="AE48" s="72">
        <v>15</v>
      </c>
      <c r="AF48" s="72" t="s">
        <v>193</v>
      </c>
      <c r="AG48" s="72">
        <v>15</v>
      </c>
      <c r="AH48" s="72" t="s">
        <v>195</v>
      </c>
      <c r="AI48" s="72">
        <v>30</v>
      </c>
      <c r="AJ48" s="72" t="s">
        <v>95</v>
      </c>
      <c r="AK48" s="72">
        <v>15</v>
      </c>
      <c r="AL48" s="72" t="s">
        <v>196</v>
      </c>
      <c r="AM48" s="74">
        <v>25</v>
      </c>
      <c r="AN48" s="74">
        <f>AE48+AG48+AI48+AK48+AM48</f>
        <v>100</v>
      </c>
      <c r="AO48" s="222"/>
      <c r="AP48" s="224"/>
      <c r="AQ48" s="191"/>
      <c r="AR48" s="193"/>
      <c r="AS48" s="195"/>
      <c r="AT48" s="197"/>
      <c r="AU48" s="199"/>
      <c r="AV48" s="201"/>
      <c r="AW48" s="203"/>
      <c r="AX48" s="205"/>
      <c r="AY48" s="207"/>
      <c r="AZ48" s="184"/>
      <c r="BA48" s="78" t="e">
        <f>MATCH(AT47,$AR$2:$AR$6,0)</f>
        <v>#N/A</v>
      </c>
      <c r="BB48" s="79">
        <f>MATCH(AX47,$AS$1:$AW$1,0)</f>
        <v>4</v>
      </c>
      <c r="BC48" s="176"/>
      <c r="BD48" s="176"/>
      <c r="BE48" s="179"/>
      <c r="BF48" s="180"/>
      <c r="BG48" s="183"/>
      <c r="BH48" s="184"/>
      <c r="BI48" s="186"/>
      <c r="BJ48" s="187"/>
      <c r="BK48" s="173"/>
      <c r="BL48" s="174"/>
      <c r="BM48" s="169" t="s">
        <v>303</v>
      </c>
      <c r="BN48" s="165"/>
      <c r="BO48" s="165"/>
      <c r="BP48" s="166"/>
    </row>
    <row r="49" spans="2:68" ht="74.25" customHeight="1" thickBot="1" x14ac:dyDescent="0.3">
      <c r="B49" s="231"/>
      <c r="C49" s="225"/>
      <c r="D49" s="225"/>
      <c r="E49" s="243"/>
      <c r="F49" s="225"/>
      <c r="G49" s="227"/>
      <c r="H49" s="241"/>
      <c r="I49" s="227"/>
      <c r="J49" s="225"/>
      <c r="K49" s="269"/>
      <c r="L49" s="225"/>
      <c r="M49" s="225"/>
      <c r="N49" s="225"/>
      <c r="O49" s="225"/>
      <c r="P49" s="227"/>
      <c r="Q49" s="225"/>
      <c r="R49" s="186"/>
      <c r="S49" s="229"/>
      <c r="T49" s="186"/>
      <c r="U49" s="209"/>
      <c r="V49" s="186"/>
      <c r="W49" s="211"/>
      <c r="X49" s="213"/>
      <c r="Y49" s="216"/>
      <c r="Z49" s="219"/>
      <c r="AA49" s="1"/>
      <c r="AB49" s="1"/>
      <c r="AC49" s="93" t="s">
        <v>204</v>
      </c>
      <c r="AD49" s="188" t="s">
        <v>200</v>
      </c>
      <c r="AE49" s="188"/>
      <c r="AF49" s="188"/>
      <c r="AG49" s="188"/>
      <c r="AH49" s="188"/>
      <c r="AI49" s="188"/>
      <c r="AJ49" s="188"/>
      <c r="AK49" s="188"/>
      <c r="AL49" s="188"/>
      <c r="AM49" s="189"/>
      <c r="AN49" s="75" t="s">
        <v>201</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84.75" customHeight="1" thickBot="1" x14ac:dyDescent="0.3">
      <c r="B50" s="232"/>
      <c r="C50" s="197"/>
      <c r="D50" s="197"/>
      <c r="E50" s="244"/>
      <c r="F50" s="197"/>
      <c r="G50" s="228"/>
      <c r="H50" s="242"/>
      <c r="I50" s="228"/>
      <c r="J50" s="197"/>
      <c r="K50" s="270"/>
      <c r="L50" s="197"/>
      <c r="M50" s="197"/>
      <c r="N50" s="197"/>
      <c r="O50" s="197"/>
      <c r="P50" s="228"/>
      <c r="Q50" s="197"/>
      <c r="R50" s="208"/>
      <c r="S50" s="195"/>
      <c r="T50" s="208"/>
      <c r="U50" s="183"/>
      <c r="V50" s="208"/>
      <c r="W50" s="212"/>
      <c r="X50" s="214"/>
      <c r="Y50" s="217"/>
      <c r="Z50" s="220"/>
      <c r="AA50" s="35"/>
      <c r="AB50" s="35"/>
      <c r="AC50" s="91" t="s">
        <v>267</v>
      </c>
      <c r="AD50" s="73" t="s">
        <v>92</v>
      </c>
      <c r="AE50" s="73">
        <v>15</v>
      </c>
      <c r="AF50" s="73" t="s">
        <v>193</v>
      </c>
      <c r="AG50" s="73">
        <v>15</v>
      </c>
      <c r="AH50" s="73" t="s">
        <v>195</v>
      </c>
      <c r="AI50" s="73">
        <v>0</v>
      </c>
      <c r="AJ50" s="73" t="s">
        <v>95</v>
      </c>
      <c r="AK50" s="73">
        <v>15</v>
      </c>
      <c r="AL50" s="73" t="s">
        <v>196</v>
      </c>
      <c r="AM50" s="76">
        <v>0</v>
      </c>
      <c r="AN50" s="77">
        <f>AE50+AG50+AI50+AK50+AM50</f>
        <v>45</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309" t="s">
        <v>310</v>
      </c>
      <c r="BN50" s="298"/>
      <c r="BO50" s="298"/>
      <c r="BP50" s="310"/>
    </row>
    <row r="51" spans="2:68" ht="116.25" customHeight="1" thickBot="1" x14ac:dyDescent="0.3">
      <c r="B51" s="230">
        <v>4</v>
      </c>
      <c r="C51" s="233"/>
      <c r="D51" s="233">
        <v>42858</v>
      </c>
      <c r="E51" s="234" t="s">
        <v>268</v>
      </c>
      <c r="F51" s="196" t="s">
        <v>214</v>
      </c>
      <c r="G51" s="226" t="s">
        <v>273</v>
      </c>
      <c r="H51" s="240" t="s">
        <v>272</v>
      </c>
      <c r="I51" s="227" t="s">
        <v>104</v>
      </c>
      <c r="J51" s="196" t="s">
        <v>228</v>
      </c>
      <c r="K51" s="196" t="s">
        <v>110</v>
      </c>
      <c r="L51" s="196" t="s">
        <v>217</v>
      </c>
      <c r="M51" s="196" t="s">
        <v>251</v>
      </c>
      <c r="N51" s="196" t="s">
        <v>210</v>
      </c>
      <c r="O51" s="196">
        <v>2</v>
      </c>
      <c r="P51" s="226" t="str">
        <f>VLOOKUP(O51,$O$1:$P$5,2,FALSE)</f>
        <v xml:space="preserve">IMPROBABLE </v>
      </c>
      <c r="Q51" s="196" t="str">
        <f>VLOOKUP(P51,$P$1:$Q$5,2,FALSE)</f>
        <v xml:space="preserve">El evento puede ocurrir  en algún momento </v>
      </c>
      <c r="R51" s="185" t="str">
        <f>VLOOKUP(Q51,$Q$1:$R$5,2,FALSE)</f>
        <v>Al menos de 1 vez en los últimos 5 años</v>
      </c>
      <c r="S51" s="194">
        <v>5</v>
      </c>
      <c r="T51" s="185" t="str">
        <f>VLOOKUP(S51,$U$1:$V$5,2,FALSE)</f>
        <v xml:space="preserve">Catastrófico </v>
      </c>
      <c r="U51" s="181" t="str">
        <f>VLOOKUP(T51,$V$1:$W$5,2,FALSE)</f>
        <v xml:space="preserve">Si el hecho llegara a presentarse, tendría desastrosas consecuencias o efectos sobre la entidad . </v>
      </c>
      <c r="V51" s="185"/>
      <c r="W51" s="247" t="s">
        <v>55</v>
      </c>
      <c r="X51" s="247" t="s">
        <v>206</v>
      </c>
      <c r="Y51" s="215">
        <v>3</v>
      </c>
      <c r="Z51" s="218" t="str">
        <f>INDEX($AS$2:$AW$6,AA52,AB52)</f>
        <v xml:space="preserve">E: Zona de riesgo Extrema: Reducir el riesgo, evitar , compartir y transferir </v>
      </c>
      <c r="AA51" s="89"/>
      <c r="AB51" s="89"/>
      <c r="AC51" s="92" t="s">
        <v>203</v>
      </c>
      <c r="AD51" s="265" t="s">
        <v>194</v>
      </c>
      <c r="AE51" s="266"/>
      <c r="AF51" s="266"/>
      <c r="AG51" s="266"/>
      <c r="AH51" s="266"/>
      <c r="AI51" s="266"/>
      <c r="AJ51" s="266"/>
      <c r="AK51" s="266"/>
      <c r="AL51" s="266"/>
      <c r="AM51" s="267"/>
      <c r="AN51" s="102" t="s">
        <v>197</v>
      </c>
      <c r="AO51" s="221" t="s">
        <v>99</v>
      </c>
      <c r="AP51" s="223" t="s">
        <v>97</v>
      </c>
      <c r="AQ51" s="190">
        <f>VLOOKUP(AO51,$AN$9:$AO$11,2,FALSE)</f>
        <v>2</v>
      </c>
      <c r="AR51" s="192">
        <f>VLOOKUP(AP51,$AN$9:$AO$11,2,FALSE)</f>
        <v>0</v>
      </c>
      <c r="AS51" s="194">
        <f>O51-AQ51</f>
        <v>0</v>
      </c>
      <c r="AT51" s="196" t="e">
        <f>VLOOKUP(AS51,$O$1:$P$5,2,FALSE)</f>
        <v>#N/A</v>
      </c>
      <c r="AU51" s="198" t="e">
        <f>VLOOKUP(AT51,$P$1:$Q$5,2,FALSE)</f>
        <v>#N/A</v>
      </c>
      <c r="AV51" s="200" t="e">
        <f>VLOOKUP(AU51,$Q$1:$R$5,2,FALSE)</f>
        <v>#N/A</v>
      </c>
      <c r="AW51" s="202">
        <f>S51-AR51</f>
        <v>5</v>
      </c>
      <c r="AX51" s="204" t="str">
        <f>VLOOKUP(AW51,$U$1:$V$5,2,FALSE)</f>
        <v xml:space="preserve">Catastrófico </v>
      </c>
      <c r="AY51" s="206" t="str">
        <f>VLOOKUP(AX51,$V$1:$W$5,2,FALSE)</f>
        <v xml:space="preserve">Si el hecho llegara a presentarse, tendría desastrosas consecuencias o efectos sobre la entidad . </v>
      </c>
      <c r="AZ51" s="182"/>
      <c r="BA51" s="40"/>
      <c r="BB51" s="1"/>
      <c r="BC51" s="175" t="e">
        <f>INDEX($AS$2:$AW$6,BA52,BB52)</f>
        <v>#N/A</v>
      </c>
      <c r="BD51" s="175" t="s">
        <v>260</v>
      </c>
      <c r="BE51" s="177" t="s">
        <v>312</v>
      </c>
      <c r="BF51" s="178"/>
      <c r="BG51" s="181" t="s">
        <v>232</v>
      </c>
      <c r="BH51" s="182"/>
      <c r="BI51" s="185" t="s">
        <v>317</v>
      </c>
      <c r="BJ51" s="182"/>
      <c r="BK51" s="171" t="s">
        <v>290</v>
      </c>
      <c r="BL51" s="172"/>
      <c r="BM51" s="347">
        <v>1</v>
      </c>
      <c r="BN51" s="167">
        <v>2</v>
      </c>
      <c r="BO51" s="167">
        <v>3</v>
      </c>
      <c r="BP51" s="168">
        <v>4</v>
      </c>
    </row>
    <row r="52" spans="2:68" ht="409.5" customHeight="1" thickBot="1" x14ac:dyDescent="0.3">
      <c r="B52" s="231"/>
      <c r="C52" s="225"/>
      <c r="D52" s="225"/>
      <c r="E52" s="243"/>
      <c r="F52" s="225"/>
      <c r="G52" s="227"/>
      <c r="H52" s="241"/>
      <c r="I52" s="227"/>
      <c r="J52" s="225"/>
      <c r="K52" s="225"/>
      <c r="L52" s="225"/>
      <c r="M52" s="225"/>
      <c r="N52" s="225"/>
      <c r="O52" s="225"/>
      <c r="P52" s="227"/>
      <c r="Q52" s="225"/>
      <c r="R52" s="186"/>
      <c r="S52" s="229"/>
      <c r="T52" s="186"/>
      <c r="U52" s="209"/>
      <c r="V52" s="186"/>
      <c r="W52" s="248"/>
      <c r="X52" s="248"/>
      <c r="Y52" s="216"/>
      <c r="Z52" s="219"/>
      <c r="AA52" s="20">
        <f>MATCH(P51,$AR$2:$AR$6,0)</f>
        <v>2</v>
      </c>
      <c r="AB52" s="25">
        <f>MATCH(T51,$AS$1:$AW$1,0)</f>
        <v>5</v>
      </c>
      <c r="AC52" s="160" t="s">
        <v>252</v>
      </c>
      <c r="AD52" s="72" t="s">
        <v>92</v>
      </c>
      <c r="AE52" s="72">
        <v>15</v>
      </c>
      <c r="AF52" s="72" t="s">
        <v>193</v>
      </c>
      <c r="AG52" s="72">
        <v>15</v>
      </c>
      <c r="AH52" s="72" t="s">
        <v>195</v>
      </c>
      <c r="AI52" s="72">
        <v>30</v>
      </c>
      <c r="AJ52" s="72" t="s">
        <v>95</v>
      </c>
      <c r="AK52" s="72">
        <v>15</v>
      </c>
      <c r="AL52" s="72" t="s">
        <v>196</v>
      </c>
      <c r="AM52" s="74">
        <v>25</v>
      </c>
      <c r="AN52" s="74">
        <f>AE52+AG52+AI52+AK52+AM52</f>
        <v>100</v>
      </c>
      <c r="AO52" s="222"/>
      <c r="AP52" s="224"/>
      <c r="AQ52" s="191"/>
      <c r="AR52" s="193"/>
      <c r="AS52" s="195"/>
      <c r="AT52" s="197"/>
      <c r="AU52" s="199"/>
      <c r="AV52" s="201"/>
      <c r="AW52" s="203"/>
      <c r="AX52" s="205"/>
      <c r="AY52" s="207"/>
      <c r="AZ52" s="184"/>
      <c r="BA52" s="78" t="e">
        <f>MATCH(AT51,$AR$2:$AR$6,0)</f>
        <v>#N/A</v>
      </c>
      <c r="BB52" s="79">
        <f>MATCH(AX51,$AS$1:$AW$1,0)</f>
        <v>5</v>
      </c>
      <c r="BC52" s="176"/>
      <c r="BD52" s="176"/>
      <c r="BE52" s="179"/>
      <c r="BF52" s="180"/>
      <c r="BG52" s="183"/>
      <c r="BH52" s="184"/>
      <c r="BI52" s="186"/>
      <c r="BJ52" s="187"/>
      <c r="BK52" s="173"/>
      <c r="BL52" s="174"/>
      <c r="BM52" s="169" t="s">
        <v>304</v>
      </c>
      <c r="BN52" s="165"/>
      <c r="BO52" s="165"/>
      <c r="BP52" s="166"/>
    </row>
    <row r="53" spans="2:68" ht="81" customHeight="1" thickBot="1" x14ac:dyDescent="0.3">
      <c r="B53" s="231"/>
      <c r="C53" s="225"/>
      <c r="D53" s="225"/>
      <c r="E53" s="243"/>
      <c r="F53" s="225"/>
      <c r="G53" s="227"/>
      <c r="H53" s="241"/>
      <c r="I53" s="227"/>
      <c r="J53" s="225"/>
      <c r="K53" s="225"/>
      <c r="L53" s="225"/>
      <c r="M53" s="225"/>
      <c r="N53" s="225"/>
      <c r="O53" s="225"/>
      <c r="P53" s="227"/>
      <c r="Q53" s="225"/>
      <c r="R53" s="186"/>
      <c r="S53" s="229"/>
      <c r="T53" s="186"/>
      <c r="U53" s="209"/>
      <c r="V53" s="186"/>
      <c r="W53" s="248"/>
      <c r="X53" s="248"/>
      <c r="Y53" s="216"/>
      <c r="Z53" s="219"/>
      <c r="AA53" s="1"/>
      <c r="AB53" s="1"/>
      <c r="AC53" s="93" t="s">
        <v>204</v>
      </c>
      <c r="AD53" s="262" t="s">
        <v>200</v>
      </c>
      <c r="AE53" s="188"/>
      <c r="AF53" s="188"/>
      <c r="AG53" s="188"/>
      <c r="AH53" s="188"/>
      <c r="AI53" s="188"/>
      <c r="AJ53" s="188"/>
      <c r="AK53" s="188"/>
      <c r="AL53" s="188"/>
      <c r="AM53" s="189"/>
      <c r="AN53" s="75" t="s">
        <v>201</v>
      </c>
      <c r="AO53" s="80"/>
      <c r="AP53" s="81"/>
      <c r="AQ53" s="81"/>
      <c r="AR53" s="81"/>
      <c r="AS53" s="81"/>
      <c r="AT53" s="81"/>
      <c r="AU53" s="81"/>
      <c r="AV53" s="81"/>
      <c r="AW53" s="81"/>
      <c r="AX53" s="81"/>
      <c r="AY53" s="81"/>
      <c r="AZ53" s="81"/>
      <c r="BA53" s="81"/>
      <c r="BB53" s="81"/>
      <c r="BC53" s="81"/>
      <c r="BD53" s="81"/>
      <c r="BE53" s="81"/>
      <c r="BF53" s="81"/>
      <c r="BG53" s="81"/>
      <c r="BH53" s="81"/>
      <c r="BI53" s="81"/>
      <c r="BJ53" s="81"/>
      <c r="BK53" s="81"/>
      <c r="BL53" s="82"/>
    </row>
    <row r="54" spans="2:68" ht="85.5" customHeight="1" thickBot="1" x14ac:dyDescent="0.3">
      <c r="B54" s="260"/>
      <c r="C54" s="257"/>
      <c r="D54" s="197"/>
      <c r="E54" s="261"/>
      <c r="F54" s="257"/>
      <c r="G54" s="258"/>
      <c r="H54" s="242"/>
      <c r="I54" s="258"/>
      <c r="J54" s="257"/>
      <c r="K54" s="257"/>
      <c r="L54" s="257"/>
      <c r="M54" s="257"/>
      <c r="N54" s="257"/>
      <c r="O54" s="257"/>
      <c r="P54" s="258"/>
      <c r="Q54" s="257"/>
      <c r="R54" s="245"/>
      <c r="S54" s="259"/>
      <c r="T54" s="245"/>
      <c r="U54" s="246"/>
      <c r="V54" s="245"/>
      <c r="W54" s="249"/>
      <c r="X54" s="249"/>
      <c r="Y54" s="263"/>
      <c r="Z54" s="264"/>
      <c r="AA54" s="103"/>
      <c r="AB54" s="103"/>
      <c r="AC54" s="104"/>
      <c r="AD54" s="105" t="s">
        <v>92</v>
      </c>
      <c r="AE54" s="105">
        <v>0</v>
      </c>
      <c r="AF54" s="105" t="s">
        <v>193</v>
      </c>
      <c r="AG54" s="105">
        <v>0</v>
      </c>
      <c r="AH54" s="105" t="s">
        <v>195</v>
      </c>
      <c r="AI54" s="105">
        <v>0</v>
      </c>
      <c r="AJ54" s="105" t="s">
        <v>95</v>
      </c>
      <c r="AK54" s="105">
        <v>0</v>
      </c>
      <c r="AL54" s="105" t="s">
        <v>196</v>
      </c>
      <c r="AM54" s="106">
        <v>0</v>
      </c>
      <c r="AN54" s="107">
        <f>AE54+AG54+AI54+AK54+AM54</f>
        <v>0</v>
      </c>
      <c r="AO54" s="108"/>
      <c r="AP54" s="109"/>
      <c r="AQ54" s="109"/>
      <c r="AR54" s="109"/>
      <c r="AS54" s="109"/>
      <c r="AT54" s="109"/>
      <c r="AU54" s="109"/>
      <c r="AV54" s="109"/>
      <c r="AW54" s="109"/>
      <c r="AX54" s="109"/>
      <c r="AY54" s="109"/>
      <c r="AZ54" s="109"/>
      <c r="BA54" s="109"/>
      <c r="BB54" s="109"/>
      <c r="BC54" s="109"/>
      <c r="BD54" s="109"/>
      <c r="BE54" s="109"/>
      <c r="BF54" s="109"/>
      <c r="BG54" s="109"/>
      <c r="BH54" s="109"/>
      <c r="BI54" s="109"/>
      <c r="BJ54" s="109"/>
      <c r="BK54" s="109"/>
      <c r="BL54" s="110"/>
      <c r="BM54" s="309" t="s">
        <v>310</v>
      </c>
      <c r="BN54" s="298"/>
      <c r="BO54" s="298"/>
      <c r="BP54" s="310"/>
    </row>
    <row r="55" spans="2:68" ht="116.25" customHeight="1" thickBot="1" x14ac:dyDescent="0.3">
      <c r="B55" s="250">
        <v>5</v>
      </c>
      <c r="C55" s="233">
        <v>40680</v>
      </c>
      <c r="D55" s="233">
        <v>42858</v>
      </c>
      <c r="E55" s="256" t="s">
        <v>268</v>
      </c>
      <c r="F55" s="196" t="s">
        <v>213</v>
      </c>
      <c r="G55" s="226" t="s">
        <v>274</v>
      </c>
      <c r="H55" s="240" t="s">
        <v>275</v>
      </c>
      <c r="I55" s="226" t="s">
        <v>104</v>
      </c>
      <c r="J55" s="196" t="s">
        <v>234</v>
      </c>
      <c r="K55" s="196" t="s">
        <v>113</v>
      </c>
      <c r="L55" s="196" t="s">
        <v>245</v>
      </c>
      <c r="M55" s="196" t="s">
        <v>238</v>
      </c>
      <c r="N55" s="196" t="s">
        <v>210</v>
      </c>
      <c r="O55" s="253">
        <v>2</v>
      </c>
      <c r="P55" s="226" t="str">
        <f>VLOOKUP(O55,$O$1:$P$5,2,FALSE)</f>
        <v xml:space="preserve">IMPROBABLE </v>
      </c>
      <c r="Q55" s="196" t="str">
        <f>VLOOKUP(P55,$P$1:$Q$5,2,FALSE)</f>
        <v xml:space="preserve">El evento puede ocurrir  en algún momento </v>
      </c>
      <c r="R55" s="185" t="str">
        <f>VLOOKUP(Q55,$Q$1:$R$5,2,FALSE)</f>
        <v>Al menos de 1 vez en los últimos 5 años</v>
      </c>
      <c r="S55" s="194">
        <v>5</v>
      </c>
      <c r="T55" s="185" t="str">
        <f>VLOOKUP(S55,$U$1:$V$5,2,FALSE)</f>
        <v xml:space="preserve">Catastrófico </v>
      </c>
      <c r="U55" s="181" t="str">
        <f>VLOOKUP(T55,$V$1:$W$5,2,FALSE)</f>
        <v xml:space="preserve">Si el hecho llegara a presentarse, tendría desastrosas consecuencias o efectos sobre la entidad . </v>
      </c>
      <c r="V55" s="185"/>
      <c r="W55" s="210" t="s">
        <v>53</v>
      </c>
      <c r="X55" s="213" t="s">
        <v>206</v>
      </c>
      <c r="Y55" s="215">
        <v>4</v>
      </c>
      <c r="Z55" s="218" t="str">
        <f>INDEX($AS$2:$AW$6,AA56,AB56)</f>
        <v xml:space="preserve">E: Zona de riesgo Extrema: Reducir el riesgo, evitar , compartir y transferir </v>
      </c>
      <c r="AA55" s="89"/>
      <c r="AB55" s="89"/>
      <c r="AC55" s="93" t="s">
        <v>203</v>
      </c>
      <c r="AD55" s="188" t="s">
        <v>194</v>
      </c>
      <c r="AE55" s="188"/>
      <c r="AF55" s="188"/>
      <c r="AG55" s="188"/>
      <c r="AH55" s="188"/>
      <c r="AI55" s="188"/>
      <c r="AJ55" s="188"/>
      <c r="AK55" s="188"/>
      <c r="AL55" s="188"/>
      <c r="AM55" s="189"/>
      <c r="AN55" s="102" t="s">
        <v>197</v>
      </c>
      <c r="AO55" s="221" t="s">
        <v>99</v>
      </c>
      <c r="AP55" s="223" t="s">
        <v>99</v>
      </c>
      <c r="AQ55" s="190">
        <f>VLOOKUP(AO55,$AN$9:$AO$11,2,FALSE)</f>
        <v>2</v>
      </c>
      <c r="AR55" s="192">
        <f>VLOOKUP(AP55,$AN$9:$AO$11,2,FALSE)</f>
        <v>2</v>
      </c>
      <c r="AS55" s="194">
        <f>O55-AQ55</f>
        <v>0</v>
      </c>
      <c r="AT55" s="196" t="e">
        <f>VLOOKUP(AS55,$O$1:$P$5,2,FALSE)</f>
        <v>#N/A</v>
      </c>
      <c r="AU55" s="198" t="e">
        <f>VLOOKUP(AT55,$P$1:$Q$5,2,FALSE)</f>
        <v>#N/A</v>
      </c>
      <c r="AV55" s="200" t="e">
        <f>VLOOKUP(AU55,$Q$1:$R$5,2,FALSE)</f>
        <v>#N/A</v>
      </c>
      <c r="AW55" s="202">
        <f>S55-AR55</f>
        <v>3</v>
      </c>
      <c r="AX55" s="204" t="str">
        <f>VLOOKUP(AW55,$U$1:$V$5,2,FALSE)</f>
        <v xml:space="preserve">Moderado </v>
      </c>
      <c r="AY55" s="206" t="str">
        <f>VLOOKUP(AX55,$V$1:$W$5,2,FALSE)</f>
        <v>Si el hecho llegara a presentarse, tendría medianas consecuencias o efectos sobre la entidad</v>
      </c>
      <c r="AZ55" s="182"/>
      <c r="BA55" s="40"/>
      <c r="BB55" s="3"/>
      <c r="BC55" s="175" t="e">
        <f>INDEX($AS$2:$AW$6,BA56,BB56)</f>
        <v>#N/A</v>
      </c>
      <c r="BD55" s="175" t="s">
        <v>260</v>
      </c>
      <c r="BE55" s="177" t="s">
        <v>276</v>
      </c>
      <c r="BF55" s="178"/>
      <c r="BG55" s="181"/>
      <c r="BH55" s="182"/>
      <c r="BI55" s="185" t="s">
        <v>286</v>
      </c>
      <c r="BJ55" s="182"/>
      <c r="BK55" s="171" t="s">
        <v>270</v>
      </c>
      <c r="BL55" s="172"/>
      <c r="BM55" s="347">
        <v>1</v>
      </c>
      <c r="BN55" s="167">
        <v>2</v>
      </c>
      <c r="BO55" s="167">
        <v>3</v>
      </c>
      <c r="BP55" s="168">
        <v>4</v>
      </c>
    </row>
    <row r="56" spans="2:68" ht="286.5" customHeight="1" thickBot="1" x14ac:dyDescent="0.3">
      <c r="B56" s="251"/>
      <c r="C56" s="225"/>
      <c r="D56" s="225"/>
      <c r="E56" s="243"/>
      <c r="F56" s="225"/>
      <c r="G56" s="227"/>
      <c r="H56" s="241"/>
      <c r="I56" s="227"/>
      <c r="J56" s="225"/>
      <c r="K56" s="225"/>
      <c r="L56" s="225"/>
      <c r="M56" s="225"/>
      <c r="N56" s="225"/>
      <c r="O56" s="254"/>
      <c r="P56" s="227"/>
      <c r="Q56" s="225"/>
      <c r="R56" s="186"/>
      <c r="S56" s="229"/>
      <c r="T56" s="186"/>
      <c r="U56" s="209"/>
      <c r="V56" s="186"/>
      <c r="W56" s="211"/>
      <c r="X56" s="213"/>
      <c r="Y56" s="216"/>
      <c r="Z56" s="219"/>
      <c r="AA56" s="20">
        <f>MATCH(P55,$AR$2:$AR$6,0)</f>
        <v>2</v>
      </c>
      <c r="AB56" s="25">
        <f>MATCH(T55,$AS$1:$AW$1,0)</f>
        <v>5</v>
      </c>
      <c r="AC56" s="148" t="s">
        <v>242</v>
      </c>
      <c r="AD56" s="72" t="s">
        <v>92</v>
      </c>
      <c r="AE56" s="72">
        <v>15</v>
      </c>
      <c r="AF56" s="72" t="s">
        <v>193</v>
      </c>
      <c r="AG56" s="72">
        <v>15</v>
      </c>
      <c r="AH56" s="72" t="s">
        <v>195</v>
      </c>
      <c r="AI56" s="72">
        <v>30</v>
      </c>
      <c r="AJ56" s="72" t="s">
        <v>95</v>
      </c>
      <c r="AK56" s="72">
        <v>15</v>
      </c>
      <c r="AL56" s="72" t="s">
        <v>196</v>
      </c>
      <c r="AM56" s="74">
        <v>25</v>
      </c>
      <c r="AN56" s="74">
        <f>AE56+AG56+AI56+AK56+AM56</f>
        <v>100</v>
      </c>
      <c r="AO56" s="222"/>
      <c r="AP56" s="224"/>
      <c r="AQ56" s="191"/>
      <c r="AR56" s="193"/>
      <c r="AS56" s="195"/>
      <c r="AT56" s="197"/>
      <c r="AU56" s="199"/>
      <c r="AV56" s="201"/>
      <c r="AW56" s="203"/>
      <c r="AX56" s="205"/>
      <c r="AY56" s="207"/>
      <c r="AZ56" s="184"/>
      <c r="BA56" s="78" t="e">
        <f>MATCH(AT55,$AR$2:$AR$6,0)</f>
        <v>#N/A</v>
      </c>
      <c r="BB56" s="79">
        <f>MATCH(AX55,$AS$1:$AW$1,0)</f>
        <v>3</v>
      </c>
      <c r="BC56" s="176"/>
      <c r="BD56" s="176"/>
      <c r="BE56" s="179"/>
      <c r="BF56" s="180"/>
      <c r="BG56" s="183"/>
      <c r="BH56" s="184"/>
      <c r="BI56" s="186"/>
      <c r="BJ56" s="187"/>
      <c r="BK56" s="173"/>
      <c r="BL56" s="174"/>
      <c r="BM56" s="169" t="s">
        <v>306</v>
      </c>
      <c r="BN56" s="165"/>
      <c r="BO56" s="165"/>
      <c r="BP56" s="166"/>
    </row>
    <row r="57" spans="2:68" ht="72.75" customHeight="1" thickBot="1" x14ac:dyDescent="0.3">
      <c r="B57" s="251"/>
      <c r="C57" s="225"/>
      <c r="D57" s="225"/>
      <c r="E57" s="243"/>
      <c r="F57" s="225"/>
      <c r="G57" s="227"/>
      <c r="H57" s="241"/>
      <c r="I57" s="227"/>
      <c r="J57" s="225"/>
      <c r="K57" s="225"/>
      <c r="L57" s="225"/>
      <c r="M57" s="225"/>
      <c r="N57" s="225"/>
      <c r="O57" s="254"/>
      <c r="P57" s="227"/>
      <c r="Q57" s="225"/>
      <c r="R57" s="186"/>
      <c r="S57" s="229"/>
      <c r="T57" s="186"/>
      <c r="U57" s="209"/>
      <c r="V57" s="186"/>
      <c r="W57" s="211"/>
      <c r="X57" s="213"/>
      <c r="Y57" s="216"/>
      <c r="Z57" s="219"/>
      <c r="AA57" s="1"/>
      <c r="AB57" s="1"/>
      <c r="AC57" s="93" t="s">
        <v>204</v>
      </c>
      <c r="AD57" s="188" t="s">
        <v>200</v>
      </c>
      <c r="AE57" s="188"/>
      <c r="AF57" s="188"/>
      <c r="AG57" s="188"/>
      <c r="AH57" s="188"/>
      <c r="AI57" s="188"/>
      <c r="AJ57" s="188"/>
      <c r="AK57" s="188"/>
      <c r="AL57" s="188"/>
      <c r="AM57" s="189"/>
      <c r="AN57" s="75" t="s">
        <v>201</v>
      </c>
      <c r="AO57" s="80"/>
      <c r="AP57" s="81"/>
      <c r="AQ57" s="81"/>
      <c r="AR57" s="81"/>
      <c r="AS57" s="81"/>
      <c r="AT57" s="81"/>
      <c r="AU57" s="81"/>
      <c r="AV57" s="81"/>
      <c r="AW57" s="81"/>
      <c r="AX57" s="81"/>
      <c r="AY57" s="81"/>
      <c r="AZ57" s="81"/>
      <c r="BA57" s="81"/>
      <c r="BB57" s="81"/>
      <c r="BC57" s="81"/>
      <c r="BD57" s="81"/>
      <c r="BE57" s="81"/>
      <c r="BF57" s="81"/>
      <c r="BG57" s="81"/>
      <c r="BH57" s="81"/>
      <c r="BI57" s="81"/>
      <c r="BJ57" s="81"/>
      <c r="BK57" s="81"/>
      <c r="BL57" s="82"/>
    </row>
    <row r="58" spans="2:68" ht="156" customHeight="1" thickBot="1" x14ac:dyDescent="0.3">
      <c r="B58" s="252"/>
      <c r="C58" s="197"/>
      <c r="D58" s="197"/>
      <c r="E58" s="244"/>
      <c r="F58" s="197"/>
      <c r="G58" s="228"/>
      <c r="H58" s="242"/>
      <c r="I58" s="228"/>
      <c r="J58" s="197"/>
      <c r="K58" s="197"/>
      <c r="L58" s="197"/>
      <c r="M58" s="197"/>
      <c r="N58" s="197"/>
      <c r="O58" s="255"/>
      <c r="P58" s="228"/>
      <c r="Q58" s="197"/>
      <c r="R58" s="208"/>
      <c r="S58" s="195"/>
      <c r="T58" s="208"/>
      <c r="U58" s="183"/>
      <c r="V58" s="208"/>
      <c r="W58" s="212"/>
      <c r="X58" s="214"/>
      <c r="Y58" s="217"/>
      <c r="Z58" s="220"/>
      <c r="AA58" s="35"/>
      <c r="AB58" s="35"/>
      <c r="AC58" s="148" t="s">
        <v>235</v>
      </c>
      <c r="AD58" s="73" t="s">
        <v>92</v>
      </c>
      <c r="AE58" s="73">
        <v>15</v>
      </c>
      <c r="AF58" s="73" t="s">
        <v>193</v>
      </c>
      <c r="AG58" s="73">
        <v>0</v>
      </c>
      <c r="AH58" s="73" t="s">
        <v>195</v>
      </c>
      <c r="AI58" s="73">
        <v>30</v>
      </c>
      <c r="AJ58" s="73" t="s">
        <v>95</v>
      </c>
      <c r="AK58" s="73">
        <v>15</v>
      </c>
      <c r="AL58" s="73" t="s">
        <v>196</v>
      </c>
      <c r="AM58" s="76">
        <v>25</v>
      </c>
      <c r="AN58" s="77">
        <f>AE58+AG58+AI58+AK58+AM58</f>
        <v>85</v>
      </c>
      <c r="AO58" s="83"/>
      <c r="AP58" s="84"/>
      <c r="AQ58" s="84"/>
      <c r="AR58" s="84"/>
      <c r="AS58" s="84"/>
      <c r="AT58" s="84"/>
      <c r="AU58" s="84"/>
      <c r="AV58" s="84"/>
      <c r="AW58" s="84"/>
      <c r="AX58" s="84"/>
      <c r="AY58" s="84"/>
      <c r="AZ58" s="84"/>
      <c r="BA58" s="84"/>
      <c r="BB58" s="84"/>
      <c r="BC58" s="84"/>
      <c r="BD58" s="84"/>
      <c r="BE58" s="84"/>
      <c r="BF58" s="84"/>
      <c r="BG58" s="84"/>
      <c r="BH58" s="84"/>
      <c r="BI58" s="84"/>
      <c r="BJ58" s="84"/>
      <c r="BK58" s="84"/>
      <c r="BL58" s="85"/>
      <c r="BM58" s="309" t="s">
        <v>310</v>
      </c>
      <c r="BN58" s="298"/>
      <c r="BO58" s="298"/>
      <c r="BP58" s="310"/>
    </row>
    <row r="59" spans="2:68" ht="116.25" customHeight="1" thickBot="1" x14ac:dyDescent="0.3">
      <c r="B59" s="250">
        <v>6</v>
      </c>
      <c r="C59" s="233">
        <v>40680</v>
      </c>
      <c r="D59" s="233">
        <v>42858</v>
      </c>
      <c r="E59" s="234" t="s">
        <v>268</v>
      </c>
      <c r="F59" s="196" t="s">
        <v>213</v>
      </c>
      <c r="G59" s="226" t="s">
        <v>218</v>
      </c>
      <c r="H59" s="240" t="s">
        <v>287</v>
      </c>
      <c r="I59" s="226" t="s">
        <v>104</v>
      </c>
      <c r="J59" s="196" t="s">
        <v>269</v>
      </c>
      <c r="K59" s="196" t="s">
        <v>113</v>
      </c>
      <c r="L59" s="196" t="s">
        <v>241</v>
      </c>
      <c r="M59" s="196" t="s">
        <v>237</v>
      </c>
      <c r="N59" s="196" t="s">
        <v>210</v>
      </c>
      <c r="O59" s="196">
        <v>2</v>
      </c>
      <c r="P59" s="226" t="str">
        <f>VLOOKUP(O59,$O$1:$P$5,2,FALSE)</f>
        <v xml:space="preserve">IMPROBABLE </v>
      </c>
      <c r="Q59" s="196" t="str">
        <f>VLOOKUP(P59,$P$1:$Q$5,2,FALSE)</f>
        <v xml:space="preserve">El evento puede ocurrir  en algún momento </v>
      </c>
      <c r="R59" s="185" t="str">
        <f>VLOOKUP(Q59,$Q$1:$R$5,2,FALSE)</f>
        <v>Al menos de 1 vez en los últimos 5 años</v>
      </c>
      <c r="S59" s="194">
        <v>4</v>
      </c>
      <c r="T59" s="185" t="str">
        <f>VLOOKUP(S59,$U$1:$V$5,2,FALSE)</f>
        <v>Mayor</v>
      </c>
      <c r="U59" s="181" t="str">
        <f>VLOOKUP(T59,$V$1:$W$5,2,FALSE)</f>
        <v>Si el hecho llegara a presentarse, tendría altas consecuencias o efectos sobre la entidad</v>
      </c>
      <c r="V59" s="185"/>
      <c r="W59" s="210" t="s">
        <v>53</v>
      </c>
      <c r="X59" s="213" t="s">
        <v>206</v>
      </c>
      <c r="Y59" s="215">
        <v>4</v>
      </c>
      <c r="Z59" s="218" t="str">
        <f>INDEX($AS$2:$AW$6,AA60,AB60)</f>
        <v xml:space="preserve">A: Zona de riesgo alta: Reducir el riesgo, Evitar, compartir  o transferir </v>
      </c>
      <c r="AA59" s="89"/>
      <c r="AB59" s="89"/>
      <c r="AC59" s="93" t="s">
        <v>203</v>
      </c>
      <c r="AD59" s="188" t="s">
        <v>194</v>
      </c>
      <c r="AE59" s="188"/>
      <c r="AF59" s="188"/>
      <c r="AG59" s="188"/>
      <c r="AH59" s="188"/>
      <c r="AI59" s="188"/>
      <c r="AJ59" s="188"/>
      <c r="AK59" s="188"/>
      <c r="AL59" s="188"/>
      <c r="AM59" s="189"/>
      <c r="AN59" s="102" t="s">
        <v>197</v>
      </c>
      <c r="AO59" s="221" t="s">
        <v>99</v>
      </c>
      <c r="AP59" s="223" t="s">
        <v>97</v>
      </c>
      <c r="AQ59" s="190">
        <f>VLOOKUP(AO59,$AN$9:$AO$11,2,FALSE)</f>
        <v>2</v>
      </c>
      <c r="AR59" s="192">
        <f>VLOOKUP(AP59,$AN$9:$AO$11,2,FALSE)</f>
        <v>0</v>
      </c>
      <c r="AS59" s="194">
        <f>O59-AQ59</f>
        <v>0</v>
      </c>
      <c r="AT59" s="196" t="e">
        <f>VLOOKUP(AS59,$O$1:$P$5,2,FALSE)</f>
        <v>#N/A</v>
      </c>
      <c r="AU59" s="198" t="e">
        <f>VLOOKUP(AT59,$P$1:$Q$5,2,FALSE)</f>
        <v>#N/A</v>
      </c>
      <c r="AV59" s="200" t="e">
        <f>VLOOKUP(AU59,$Q$1:$R$5,2,FALSE)</f>
        <v>#N/A</v>
      </c>
      <c r="AW59" s="202">
        <f>S59-AR59</f>
        <v>4</v>
      </c>
      <c r="AX59" s="204" t="str">
        <f>VLOOKUP(AW59,$U$1:$V$5,2,FALSE)</f>
        <v>Mayor</v>
      </c>
      <c r="AY59" s="206" t="str">
        <f>VLOOKUP(AX59,$V$1:$W$5,2,FALSE)</f>
        <v>Si el hecho llegara a presentarse, tendría altas consecuencias o efectos sobre la entidad</v>
      </c>
      <c r="AZ59" s="182"/>
      <c r="BA59" s="40"/>
      <c r="BB59" s="3"/>
      <c r="BC59" s="175" t="e">
        <f>INDEX($AS$2:$AW$6,BA60,BB60)</f>
        <v>#N/A</v>
      </c>
      <c r="BD59" s="175" t="s">
        <v>260</v>
      </c>
      <c r="BE59" s="177" t="s">
        <v>313</v>
      </c>
      <c r="BF59" s="178"/>
      <c r="BG59" s="177" t="s">
        <v>240</v>
      </c>
      <c r="BH59" s="178"/>
      <c r="BI59" s="177" t="s">
        <v>314</v>
      </c>
      <c r="BJ59" s="178"/>
      <c r="BK59" s="171" t="s">
        <v>291</v>
      </c>
      <c r="BL59" s="172"/>
      <c r="BM59" s="348">
        <v>1</v>
      </c>
      <c r="BN59" s="167">
        <v>2</v>
      </c>
      <c r="BO59" s="167">
        <v>3</v>
      </c>
      <c r="BP59" s="168">
        <v>4</v>
      </c>
    </row>
    <row r="60" spans="2:68" ht="258.75" customHeight="1" thickBot="1" x14ac:dyDescent="0.3">
      <c r="B60" s="251"/>
      <c r="C60" s="225"/>
      <c r="D60" s="225"/>
      <c r="E60" s="243"/>
      <c r="F60" s="225"/>
      <c r="G60" s="227"/>
      <c r="H60" s="241"/>
      <c r="I60" s="227"/>
      <c r="J60" s="225"/>
      <c r="K60" s="225"/>
      <c r="L60" s="225"/>
      <c r="M60" s="225"/>
      <c r="N60" s="225"/>
      <c r="O60" s="225"/>
      <c r="P60" s="227"/>
      <c r="Q60" s="225"/>
      <c r="R60" s="186"/>
      <c r="S60" s="229"/>
      <c r="T60" s="186"/>
      <c r="U60" s="209"/>
      <c r="V60" s="186"/>
      <c r="W60" s="211"/>
      <c r="X60" s="213"/>
      <c r="Y60" s="216"/>
      <c r="Z60" s="219"/>
      <c r="AA60" s="20">
        <f>MATCH(P59,$AR$2:$AR$6,0)</f>
        <v>2</v>
      </c>
      <c r="AB60" s="25">
        <f>MATCH(T59,$AS$1:$AW$1,0)</f>
        <v>4</v>
      </c>
      <c r="AC60" s="149" t="s">
        <v>236</v>
      </c>
      <c r="AD60" s="72" t="s">
        <v>92</v>
      </c>
      <c r="AE60" s="72">
        <v>15</v>
      </c>
      <c r="AF60" s="72" t="s">
        <v>193</v>
      </c>
      <c r="AG60" s="72">
        <v>15</v>
      </c>
      <c r="AH60" s="72" t="s">
        <v>195</v>
      </c>
      <c r="AI60" s="72">
        <v>30</v>
      </c>
      <c r="AJ60" s="72" t="s">
        <v>95</v>
      </c>
      <c r="AK60" s="72">
        <v>15</v>
      </c>
      <c r="AL60" s="72" t="s">
        <v>196</v>
      </c>
      <c r="AM60" s="74">
        <v>25</v>
      </c>
      <c r="AN60" s="74">
        <f>AE60+AG60+AI60+AK60+AM60</f>
        <v>100</v>
      </c>
      <c r="AO60" s="222"/>
      <c r="AP60" s="224"/>
      <c r="AQ60" s="191"/>
      <c r="AR60" s="193"/>
      <c r="AS60" s="195"/>
      <c r="AT60" s="197"/>
      <c r="AU60" s="199"/>
      <c r="AV60" s="201"/>
      <c r="AW60" s="203"/>
      <c r="AX60" s="205"/>
      <c r="AY60" s="207"/>
      <c r="AZ60" s="184"/>
      <c r="BA60" s="78" t="e">
        <f>MATCH(AT59,$AR$2:$AR$6,0)</f>
        <v>#N/A</v>
      </c>
      <c r="BB60" s="79">
        <f>MATCH(AX59,$AS$1:$AW$1,0)</f>
        <v>4</v>
      </c>
      <c r="BC60" s="176"/>
      <c r="BD60" s="176"/>
      <c r="BE60" s="179"/>
      <c r="BF60" s="180"/>
      <c r="BG60" s="179"/>
      <c r="BH60" s="180"/>
      <c r="BI60" s="179"/>
      <c r="BJ60" s="180"/>
      <c r="BK60" s="173"/>
      <c r="BL60" s="174"/>
      <c r="BM60" s="169" t="s">
        <v>307</v>
      </c>
      <c r="BN60" s="170"/>
      <c r="BO60" s="165"/>
      <c r="BP60" s="166"/>
    </row>
    <row r="61" spans="2:68" ht="66.75" customHeight="1" thickBot="1" x14ac:dyDescent="0.3">
      <c r="B61" s="251"/>
      <c r="C61" s="225"/>
      <c r="D61" s="225"/>
      <c r="E61" s="243"/>
      <c r="F61" s="225"/>
      <c r="G61" s="227"/>
      <c r="H61" s="241"/>
      <c r="I61" s="227"/>
      <c r="J61" s="225"/>
      <c r="K61" s="225"/>
      <c r="L61" s="225"/>
      <c r="M61" s="225"/>
      <c r="N61" s="225"/>
      <c r="O61" s="225"/>
      <c r="P61" s="227"/>
      <c r="Q61" s="225"/>
      <c r="R61" s="186"/>
      <c r="S61" s="229"/>
      <c r="T61" s="186"/>
      <c r="U61" s="209"/>
      <c r="V61" s="186"/>
      <c r="W61" s="211"/>
      <c r="X61" s="213"/>
      <c r="Y61" s="216"/>
      <c r="Z61" s="219"/>
      <c r="AA61" s="1"/>
      <c r="AB61" s="1"/>
      <c r="AC61" s="93" t="s">
        <v>204</v>
      </c>
      <c r="AD61" s="188" t="s">
        <v>200</v>
      </c>
      <c r="AE61" s="188"/>
      <c r="AF61" s="188"/>
      <c r="AG61" s="188"/>
      <c r="AH61" s="188"/>
      <c r="AI61" s="188"/>
      <c r="AJ61" s="188"/>
      <c r="AK61" s="188"/>
      <c r="AL61" s="188"/>
      <c r="AM61" s="189"/>
      <c r="AN61" s="75" t="s">
        <v>201</v>
      </c>
      <c r="AO61" s="80"/>
      <c r="AP61" s="81"/>
      <c r="AQ61" s="81"/>
      <c r="AR61" s="81"/>
      <c r="AS61" s="81"/>
      <c r="AT61" s="81"/>
      <c r="AU61" s="81"/>
      <c r="AV61" s="81"/>
      <c r="AW61" s="81"/>
      <c r="AX61" s="81"/>
      <c r="AY61" s="81"/>
      <c r="AZ61" s="81"/>
      <c r="BA61" s="81"/>
      <c r="BB61" s="81"/>
      <c r="BC61" s="81"/>
      <c r="BD61" s="81"/>
      <c r="BE61" s="81"/>
      <c r="BF61" s="81"/>
      <c r="BG61" s="81"/>
      <c r="BH61" s="81"/>
      <c r="BI61" s="81"/>
      <c r="BJ61" s="81"/>
      <c r="BK61" s="81"/>
      <c r="BL61" s="82"/>
    </row>
    <row r="62" spans="2:68" ht="192" customHeight="1" thickBot="1" x14ac:dyDescent="0.3">
      <c r="B62" s="252"/>
      <c r="C62" s="197"/>
      <c r="D62" s="197"/>
      <c r="E62" s="244"/>
      <c r="F62" s="197"/>
      <c r="G62" s="228"/>
      <c r="H62" s="242"/>
      <c r="I62" s="228"/>
      <c r="J62" s="197"/>
      <c r="K62" s="197"/>
      <c r="L62" s="197"/>
      <c r="M62" s="197"/>
      <c r="N62" s="197"/>
      <c r="O62" s="197"/>
      <c r="P62" s="228"/>
      <c r="Q62" s="197"/>
      <c r="R62" s="208"/>
      <c r="S62" s="195"/>
      <c r="T62" s="208"/>
      <c r="U62" s="183"/>
      <c r="V62" s="208"/>
      <c r="W62" s="212"/>
      <c r="X62" s="214"/>
      <c r="Y62" s="217"/>
      <c r="Z62" s="220"/>
      <c r="AA62" s="35"/>
      <c r="AB62" s="35"/>
      <c r="AC62" s="91" t="s">
        <v>239</v>
      </c>
      <c r="AD62" s="73" t="s">
        <v>92</v>
      </c>
      <c r="AE62" s="73">
        <v>0</v>
      </c>
      <c r="AF62" s="73" t="s">
        <v>193</v>
      </c>
      <c r="AG62" s="73">
        <v>0</v>
      </c>
      <c r="AH62" s="73" t="s">
        <v>195</v>
      </c>
      <c r="AI62" s="73">
        <v>0</v>
      </c>
      <c r="AJ62" s="73" t="s">
        <v>95</v>
      </c>
      <c r="AK62" s="73">
        <v>0</v>
      </c>
      <c r="AL62" s="73" t="s">
        <v>196</v>
      </c>
      <c r="AM62" s="76">
        <v>0</v>
      </c>
      <c r="AN62" s="77">
        <f>AE62+AG62+AI62+AK62+AM62</f>
        <v>0</v>
      </c>
      <c r="AO62" s="83"/>
      <c r="AP62" s="84"/>
      <c r="AQ62" s="84"/>
      <c r="AR62" s="84"/>
      <c r="AS62" s="84"/>
      <c r="AT62" s="84"/>
      <c r="AU62" s="84"/>
      <c r="AV62" s="84"/>
      <c r="AW62" s="84"/>
      <c r="AX62" s="84"/>
      <c r="AY62" s="84"/>
      <c r="AZ62" s="84"/>
      <c r="BA62" s="84"/>
      <c r="BB62" s="84"/>
      <c r="BC62" s="84"/>
      <c r="BD62" s="84"/>
      <c r="BE62" s="84"/>
      <c r="BF62" s="84"/>
      <c r="BG62" s="84"/>
      <c r="BH62" s="84"/>
      <c r="BI62" s="84"/>
      <c r="BJ62" s="84"/>
      <c r="BK62" s="84"/>
      <c r="BL62" s="85"/>
      <c r="BM62" s="309" t="s">
        <v>310</v>
      </c>
      <c r="BN62" s="298"/>
      <c r="BO62" s="298"/>
      <c r="BP62" s="310"/>
    </row>
    <row r="63" spans="2:68" ht="38.25" customHeight="1" thickBot="1" x14ac:dyDescent="0.3">
      <c r="B63" s="230">
        <v>7</v>
      </c>
      <c r="C63" s="233">
        <v>40680</v>
      </c>
      <c r="D63" s="233">
        <v>42858</v>
      </c>
      <c r="E63" s="226" t="s">
        <v>141</v>
      </c>
      <c r="F63" s="196" t="s">
        <v>213</v>
      </c>
      <c r="G63" s="226" t="s">
        <v>229</v>
      </c>
      <c r="H63" s="240" t="s">
        <v>288</v>
      </c>
      <c r="I63" s="226" t="s">
        <v>104</v>
      </c>
      <c r="J63" s="196" t="s">
        <v>225</v>
      </c>
      <c r="K63" s="196" t="s">
        <v>111</v>
      </c>
      <c r="L63" s="196" t="s">
        <v>256</v>
      </c>
      <c r="M63" s="196" t="s">
        <v>253</v>
      </c>
      <c r="N63" s="196" t="s">
        <v>210</v>
      </c>
      <c r="O63" s="196">
        <v>2</v>
      </c>
      <c r="P63" s="226" t="str">
        <f>VLOOKUP(O63,$O$1:$P$5,2,FALSE)</f>
        <v xml:space="preserve">IMPROBABLE </v>
      </c>
      <c r="Q63" s="196" t="str">
        <f>VLOOKUP(P63,$P$1:$Q$5,2,FALSE)</f>
        <v xml:space="preserve">El evento puede ocurrir  en algún momento </v>
      </c>
      <c r="R63" s="185" t="str">
        <f>VLOOKUP(Q63,$Q$1:$R$5,2,FALSE)</f>
        <v>Al menos de 1 vez en los últimos 5 años</v>
      </c>
      <c r="S63" s="194">
        <v>4</v>
      </c>
      <c r="T63" s="185" t="str">
        <f>VLOOKUP(S63,$U$1:$V$5,2,FALSE)</f>
        <v>Mayor</v>
      </c>
      <c r="U63" s="181" t="str">
        <f>VLOOKUP(T63,$V$1:$W$5,2,FALSE)</f>
        <v>Si el hecho llegara a presentarse, tendría altas consecuencias o efectos sobre la entidad</v>
      </c>
      <c r="V63" s="185"/>
      <c r="W63" s="210" t="s">
        <v>55</v>
      </c>
      <c r="X63" s="213" t="s">
        <v>206</v>
      </c>
      <c r="Y63" s="215">
        <v>5</v>
      </c>
      <c r="Z63" s="218" t="str">
        <f>INDEX($AS$2:$AW$6,AA64,AB64)</f>
        <v xml:space="preserve">A: Zona de riesgo alta: Reducir el riesgo, Evitar, compartir  o transferir </v>
      </c>
      <c r="AA63" s="89"/>
      <c r="AB63" s="89"/>
      <c r="AC63" s="93" t="s">
        <v>203</v>
      </c>
      <c r="AD63" s="188" t="s">
        <v>194</v>
      </c>
      <c r="AE63" s="188"/>
      <c r="AF63" s="188"/>
      <c r="AG63" s="188"/>
      <c r="AH63" s="188"/>
      <c r="AI63" s="188"/>
      <c r="AJ63" s="188"/>
      <c r="AK63" s="188"/>
      <c r="AL63" s="188"/>
      <c r="AM63" s="189"/>
      <c r="AN63" s="102" t="s">
        <v>197</v>
      </c>
      <c r="AO63" s="221" t="s">
        <v>99</v>
      </c>
      <c r="AP63" s="223" t="s">
        <v>97</v>
      </c>
      <c r="AQ63" s="190">
        <f>VLOOKUP(AO63,$AN$9:$AO$11,2,FALSE)</f>
        <v>2</v>
      </c>
      <c r="AR63" s="192">
        <f>VLOOKUP(AP63,$AN$9:$AO$11,2,FALSE)</f>
        <v>0</v>
      </c>
      <c r="AS63" s="194">
        <f>O63-AQ63</f>
        <v>0</v>
      </c>
      <c r="AT63" s="196" t="e">
        <f>VLOOKUP(AS63,$O$1:$P$5,2,FALSE)</f>
        <v>#N/A</v>
      </c>
      <c r="AU63" s="198" t="e">
        <f>VLOOKUP(AT63,$P$1:$Q$5,2,FALSE)</f>
        <v>#N/A</v>
      </c>
      <c r="AV63" s="200" t="e">
        <f>VLOOKUP(AU63,$Q$1:$R$5,2,FALSE)</f>
        <v>#N/A</v>
      </c>
      <c r="AW63" s="202">
        <f>S63-AR63</f>
        <v>4</v>
      </c>
      <c r="AX63" s="204" t="str">
        <f>VLOOKUP(AW63,$U$1:$V$5,2,FALSE)</f>
        <v>Mayor</v>
      </c>
      <c r="AY63" s="206" t="str">
        <f>VLOOKUP(AX63,$V$1:$W$5,2,FALSE)</f>
        <v>Si el hecho llegara a presentarse, tendría altas consecuencias o efectos sobre la entidad</v>
      </c>
      <c r="AZ63" s="182"/>
      <c r="BA63" s="40"/>
      <c r="BB63" s="3"/>
      <c r="BC63" s="175" t="e">
        <f>INDEX($AS$2:$AW$6,BA64,BB64)</f>
        <v>#N/A</v>
      </c>
      <c r="BD63" s="175" t="s">
        <v>260</v>
      </c>
      <c r="BE63" s="177" t="s">
        <v>277</v>
      </c>
      <c r="BF63" s="178"/>
      <c r="BG63" s="181"/>
      <c r="BH63" s="182"/>
      <c r="BI63" s="185" t="s">
        <v>289</v>
      </c>
      <c r="BJ63" s="182"/>
      <c r="BK63" s="171" t="s">
        <v>278</v>
      </c>
      <c r="BL63" s="172"/>
      <c r="BM63" s="347">
        <v>1</v>
      </c>
      <c r="BN63" s="167">
        <v>2</v>
      </c>
      <c r="BO63" s="167">
        <v>3</v>
      </c>
      <c r="BP63" s="168">
        <v>4</v>
      </c>
    </row>
    <row r="64" spans="2:68" ht="256.5" customHeight="1" thickBot="1" x14ac:dyDescent="0.3">
      <c r="B64" s="231"/>
      <c r="C64" s="225"/>
      <c r="D64" s="225"/>
      <c r="E64" s="227"/>
      <c r="F64" s="225"/>
      <c r="G64" s="227"/>
      <c r="H64" s="241"/>
      <c r="I64" s="227"/>
      <c r="J64" s="225"/>
      <c r="K64" s="225"/>
      <c r="L64" s="225"/>
      <c r="M64" s="225"/>
      <c r="N64" s="225"/>
      <c r="O64" s="225"/>
      <c r="P64" s="227"/>
      <c r="Q64" s="225"/>
      <c r="R64" s="186"/>
      <c r="S64" s="229"/>
      <c r="T64" s="186"/>
      <c r="U64" s="209"/>
      <c r="V64" s="186"/>
      <c r="W64" s="211"/>
      <c r="X64" s="213"/>
      <c r="Y64" s="216"/>
      <c r="Z64" s="219"/>
      <c r="AA64" s="20">
        <f>MATCH(P63,$AR$2:$AR$6,0)</f>
        <v>2</v>
      </c>
      <c r="AB64" s="25">
        <f>MATCH(T63,$AS$1:$AW$1,0)</f>
        <v>4</v>
      </c>
      <c r="AC64" s="148" t="s">
        <v>233</v>
      </c>
      <c r="AD64" s="72" t="s">
        <v>92</v>
      </c>
      <c r="AE64" s="72">
        <v>15</v>
      </c>
      <c r="AF64" s="72" t="s">
        <v>193</v>
      </c>
      <c r="AG64" s="72">
        <v>15</v>
      </c>
      <c r="AH64" s="72" t="s">
        <v>195</v>
      </c>
      <c r="AI64" s="72">
        <v>30</v>
      </c>
      <c r="AJ64" s="72" t="s">
        <v>95</v>
      </c>
      <c r="AK64" s="72">
        <v>15</v>
      </c>
      <c r="AL64" s="72" t="s">
        <v>196</v>
      </c>
      <c r="AM64" s="74">
        <v>25</v>
      </c>
      <c r="AN64" s="74">
        <f>AE64+AG64+AI64+AK64+AM64</f>
        <v>100</v>
      </c>
      <c r="AO64" s="222"/>
      <c r="AP64" s="224"/>
      <c r="AQ64" s="191"/>
      <c r="AR64" s="193"/>
      <c r="AS64" s="195"/>
      <c r="AT64" s="197"/>
      <c r="AU64" s="199"/>
      <c r="AV64" s="201"/>
      <c r="AW64" s="203"/>
      <c r="AX64" s="205"/>
      <c r="AY64" s="207"/>
      <c r="AZ64" s="184"/>
      <c r="BA64" s="78" t="e">
        <f>MATCH(AT63,$AR$2:$AR$6,0)</f>
        <v>#N/A</v>
      </c>
      <c r="BB64" s="79">
        <f>MATCH(AX63,$AS$1:$AW$1,0)</f>
        <v>4</v>
      </c>
      <c r="BC64" s="176"/>
      <c r="BD64" s="176"/>
      <c r="BE64" s="179"/>
      <c r="BF64" s="180"/>
      <c r="BG64" s="183"/>
      <c r="BH64" s="184"/>
      <c r="BI64" s="186"/>
      <c r="BJ64" s="187"/>
      <c r="BK64" s="173"/>
      <c r="BL64" s="174"/>
      <c r="BM64" s="169" t="s">
        <v>302</v>
      </c>
      <c r="BN64" s="165"/>
      <c r="BO64" s="165"/>
      <c r="BP64" s="166"/>
    </row>
    <row r="65" spans="2:68" ht="68.25" customHeight="1" thickBot="1" x14ac:dyDescent="0.3">
      <c r="B65" s="231"/>
      <c r="C65" s="225"/>
      <c r="D65" s="225"/>
      <c r="E65" s="227"/>
      <c r="F65" s="225"/>
      <c r="G65" s="227"/>
      <c r="H65" s="241"/>
      <c r="I65" s="227"/>
      <c r="J65" s="225"/>
      <c r="K65" s="225"/>
      <c r="L65" s="225"/>
      <c r="M65" s="225"/>
      <c r="N65" s="225"/>
      <c r="O65" s="225"/>
      <c r="P65" s="227"/>
      <c r="Q65" s="225"/>
      <c r="R65" s="186"/>
      <c r="S65" s="229"/>
      <c r="T65" s="186"/>
      <c r="U65" s="209"/>
      <c r="V65" s="186"/>
      <c r="W65" s="211"/>
      <c r="X65" s="213"/>
      <c r="Y65" s="216"/>
      <c r="Z65" s="219"/>
      <c r="AA65" s="1"/>
      <c r="AB65" s="1"/>
      <c r="AC65" s="93" t="s">
        <v>204</v>
      </c>
      <c r="AD65" s="188" t="s">
        <v>200</v>
      </c>
      <c r="AE65" s="188"/>
      <c r="AF65" s="188"/>
      <c r="AG65" s="188"/>
      <c r="AH65" s="188"/>
      <c r="AI65" s="188"/>
      <c r="AJ65" s="188"/>
      <c r="AK65" s="188"/>
      <c r="AL65" s="188"/>
      <c r="AM65" s="189"/>
      <c r="AN65" s="75" t="s">
        <v>201</v>
      </c>
      <c r="AO65" s="80"/>
      <c r="AP65" s="81"/>
      <c r="AQ65" s="81"/>
      <c r="AR65" s="81"/>
      <c r="AS65" s="81"/>
      <c r="AT65" s="81"/>
      <c r="AU65" s="81"/>
      <c r="AV65" s="81"/>
      <c r="AW65" s="81"/>
      <c r="AX65" s="81"/>
      <c r="AY65" s="81"/>
      <c r="AZ65" s="81"/>
      <c r="BA65" s="81"/>
      <c r="BB65" s="81"/>
      <c r="BC65" s="81"/>
      <c r="BD65" s="81"/>
      <c r="BE65" s="81"/>
      <c r="BF65" s="81"/>
      <c r="BG65" s="81"/>
      <c r="BH65" s="81"/>
      <c r="BI65" s="81"/>
      <c r="BJ65" s="81"/>
      <c r="BK65" s="81"/>
      <c r="BL65" s="82"/>
    </row>
    <row r="66" spans="2:68" ht="163.5" customHeight="1" thickBot="1" x14ac:dyDescent="0.3">
      <c r="B66" s="232"/>
      <c r="C66" s="197"/>
      <c r="D66" s="197"/>
      <c r="E66" s="227"/>
      <c r="F66" s="197"/>
      <c r="G66" s="228"/>
      <c r="H66" s="242"/>
      <c r="I66" s="228"/>
      <c r="J66" s="197"/>
      <c r="K66" s="197"/>
      <c r="L66" s="197"/>
      <c r="M66" s="197"/>
      <c r="N66" s="197"/>
      <c r="O66" s="197"/>
      <c r="P66" s="228"/>
      <c r="Q66" s="197"/>
      <c r="R66" s="208"/>
      <c r="S66" s="195"/>
      <c r="T66" s="208"/>
      <c r="U66" s="183"/>
      <c r="V66" s="208"/>
      <c r="W66" s="212"/>
      <c r="X66" s="214"/>
      <c r="Y66" s="217"/>
      <c r="Z66" s="220"/>
      <c r="AA66" s="35"/>
      <c r="AB66" s="35"/>
      <c r="AC66" s="91"/>
      <c r="AD66" s="73" t="s">
        <v>92</v>
      </c>
      <c r="AE66" s="73">
        <v>0</v>
      </c>
      <c r="AF66" s="73" t="s">
        <v>193</v>
      </c>
      <c r="AG66" s="73">
        <v>0</v>
      </c>
      <c r="AH66" s="73" t="s">
        <v>195</v>
      </c>
      <c r="AI66" s="73">
        <v>0</v>
      </c>
      <c r="AJ66" s="73" t="s">
        <v>95</v>
      </c>
      <c r="AK66" s="73">
        <v>0</v>
      </c>
      <c r="AL66" s="73" t="s">
        <v>196</v>
      </c>
      <c r="AM66" s="76">
        <v>0</v>
      </c>
      <c r="AN66" s="77">
        <f>AE66+AG66+AI66+AK66+AM66</f>
        <v>0</v>
      </c>
      <c r="AO66" s="83"/>
      <c r="AP66" s="84"/>
      <c r="AQ66" s="84"/>
      <c r="AR66" s="84"/>
      <c r="AS66" s="84"/>
      <c r="AT66" s="84"/>
      <c r="AU66" s="84"/>
      <c r="AV66" s="84"/>
      <c r="AW66" s="84"/>
      <c r="AX66" s="84"/>
      <c r="AY66" s="84"/>
      <c r="AZ66" s="84"/>
      <c r="BA66" s="84"/>
      <c r="BB66" s="84"/>
      <c r="BC66" s="84"/>
      <c r="BD66" s="84"/>
      <c r="BE66" s="84"/>
      <c r="BF66" s="84"/>
      <c r="BG66" s="84"/>
      <c r="BH66" s="84"/>
      <c r="BI66" s="84"/>
      <c r="BJ66" s="84"/>
      <c r="BK66" s="84"/>
      <c r="BL66" s="85"/>
      <c r="BM66" s="309" t="s">
        <v>310</v>
      </c>
      <c r="BN66" s="298"/>
      <c r="BO66" s="298"/>
      <c r="BP66" s="310"/>
    </row>
    <row r="67" spans="2:68" ht="38.25" customHeight="1" thickBot="1" x14ac:dyDescent="0.3">
      <c r="B67" s="230">
        <v>8</v>
      </c>
      <c r="C67" s="233"/>
      <c r="D67" s="233">
        <v>42858</v>
      </c>
      <c r="E67" s="234" t="s">
        <v>297</v>
      </c>
      <c r="F67" s="237" t="s">
        <v>213</v>
      </c>
      <c r="G67" s="226" t="s">
        <v>298</v>
      </c>
      <c r="H67" s="240" t="s">
        <v>279</v>
      </c>
      <c r="I67" s="226" t="s">
        <v>104</v>
      </c>
      <c r="J67" s="196" t="s">
        <v>280</v>
      </c>
      <c r="K67" s="196" t="s">
        <v>111</v>
      </c>
      <c r="L67" s="196" t="s">
        <v>257</v>
      </c>
      <c r="M67" s="196" t="s">
        <v>243</v>
      </c>
      <c r="N67" s="196" t="s">
        <v>210</v>
      </c>
      <c r="O67" s="196">
        <v>2</v>
      </c>
      <c r="P67" s="226" t="str">
        <f>VLOOKUP(O67,$O$1:$P$5,2,FALSE)</f>
        <v xml:space="preserve">IMPROBABLE </v>
      </c>
      <c r="Q67" s="196" t="str">
        <f>VLOOKUP(P67,$P$1:$Q$5,2,FALSE)</f>
        <v xml:space="preserve">El evento puede ocurrir  en algún momento </v>
      </c>
      <c r="R67" s="185" t="str">
        <f>VLOOKUP(Q67,$Q$1:$R$5,2,FALSE)</f>
        <v>Al menos de 1 vez en los últimos 5 años</v>
      </c>
      <c r="S67" s="194">
        <v>5</v>
      </c>
      <c r="T67" s="185" t="str">
        <f>VLOOKUP(S67,$U$1:$V$5,2,FALSE)</f>
        <v xml:space="preserve">Catastrófico </v>
      </c>
      <c r="U67" s="181" t="str">
        <f>VLOOKUP(T67,$V$1:$W$5,2,FALSE)</f>
        <v xml:space="preserve">Si el hecho llegara a presentarse, tendría desastrosas consecuencias o efectos sobre la entidad . </v>
      </c>
      <c r="V67" s="185"/>
      <c r="W67" s="210" t="s">
        <v>55</v>
      </c>
      <c r="X67" s="213" t="s">
        <v>206</v>
      </c>
      <c r="Y67" s="215">
        <v>5</v>
      </c>
      <c r="Z67" s="218" t="str">
        <f>INDEX($AS$2:$AW$6,AA68,AB68)</f>
        <v xml:space="preserve">E: Zona de riesgo Extrema: Reducir el riesgo, evitar , compartir y transferir </v>
      </c>
      <c r="AA67" s="89"/>
      <c r="AB67" s="89"/>
      <c r="AC67" s="93" t="s">
        <v>203</v>
      </c>
      <c r="AD67" s="188" t="s">
        <v>194</v>
      </c>
      <c r="AE67" s="188"/>
      <c r="AF67" s="188"/>
      <c r="AG67" s="188"/>
      <c r="AH67" s="188"/>
      <c r="AI67" s="188"/>
      <c r="AJ67" s="188"/>
      <c r="AK67" s="188"/>
      <c r="AL67" s="188"/>
      <c r="AM67" s="189"/>
      <c r="AN67" s="147" t="s">
        <v>197</v>
      </c>
      <c r="AO67" s="221" t="s">
        <v>99</v>
      </c>
      <c r="AP67" s="223" t="s">
        <v>99</v>
      </c>
      <c r="AQ67" s="190">
        <f>VLOOKUP(AO67,$AN$9:$AO$11,2,FALSE)</f>
        <v>2</v>
      </c>
      <c r="AR67" s="192">
        <f>VLOOKUP(AP67,$AN$9:$AO$11,2,FALSE)</f>
        <v>2</v>
      </c>
      <c r="AS67" s="194">
        <f>O67-AQ67</f>
        <v>0</v>
      </c>
      <c r="AT67" s="196" t="e">
        <f>VLOOKUP(AS67,$O$1:$P$5,2,FALSE)</f>
        <v>#N/A</v>
      </c>
      <c r="AU67" s="198" t="e">
        <f>VLOOKUP(AT67,$P$1:$Q$5,2,FALSE)</f>
        <v>#N/A</v>
      </c>
      <c r="AV67" s="200" t="e">
        <f>VLOOKUP(AU67,$Q$1:$R$5,2,FALSE)</f>
        <v>#N/A</v>
      </c>
      <c r="AW67" s="202">
        <f>S67-AR67</f>
        <v>3</v>
      </c>
      <c r="AX67" s="204" t="str">
        <f>VLOOKUP(AW67,$U$1:$V$5,2,FALSE)</f>
        <v xml:space="preserve">Moderado </v>
      </c>
      <c r="AY67" s="206" t="str">
        <f>VLOOKUP(AX67,$V$1:$W$5,2,FALSE)</f>
        <v>Si el hecho llegara a presentarse, tendría medianas consecuencias o efectos sobre la entidad</v>
      </c>
      <c r="AZ67" s="182"/>
      <c r="BA67" s="40"/>
      <c r="BB67" s="3"/>
      <c r="BC67" s="175" t="e">
        <f>INDEX($AS$2:$AW$6,BA68,BB68)</f>
        <v>#N/A</v>
      </c>
      <c r="BD67" s="175" t="s">
        <v>260</v>
      </c>
      <c r="BE67" s="177" t="s">
        <v>318</v>
      </c>
      <c r="BF67" s="178"/>
      <c r="BG67" s="181" t="s">
        <v>244</v>
      </c>
      <c r="BH67" s="182"/>
      <c r="BI67" s="185" t="s">
        <v>296</v>
      </c>
      <c r="BJ67" s="182"/>
      <c r="BK67" s="171" t="s">
        <v>299</v>
      </c>
      <c r="BL67" s="172"/>
      <c r="BM67" s="347">
        <v>1</v>
      </c>
      <c r="BN67" s="167">
        <v>2</v>
      </c>
      <c r="BO67" s="167">
        <v>3</v>
      </c>
      <c r="BP67" s="168">
        <v>4</v>
      </c>
    </row>
    <row r="68" spans="2:68" ht="408.75" customHeight="1" thickBot="1" x14ac:dyDescent="0.3">
      <c r="B68" s="231"/>
      <c r="C68" s="225"/>
      <c r="D68" s="225"/>
      <c r="E68" s="235"/>
      <c r="F68" s="238"/>
      <c r="G68" s="227"/>
      <c r="H68" s="241"/>
      <c r="I68" s="227"/>
      <c r="J68" s="225"/>
      <c r="K68" s="225"/>
      <c r="L68" s="225"/>
      <c r="M68" s="225"/>
      <c r="N68" s="225"/>
      <c r="O68" s="225"/>
      <c r="P68" s="227"/>
      <c r="Q68" s="225"/>
      <c r="R68" s="186"/>
      <c r="S68" s="229"/>
      <c r="T68" s="186"/>
      <c r="U68" s="209"/>
      <c r="V68" s="186"/>
      <c r="W68" s="211"/>
      <c r="X68" s="213"/>
      <c r="Y68" s="216"/>
      <c r="Z68" s="219"/>
      <c r="AA68" s="20">
        <f>MATCH(P67,$AR$2:$AR$6,0)</f>
        <v>2</v>
      </c>
      <c r="AB68" s="25">
        <f>MATCH(T67,$AS$1:$AW$1,0)</f>
        <v>5</v>
      </c>
      <c r="AC68" s="90" t="s">
        <v>295</v>
      </c>
      <c r="AD68" s="72" t="s">
        <v>92</v>
      </c>
      <c r="AE68" s="72">
        <v>15</v>
      </c>
      <c r="AF68" s="72" t="s">
        <v>193</v>
      </c>
      <c r="AG68" s="72">
        <v>15</v>
      </c>
      <c r="AH68" s="72" t="s">
        <v>195</v>
      </c>
      <c r="AI68" s="72">
        <v>30</v>
      </c>
      <c r="AJ68" s="72" t="s">
        <v>95</v>
      </c>
      <c r="AK68" s="72">
        <v>15</v>
      </c>
      <c r="AL68" s="72" t="s">
        <v>196</v>
      </c>
      <c r="AM68" s="74">
        <v>25</v>
      </c>
      <c r="AN68" s="74">
        <f>AE68+AG68+AI68+AK68+AM68</f>
        <v>100</v>
      </c>
      <c r="AO68" s="222"/>
      <c r="AP68" s="224"/>
      <c r="AQ68" s="191"/>
      <c r="AR68" s="193"/>
      <c r="AS68" s="195"/>
      <c r="AT68" s="197"/>
      <c r="AU68" s="199"/>
      <c r="AV68" s="201"/>
      <c r="AW68" s="203"/>
      <c r="AX68" s="205"/>
      <c r="AY68" s="207"/>
      <c r="AZ68" s="184"/>
      <c r="BA68" s="78" t="e">
        <f>MATCH(AT67,$AR$2:$AR$6,0)</f>
        <v>#N/A</v>
      </c>
      <c r="BB68" s="79">
        <f>MATCH(AX67,$AS$1:$AW$1,0)</f>
        <v>3</v>
      </c>
      <c r="BC68" s="176"/>
      <c r="BD68" s="176"/>
      <c r="BE68" s="179"/>
      <c r="BF68" s="180"/>
      <c r="BG68" s="183"/>
      <c r="BH68" s="184"/>
      <c r="BI68" s="186"/>
      <c r="BJ68" s="187"/>
      <c r="BK68" s="173"/>
      <c r="BL68" s="174"/>
      <c r="BM68" s="169" t="s">
        <v>305</v>
      </c>
      <c r="BN68" s="165"/>
      <c r="BO68" s="165"/>
      <c r="BP68" s="166"/>
    </row>
    <row r="69" spans="2:68" ht="147.75" customHeight="1" thickBot="1" x14ac:dyDescent="0.3">
      <c r="B69" s="231"/>
      <c r="C69" s="225"/>
      <c r="D69" s="225"/>
      <c r="E69" s="235"/>
      <c r="F69" s="238"/>
      <c r="G69" s="227"/>
      <c r="H69" s="241"/>
      <c r="I69" s="227"/>
      <c r="J69" s="225"/>
      <c r="K69" s="225"/>
      <c r="L69" s="225"/>
      <c r="M69" s="225"/>
      <c r="N69" s="225"/>
      <c r="O69" s="225"/>
      <c r="P69" s="227"/>
      <c r="Q69" s="225"/>
      <c r="R69" s="186"/>
      <c r="S69" s="229"/>
      <c r="T69" s="186"/>
      <c r="U69" s="209"/>
      <c r="V69" s="186"/>
      <c r="W69" s="211"/>
      <c r="X69" s="213"/>
      <c r="Y69" s="216"/>
      <c r="Z69" s="219"/>
      <c r="AA69" s="1"/>
      <c r="AB69" s="1"/>
      <c r="AC69" s="93" t="s">
        <v>204</v>
      </c>
      <c r="AD69" s="188" t="s">
        <v>200</v>
      </c>
      <c r="AE69" s="188"/>
      <c r="AF69" s="188"/>
      <c r="AG69" s="188"/>
      <c r="AH69" s="188"/>
      <c r="AI69" s="188"/>
      <c r="AJ69" s="188"/>
      <c r="AK69" s="188"/>
      <c r="AL69" s="188"/>
      <c r="AM69" s="189"/>
      <c r="AN69" s="75" t="s">
        <v>201</v>
      </c>
      <c r="AO69" s="80"/>
      <c r="AP69" s="81"/>
      <c r="AQ69" s="81"/>
      <c r="AR69" s="81"/>
      <c r="AS69" s="81"/>
      <c r="AT69" s="81"/>
      <c r="AU69" s="81"/>
      <c r="AV69" s="81"/>
      <c r="AW69" s="81"/>
      <c r="AX69" s="81"/>
      <c r="AY69" s="81"/>
      <c r="AZ69" s="81"/>
      <c r="BA69" s="81"/>
      <c r="BB69" s="81"/>
      <c r="BC69" s="81"/>
      <c r="BD69" s="81"/>
      <c r="BE69" s="81"/>
      <c r="BF69" s="81"/>
      <c r="BG69" s="81"/>
      <c r="BH69" s="81"/>
      <c r="BI69" s="81"/>
      <c r="BJ69" s="81"/>
      <c r="BK69" s="81"/>
      <c r="BL69" s="82"/>
    </row>
    <row r="70" spans="2:68" ht="144" customHeight="1" thickBot="1" x14ac:dyDescent="0.3">
      <c r="B70" s="232"/>
      <c r="C70" s="197"/>
      <c r="D70" s="197"/>
      <c r="E70" s="236"/>
      <c r="F70" s="239"/>
      <c r="G70" s="228"/>
      <c r="H70" s="242"/>
      <c r="I70" s="228"/>
      <c r="J70" s="197"/>
      <c r="K70" s="197"/>
      <c r="L70" s="197"/>
      <c r="M70" s="197"/>
      <c r="N70" s="197"/>
      <c r="O70" s="197"/>
      <c r="P70" s="228"/>
      <c r="Q70" s="197"/>
      <c r="R70" s="208"/>
      <c r="S70" s="195"/>
      <c r="T70" s="208"/>
      <c r="U70" s="183"/>
      <c r="V70" s="208"/>
      <c r="W70" s="212"/>
      <c r="X70" s="214"/>
      <c r="Y70" s="217"/>
      <c r="Z70" s="220"/>
      <c r="AA70" s="35"/>
      <c r="AB70" s="35"/>
      <c r="AC70" s="91" t="s">
        <v>265</v>
      </c>
      <c r="AD70" s="73" t="s">
        <v>92</v>
      </c>
      <c r="AE70" s="73">
        <v>15</v>
      </c>
      <c r="AF70" s="73" t="s">
        <v>193</v>
      </c>
      <c r="AG70" s="73">
        <v>15</v>
      </c>
      <c r="AH70" s="73" t="s">
        <v>195</v>
      </c>
      <c r="AI70" s="73">
        <v>30</v>
      </c>
      <c r="AJ70" s="73" t="s">
        <v>95</v>
      </c>
      <c r="AK70" s="73">
        <v>15</v>
      </c>
      <c r="AL70" s="73" t="s">
        <v>196</v>
      </c>
      <c r="AM70" s="76">
        <v>25</v>
      </c>
      <c r="AN70" s="77">
        <f>AE70+AG70+AI70+AK70+AM70</f>
        <v>100</v>
      </c>
      <c r="AO70" s="83"/>
      <c r="AP70" s="84"/>
      <c r="AQ70" s="84"/>
      <c r="AR70" s="84"/>
      <c r="AS70" s="84"/>
      <c r="AT70" s="84"/>
      <c r="AU70" s="84"/>
      <c r="AV70" s="84"/>
      <c r="AW70" s="84"/>
      <c r="AX70" s="84"/>
      <c r="AY70" s="84"/>
      <c r="AZ70" s="84"/>
      <c r="BA70" s="84"/>
      <c r="BB70" s="84"/>
      <c r="BC70" s="84"/>
      <c r="BD70" s="84"/>
      <c r="BE70" s="84"/>
      <c r="BF70" s="84"/>
      <c r="BG70" s="84"/>
      <c r="BH70" s="84"/>
      <c r="BI70" s="84"/>
      <c r="BJ70" s="84"/>
      <c r="BK70" s="84"/>
      <c r="BL70" s="85"/>
    </row>
  </sheetData>
  <autoFilter ref="C38:E70"/>
  <mergeCells count="376">
    <mergeCell ref="BM38:BP38"/>
    <mergeCell ref="BM42:BP42"/>
    <mergeCell ref="BM46:BP46"/>
    <mergeCell ref="BM50:BP50"/>
    <mergeCell ref="BM54:BP54"/>
    <mergeCell ref="BM58:BP58"/>
    <mergeCell ref="BM62:BP62"/>
    <mergeCell ref="BM66:BP66"/>
    <mergeCell ref="BG43:BH44"/>
    <mergeCell ref="BG47:BH48"/>
    <mergeCell ref="BG51:BH52"/>
    <mergeCell ref="BG55:BH56"/>
    <mergeCell ref="BG59:BH60"/>
    <mergeCell ref="BG63:BH64"/>
    <mergeCell ref="BI55:BJ56"/>
    <mergeCell ref="BI47:BJ48"/>
    <mergeCell ref="BK38:BL38"/>
    <mergeCell ref="BK39:BL40"/>
    <mergeCell ref="BK43:BL44"/>
    <mergeCell ref="AQ55:AQ56"/>
    <mergeCell ref="AR55:AR56"/>
    <mergeCell ref="AO36:BC36"/>
    <mergeCell ref="Z36:AN36"/>
    <mergeCell ref="BC39:BC40"/>
    <mergeCell ref="BE39:BF40"/>
    <mergeCell ref="BC47:BC48"/>
    <mergeCell ref="BE47:BF48"/>
    <mergeCell ref="BE43:BF44"/>
    <mergeCell ref="AS55:AS56"/>
    <mergeCell ref="AT55:AT56"/>
    <mergeCell ref="AU55:AU56"/>
    <mergeCell ref="AV55:AV56"/>
    <mergeCell ref="AW55:AW56"/>
    <mergeCell ref="AX55:AX56"/>
    <mergeCell ref="AY55:AZ56"/>
    <mergeCell ref="BC55:BC56"/>
    <mergeCell ref="BE55:BF56"/>
    <mergeCell ref="BD39:BD40"/>
    <mergeCell ref="BD43:BD44"/>
    <mergeCell ref="BD47:BD48"/>
    <mergeCell ref="BD51:BD52"/>
    <mergeCell ref="BD55:BD56"/>
    <mergeCell ref="AX43:AX44"/>
    <mergeCell ref="AY43:AZ44"/>
    <mergeCell ref="AY47:AZ48"/>
    <mergeCell ref="BI43:BJ44"/>
    <mergeCell ref="AD38:AN38"/>
    <mergeCell ref="Z37:AR37"/>
    <mergeCell ref="BE36:BL37"/>
    <mergeCell ref="BE38:BF38"/>
    <mergeCell ref="BI38:BJ38"/>
    <mergeCell ref="AY38:AZ38"/>
    <mergeCell ref="AS37:BC37"/>
    <mergeCell ref="BG38:BH38"/>
    <mergeCell ref="BG39:BH40"/>
    <mergeCell ref="AQ47:AQ48"/>
    <mergeCell ref="AR47:AR48"/>
    <mergeCell ref="AO47:AO48"/>
    <mergeCell ref="AP47:AP48"/>
    <mergeCell ref="AX47:AX48"/>
    <mergeCell ref="BC43:BC44"/>
    <mergeCell ref="AW43:AW44"/>
    <mergeCell ref="AV43:AV44"/>
    <mergeCell ref="AU43:AU44"/>
    <mergeCell ref="AT43:AT44"/>
    <mergeCell ref="S39:S42"/>
    <mergeCell ref="U38:V38"/>
    <mergeCell ref="BI39:BJ40"/>
    <mergeCell ref="AD41:AM41"/>
    <mergeCell ref="AY39:AZ40"/>
    <mergeCell ref="T39:T42"/>
    <mergeCell ref="U39:V42"/>
    <mergeCell ref="W39:W42"/>
    <mergeCell ref="X39:X42"/>
    <mergeCell ref="Y39:Y42"/>
    <mergeCell ref="Z39:Z42"/>
    <mergeCell ref="AD39:AM39"/>
    <mergeCell ref="AO39:AO40"/>
    <mergeCell ref="AP39:AP40"/>
    <mergeCell ref="AQ39:AQ40"/>
    <mergeCell ref="AR39:AR40"/>
    <mergeCell ref="AS39:AS40"/>
    <mergeCell ref="AT39:AT40"/>
    <mergeCell ref="AU39:AU40"/>
    <mergeCell ref="AV39:AV40"/>
    <mergeCell ref="AW39:AW40"/>
    <mergeCell ref="AX39:AX40"/>
    <mergeCell ref="C28:C33"/>
    <mergeCell ref="K34:M34"/>
    <mergeCell ref="O37:R37"/>
    <mergeCell ref="O36:W36"/>
    <mergeCell ref="S37:W37"/>
    <mergeCell ref="C34:G34"/>
    <mergeCell ref="V7:V11"/>
    <mergeCell ref="V12:V16"/>
    <mergeCell ref="V17:V21"/>
    <mergeCell ref="V22:V26"/>
    <mergeCell ref="H34:J34"/>
    <mergeCell ref="B36:M37"/>
    <mergeCell ref="K39:K42"/>
    <mergeCell ref="L39:L42"/>
    <mergeCell ref="M39:M42"/>
    <mergeCell ref="N39:N42"/>
    <mergeCell ref="O39:O42"/>
    <mergeCell ref="P39:P42"/>
    <mergeCell ref="Q39:Q42"/>
    <mergeCell ref="R39:R42"/>
    <mergeCell ref="H43:H46"/>
    <mergeCell ref="I43:I46"/>
    <mergeCell ref="J43:J46"/>
    <mergeCell ref="K43:K46"/>
    <mergeCell ref="L43:L46"/>
    <mergeCell ref="N43:N46"/>
    <mergeCell ref="O43:O46"/>
    <mergeCell ref="P43:P46"/>
    <mergeCell ref="Q43:Q46"/>
    <mergeCell ref="B39:B42"/>
    <mergeCell ref="C39:C42"/>
    <mergeCell ref="D39:D42"/>
    <mergeCell ref="E39:E42"/>
    <mergeCell ref="F39:F42"/>
    <mergeCell ref="G39:G42"/>
    <mergeCell ref="H39:H42"/>
    <mergeCell ref="I39:I42"/>
    <mergeCell ref="J39:J42"/>
    <mergeCell ref="AQ43:AQ44"/>
    <mergeCell ref="AR43:AR44"/>
    <mergeCell ref="AD45:AM45"/>
    <mergeCell ref="R43:R46"/>
    <mergeCell ref="AD49:AM49"/>
    <mergeCell ref="T43:T46"/>
    <mergeCell ref="U43:V46"/>
    <mergeCell ref="W43:W46"/>
    <mergeCell ref="X43:X46"/>
    <mergeCell ref="Y43:Y46"/>
    <mergeCell ref="Z43:Z46"/>
    <mergeCell ref="AD43:AM43"/>
    <mergeCell ref="AO43:AO44"/>
    <mergeCell ref="AP43:AP44"/>
    <mergeCell ref="T47:T50"/>
    <mergeCell ref="U47:V50"/>
    <mergeCell ref="W47:W50"/>
    <mergeCell ref="X47:X50"/>
    <mergeCell ref="Y47:Y50"/>
    <mergeCell ref="Z47:Z50"/>
    <mergeCell ref="Q47:Q50"/>
    <mergeCell ref="AD47:AM47"/>
    <mergeCell ref="AW47:AW48"/>
    <mergeCell ref="AV47:AV48"/>
    <mergeCell ref="AU47:AU48"/>
    <mergeCell ref="AT47:AT48"/>
    <mergeCell ref="AS47:AS48"/>
    <mergeCell ref="R47:R50"/>
    <mergeCell ref="S47:S50"/>
    <mergeCell ref="AS43:AS44"/>
    <mergeCell ref="S43:S46"/>
    <mergeCell ref="B43:B46"/>
    <mergeCell ref="C43:C46"/>
    <mergeCell ref="D43:D46"/>
    <mergeCell ref="E43:E46"/>
    <mergeCell ref="F43:F46"/>
    <mergeCell ref="G43:G46"/>
    <mergeCell ref="B47:B50"/>
    <mergeCell ref="C47:C50"/>
    <mergeCell ref="D47:D50"/>
    <mergeCell ref="E47:E50"/>
    <mergeCell ref="F47:F50"/>
    <mergeCell ref="G47:G50"/>
    <mergeCell ref="H47:H50"/>
    <mergeCell ref="I47:I50"/>
    <mergeCell ref="J47:J50"/>
    <mergeCell ref="M43:M46"/>
    <mergeCell ref="K47:K50"/>
    <mergeCell ref="L47:L50"/>
    <mergeCell ref="M47:M50"/>
    <mergeCell ref="N47:N50"/>
    <mergeCell ref="O47:O50"/>
    <mergeCell ref="P47:P50"/>
    <mergeCell ref="AT51:AT52"/>
    <mergeCell ref="BC51:BC52"/>
    <mergeCell ref="BE51:BF52"/>
    <mergeCell ref="BI51:BJ52"/>
    <mergeCell ref="AW51:AW52"/>
    <mergeCell ref="AX51:AX52"/>
    <mergeCell ref="AY51:AZ52"/>
    <mergeCell ref="AV51:AV52"/>
    <mergeCell ref="AU51:AU52"/>
    <mergeCell ref="AD53:AM53"/>
    <mergeCell ref="Y51:Y54"/>
    <mergeCell ref="Z51:Z54"/>
    <mergeCell ref="AD51:AM51"/>
    <mergeCell ref="AO51:AO52"/>
    <mergeCell ref="AP51:AP52"/>
    <mergeCell ref="AQ51:AQ52"/>
    <mergeCell ref="AR51:AR52"/>
    <mergeCell ref="AS51:AS52"/>
    <mergeCell ref="B51:B54"/>
    <mergeCell ref="C51:C54"/>
    <mergeCell ref="D51:D54"/>
    <mergeCell ref="E51:E54"/>
    <mergeCell ref="F51:F54"/>
    <mergeCell ref="G51:G54"/>
    <mergeCell ref="H51:H54"/>
    <mergeCell ref="I51:I54"/>
    <mergeCell ref="J51:J54"/>
    <mergeCell ref="K51:K54"/>
    <mergeCell ref="L51:L54"/>
    <mergeCell ref="M51:M54"/>
    <mergeCell ref="N51:N54"/>
    <mergeCell ref="O51:O54"/>
    <mergeCell ref="P51:P54"/>
    <mergeCell ref="Q51:Q54"/>
    <mergeCell ref="R51:R54"/>
    <mergeCell ref="S51:S54"/>
    <mergeCell ref="T51:T54"/>
    <mergeCell ref="U51:V54"/>
    <mergeCell ref="W51:W54"/>
    <mergeCell ref="U55:V58"/>
    <mergeCell ref="W55:W58"/>
    <mergeCell ref="B55:B58"/>
    <mergeCell ref="B59:B62"/>
    <mergeCell ref="X51:X54"/>
    <mergeCell ref="L55:L58"/>
    <mergeCell ref="M55:M58"/>
    <mergeCell ref="N55:N58"/>
    <mergeCell ref="O55:O58"/>
    <mergeCell ref="P55:P58"/>
    <mergeCell ref="Q55:Q58"/>
    <mergeCell ref="R55:R58"/>
    <mergeCell ref="S55:S58"/>
    <mergeCell ref="T55:T58"/>
    <mergeCell ref="C55:C58"/>
    <mergeCell ref="D55:D58"/>
    <mergeCell ref="E55:E58"/>
    <mergeCell ref="F55:F58"/>
    <mergeCell ref="G55:G58"/>
    <mergeCell ref="H55:H58"/>
    <mergeCell ref="I55:I58"/>
    <mergeCell ref="J55:J58"/>
    <mergeCell ref="K55:K58"/>
    <mergeCell ref="X55:X58"/>
    <mergeCell ref="AD57:AM57"/>
    <mergeCell ref="C59:C62"/>
    <mergeCell ref="D59:D62"/>
    <mergeCell ref="E59:E62"/>
    <mergeCell ref="F59:F62"/>
    <mergeCell ref="G59:G62"/>
    <mergeCell ref="H59:H62"/>
    <mergeCell ref="I59:I62"/>
    <mergeCell ref="J59:J62"/>
    <mergeCell ref="K59:K62"/>
    <mergeCell ref="L59:L62"/>
    <mergeCell ref="M59:M62"/>
    <mergeCell ref="N59:N62"/>
    <mergeCell ref="O59:O62"/>
    <mergeCell ref="P59:P62"/>
    <mergeCell ref="Q59:Q62"/>
    <mergeCell ref="R59:R62"/>
    <mergeCell ref="S59:S62"/>
    <mergeCell ref="T59:T62"/>
    <mergeCell ref="Y55:Y58"/>
    <mergeCell ref="X59:X62"/>
    <mergeCell ref="Y59:Y62"/>
    <mergeCell ref="Z59:Z62"/>
    <mergeCell ref="AD59:AM59"/>
    <mergeCell ref="AO59:AO60"/>
    <mergeCell ref="AP59:AP60"/>
    <mergeCell ref="Z55:Z58"/>
    <mergeCell ref="AD55:AM55"/>
    <mergeCell ref="AO55:AO56"/>
    <mergeCell ref="AP55:AP56"/>
    <mergeCell ref="AD61:AM61"/>
    <mergeCell ref="AV59:AV60"/>
    <mergeCell ref="AW59:AW60"/>
    <mergeCell ref="AX59:AX60"/>
    <mergeCell ref="AY59:AZ60"/>
    <mergeCell ref="BC59:BC60"/>
    <mergeCell ref="BE59:BF60"/>
    <mergeCell ref="BI59:BJ60"/>
    <mergeCell ref="U59:V62"/>
    <mergeCell ref="W59:W62"/>
    <mergeCell ref="AT59:AT60"/>
    <mergeCell ref="AQ59:AQ60"/>
    <mergeCell ref="AR59:AR60"/>
    <mergeCell ref="BD59:BD60"/>
    <mergeCell ref="AS59:AS60"/>
    <mergeCell ref="AU59:AU60"/>
    <mergeCell ref="AR63:AR64"/>
    <mergeCell ref="AS63:AS64"/>
    <mergeCell ref="AT63:AT64"/>
    <mergeCell ref="AU63:AU64"/>
    <mergeCell ref="AV63:AV64"/>
    <mergeCell ref="AW63:AW64"/>
    <mergeCell ref="AX63:AX64"/>
    <mergeCell ref="AY63:AZ64"/>
    <mergeCell ref="BC63:BC64"/>
    <mergeCell ref="AD65:AM65"/>
    <mergeCell ref="W63:W66"/>
    <mergeCell ref="X63:X66"/>
    <mergeCell ref="Y63:Y66"/>
    <mergeCell ref="Z63:Z66"/>
    <mergeCell ref="AD63:AM63"/>
    <mergeCell ref="AO63:AO64"/>
    <mergeCell ref="AP63:AP64"/>
    <mergeCell ref="AQ63:AQ64"/>
    <mergeCell ref="B63:B66"/>
    <mergeCell ref="C63:C66"/>
    <mergeCell ref="D63:D66"/>
    <mergeCell ref="E63:E66"/>
    <mergeCell ref="F63:F66"/>
    <mergeCell ref="G63:G66"/>
    <mergeCell ref="H63:H66"/>
    <mergeCell ref="I63:I66"/>
    <mergeCell ref="J63:J66"/>
    <mergeCell ref="T63:T66"/>
    <mergeCell ref="U63:V66"/>
    <mergeCell ref="K63:K66"/>
    <mergeCell ref="L63:L66"/>
    <mergeCell ref="M63:M66"/>
    <mergeCell ref="N63:N66"/>
    <mergeCell ref="O63:O66"/>
    <mergeCell ref="P63:P66"/>
    <mergeCell ref="Q63:Q66"/>
    <mergeCell ref="R63:R66"/>
    <mergeCell ref="S63:S66"/>
    <mergeCell ref="B67:B70"/>
    <mergeCell ref="C67:C70"/>
    <mergeCell ref="D67:D70"/>
    <mergeCell ref="E67:E70"/>
    <mergeCell ref="F67:F70"/>
    <mergeCell ref="G67:G70"/>
    <mergeCell ref="H67:H70"/>
    <mergeCell ref="I67:I70"/>
    <mergeCell ref="J67:J70"/>
    <mergeCell ref="K67:K70"/>
    <mergeCell ref="L67:L70"/>
    <mergeCell ref="M67:M70"/>
    <mergeCell ref="N67:N70"/>
    <mergeCell ref="O67:O70"/>
    <mergeCell ref="P67:P70"/>
    <mergeCell ref="Q67:Q70"/>
    <mergeCell ref="R67:R70"/>
    <mergeCell ref="S67:S70"/>
    <mergeCell ref="AY67:AZ68"/>
    <mergeCell ref="BD67:BD68"/>
    <mergeCell ref="T67:T70"/>
    <mergeCell ref="U67:V70"/>
    <mergeCell ref="W67:W70"/>
    <mergeCell ref="X67:X70"/>
    <mergeCell ref="Y67:Y70"/>
    <mergeCell ref="Z67:Z70"/>
    <mergeCell ref="AD67:AM67"/>
    <mergeCell ref="AO67:AO68"/>
    <mergeCell ref="AP67:AP68"/>
    <mergeCell ref="AD69:AM69"/>
    <mergeCell ref="AQ67:AQ68"/>
    <mergeCell ref="AR67:AR68"/>
    <mergeCell ref="AS67:AS68"/>
    <mergeCell ref="AT67:AT68"/>
    <mergeCell ref="AU67:AU68"/>
    <mergeCell ref="AV67:AV68"/>
    <mergeCell ref="AW67:AW68"/>
    <mergeCell ref="AX67:AX68"/>
    <mergeCell ref="BK47:BL48"/>
    <mergeCell ref="BK51:BL52"/>
    <mergeCell ref="BK55:BL56"/>
    <mergeCell ref="BK59:BL60"/>
    <mergeCell ref="BK63:BL64"/>
    <mergeCell ref="BK67:BL68"/>
    <mergeCell ref="BC67:BC68"/>
    <mergeCell ref="BE67:BF68"/>
    <mergeCell ref="BG67:BH68"/>
    <mergeCell ref="BI67:BJ68"/>
    <mergeCell ref="BE63:BF64"/>
    <mergeCell ref="BI63:BJ64"/>
    <mergeCell ref="BD63:BD64"/>
  </mergeCells>
  <phoneticPr fontId="35" type="noConversion"/>
  <conditionalFormatting sqref="Z63:Z66">
    <cfRule type="cellIs" dxfId="119" priority="786" operator="equal">
      <formula>$AU$6</formula>
    </cfRule>
    <cfRule type="cellIs" dxfId="118" priority="787" operator="equal">
      <formula>$AV$2</formula>
    </cfRule>
    <cfRule type="cellIs" dxfId="117" priority="788" operator="equal">
      <formula>$AU$2</formula>
    </cfRule>
    <cfRule type="cellIs" dxfId="116" priority="789" operator="equal">
      <formula>$AS$2</formula>
    </cfRule>
  </conditionalFormatting>
  <conditionalFormatting sqref="X63:X66">
    <cfRule type="cellIs" dxfId="115" priority="771" operator="equal">
      <formula>$T$14</formula>
    </cfRule>
  </conditionalFormatting>
  <conditionalFormatting sqref="X39:X42">
    <cfRule type="cellIs" dxfId="114" priority="356" operator="equal">
      <formula>$T$14</formula>
    </cfRule>
  </conditionalFormatting>
  <conditionalFormatting sqref="Z39:Z42">
    <cfRule type="cellIs" dxfId="113" priority="361" operator="equal">
      <formula>$AU$6</formula>
    </cfRule>
    <cfRule type="cellIs" dxfId="112" priority="362" operator="equal">
      <formula>$AV$2</formula>
    </cfRule>
    <cfRule type="cellIs" dxfId="111" priority="363" operator="equal">
      <formula>$AU$2</formula>
    </cfRule>
    <cfRule type="cellIs" dxfId="110" priority="364" operator="equal">
      <formula>$AS$2</formula>
    </cfRule>
  </conditionalFormatting>
  <conditionalFormatting sqref="BC39:BD39 BC40">
    <cfRule type="cellIs" dxfId="109" priority="357" operator="equal">
      <formula>$AV$4</formula>
    </cfRule>
    <cfRule type="cellIs" dxfId="108" priority="358" operator="equal">
      <formula>$AV$2</formula>
    </cfRule>
    <cfRule type="cellIs" dxfId="107" priority="359" operator="equal">
      <formula>$AU$2</formula>
    </cfRule>
    <cfRule type="cellIs" dxfId="106" priority="360" operator="equal">
      <formula>$AS$2</formula>
    </cfRule>
  </conditionalFormatting>
  <conditionalFormatting sqref="X43:X46">
    <cfRule type="cellIs" dxfId="105" priority="347" operator="equal">
      <formula>$T$14</formula>
    </cfRule>
  </conditionalFormatting>
  <conditionalFormatting sqref="Z43:Z46">
    <cfRule type="cellIs" dxfId="104" priority="352" operator="equal">
      <formula>$AU$6</formula>
    </cfRule>
    <cfRule type="cellIs" dxfId="103" priority="353" operator="equal">
      <formula>$AV$2</formula>
    </cfRule>
    <cfRule type="cellIs" dxfId="102" priority="354" operator="equal">
      <formula>$AU$2</formula>
    </cfRule>
    <cfRule type="cellIs" dxfId="101" priority="355" operator="equal">
      <formula>$AS$2</formula>
    </cfRule>
  </conditionalFormatting>
  <conditionalFormatting sqref="BC43:BC44">
    <cfRule type="cellIs" dxfId="100" priority="348" operator="equal">
      <formula>$AV$4</formula>
    </cfRule>
    <cfRule type="cellIs" dxfId="99" priority="349" operator="equal">
      <formula>$AV$2</formula>
    </cfRule>
    <cfRule type="cellIs" dxfId="98" priority="350" operator="equal">
      <formula>$AU$2</formula>
    </cfRule>
    <cfRule type="cellIs" dxfId="97" priority="351" operator="equal">
      <formula>$AS$2</formula>
    </cfRule>
  </conditionalFormatting>
  <conditionalFormatting sqref="X47:X50">
    <cfRule type="cellIs" dxfId="96" priority="338" operator="equal">
      <formula>$T$14</formula>
    </cfRule>
  </conditionalFormatting>
  <conditionalFormatting sqref="Z47:Z50">
    <cfRule type="cellIs" dxfId="95" priority="343" operator="equal">
      <formula>$AU$6</formula>
    </cfRule>
    <cfRule type="cellIs" dxfId="94" priority="344" operator="equal">
      <formula>$AV$2</formula>
    </cfRule>
    <cfRule type="cellIs" dxfId="93" priority="345" operator="equal">
      <formula>$AU$2</formula>
    </cfRule>
    <cfRule type="cellIs" dxfId="92" priority="346" operator="equal">
      <formula>$AS$2</formula>
    </cfRule>
  </conditionalFormatting>
  <conditionalFormatting sqref="BC47:BC48">
    <cfRule type="cellIs" dxfId="91" priority="339" operator="equal">
      <formula>$AV$4</formula>
    </cfRule>
    <cfRule type="cellIs" dxfId="90" priority="340" operator="equal">
      <formula>$AV$2</formula>
    </cfRule>
    <cfRule type="cellIs" dxfId="89" priority="341" operator="equal">
      <formula>$AU$2</formula>
    </cfRule>
    <cfRule type="cellIs" dxfId="88" priority="342" operator="equal">
      <formula>$AS$2</formula>
    </cfRule>
  </conditionalFormatting>
  <conditionalFormatting sqref="Z51:Z54">
    <cfRule type="cellIs" dxfId="87" priority="245" operator="equal">
      <formula>$AU$6</formula>
    </cfRule>
    <cfRule type="cellIs" dxfId="86" priority="246" operator="equal">
      <formula>$AV$2</formula>
    </cfRule>
    <cfRule type="cellIs" dxfId="85" priority="247" operator="equal">
      <formula>$AU$2</formula>
    </cfRule>
    <cfRule type="cellIs" dxfId="84" priority="248" operator="equal">
      <formula>$AS$2</formula>
    </cfRule>
  </conditionalFormatting>
  <conditionalFormatting sqref="BC51:BC52">
    <cfRule type="cellIs" dxfId="83" priority="241" operator="equal">
      <formula>$AV$4</formula>
    </cfRule>
    <cfRule type="cellIs" dxfId="82" priority="242" operator="equal">
      <formula>$AV$2</formula>
    </cfRule>
    <cfRule type="cellIs" dxfId="81" priority="243" operator="equal">
      <formula>$AU$2</formula>
    </cfRule>
    <cfRule type="cellIs" dxfId="80" priority="244" operator="equal">
      <formula>$AS$2</formula>
    </cfRule>
  </conditionalFormatting>
  <conditionalFormatting sqref="X51:X54">
    <cfRule type="cellIs" dxfId="79" priority="240" operator="equal">
      <formula>$T$14</formula>
    </cfRule>
  </conditionalFormatting>
  <conditionalFormatting sqref="Z55:Z58">
    <cfRule type="cellIs" dxfId="78" priority="65" operator="equal">
      <formula>$AU$6</formula>
    </cfRule>
    <cfRule type="cellIs" dxfId="77" priority="66" operator="equal">
      <formula>$AV$2</formula>
    </cfRule>
    <cfRule type="cellIs" dxfId="76" priority="67" operator="equal">
      <formula>$AU$2</formula>
    </cfRule>
    <cfRule type="cellIs" dxfId="75" priority="68" operator="equal">
      <formula>$AS$2</formula>
    </cfRule>
  </conditionalFormatting>
  <conditionalFormatting sqref="BC55:BC56">
    <cfRule type="cellIs" dxfId="74" priority="61" operator="equal">
      <formula>$AV$4</formula>
    </cfRule>
    <cfRule type="cellIs" dxfId="73" priority="62" operator="equal">
      <formula>$AV$2</formula>
    </cfRule>
    <cfRule type="cellIs" dxfId="72" priority="63" operator="equal">
      <formula>$AU$2</formula>
    </cfRule>
    <cfRule type="cellIs" dxfId="71" priority="64" operator="equal">
      <formula>$AS$2</formula>
    </cfRule>
  </conditionalFormatting>
  <conditionalFormatting sqref="X55:X58">
    <cfRule type="cellIs" dxfId="70" priority="60" operator="equal">
      <formula>$T$14</formula>
    </cfRule>
  </conditionalFormatting>
  <conditionalFormatting sqref="Z59:Z62">
    <cfRule type="cellIs" dxfId="69" priority="56" operator="equal">
      <formula>$AU$6</formula>
    </cfRule>
    <cfRule type="cellIs" dxfId="68" priority="57" operator="equal">
      <formula>$AV$2</formula>
    </cfRule>
    <cfRule type="cellIs" dxfId="67" priority="58" operator="equal">
      <formula>$AU$2</formula>
    </cfRule>
    <cfRule type="cellIs" dxfId="66" priority="59" operator="equal">
      <formula>$AS$2</formula>
    </cfRule>
  </conditionalFormatting>
  <conditionalFormatting sqref="BC59:BC60">
    <cfRule type="cellIs" dxfId="65" priority="52" operator="equal">
      <formula>$AV$4</formula>
    </cfRule>
    <cfRule type="cellIs" dxfId="64" priority="53" operator="equal">
      <formula>$AV$2</formula>
    </cfRule>
    <cfRule type="cellIs" dxfId="63" priority="54" operator="equal">
      <formula>$AU$2</formula>
    </cfRule>
    <cfRule type="cellIs" dxfId="62" priority="55" operator="equal">
      <formula>$AS$2</formula>
    </cfRule>
  </conditionalFormatting>
  <conditionalFormatting sqref="X59:X62">
    <cfRule type="cellIs" dxfId="61" priority="51" operator="equal">
      <formula>$T$14</formula>
    </cfRule>
  </conditionalFormatting>
  <conditionalFormatting sqref="BC63:BC64">
    <cfRule type="cellIs" dxfId="60" priority="43" operator="equal">
      <formula>$AV$4</formula>
    </cfRule>
    <cfRule type="cellIs" dxfId="59" priority="44" operator="equal">
      <formula>$AV$2</formula>
    </cfRule>
    <cfRule type="cellIs" dxfId="58" priority="45" operator="equal">
      <formula>$AU$2</formula>
    </cfRule>
    <cfRule type="cellIs" dxfId="57" priority="46" operator="equal">
      <formula>$AS$2</formula>
    </cfRule>
  </conditionalFormatting>
  <conditionalFormatting sqref="Z67:Z70">
    <cfRule type="cellIs" dxfId="56" priority="38" operator="equal">
      <formula>$AU$6</formula>
    </cfRule>
    <cfRule type="cellIs" dxfId="55" priority="39" operator="equal">
      <formula>$AV$2</formula>
    </cfRule>
    <cfRule type="cellIs" dxfId="54" priority="40" operator="equal">
      <formula>$AU$2</formula>
    </cfRule>
    <cfRule type="cellIs" dxfId="53" priority="41" operator="equal">
      <formula>$AS$2</formula>
    </cfRule>
  </conditionalFormatting>
  <conditionalFormatting sqref="X67:X70">
    <cfRule type="cellIs" dxfId="52" priority="37" operator="equal">
      <formula>$T$14</formula>
    </cfRule>
  </conditionalFormatting>
  <conditionalFormatting sqref="BC67:BC68">
    <cfRule type="cellIs" dxfId="51" priority="33" operator="equal">
      <formula>$AV$4</formula>
    </cfRule>
    <cfRule type="cellIs" dxfId="50" priority="34" operator="equal">
      <formula>$AV$2</formula>
    </cfRule>
    <cfRule type="cellIs" dxfId="49" priority="35" operator="equal">
      <formula>$AU$2</formula>
    </cfRule>
    <cfRule type="cellIs" dxfId="48" priority="36" operator="equal">
      <formula>$AS$2</formula>
    </cfRule>
  </conditionalFormatting>
  <conditionalFormatting sqref="BD43">
    <cfRule type="cellIs" dxfId="47" priority="25" operator="equal">
      <formula>$AV$4</formula>
    </cfRule>
    <cfRule type="cellIs" dxfId="46" priority="26" operator="equal">
      <formula>$AV$2</formula>
    </cfRule>
    <cfRule type="cellIs" dxfId="45" priority="27" operator="equal">
      <formula>$AU$2</formula>
    </cfRule>
    <cfRule type="cellIs" dxfId="44" priority="28" operator="equal">
      <formula>$AS$2</formula>
    </cfRule>
  </conditionalFormatting>
  <conditionalFormatting sqref="BD47">
    <cfRule type="cellIs" dxfId="43" priority="21" operator="equal">
      <formula>$AV$4</formula>
    </cfRule>
    <cfRule type="cellIs" dxfId="42" priority="22" operator="equal">
      <formula>$AV$2</formula>
    </cfRule>
    <cfRule type="cellIs" dxfId="41" priority="23" operator="equal">
      <formula>$AU$2</formula>
    </cfRule>
    <cfRule type="cellIs" dxfId="40" priority="24" operator="equal">
      <formula>$AS$2</formula>
    </cfRule>
  </conditionalFormatting>
  <conditionalFormatting sqref="BD51">
    <cfRule type="cellIs" dxfId="39" priority="17" operator="equal">
      <formula>$AV$4</formula>
    </cfRule>
    <cfRule type="cellIs" dxfId="38" priority="18" operator="equal">
      <formula>$AV$2</formula>
    </cfRule>
    <cfRule type="cellIs" dxfId="37" priority="19" operator="equal">
      <formula>$AU$2</formula>
    </cfRule>
    <cfRule type="cellIs" dxfId="36" priority="20" operator="equal">
      <formula>$AS$2</formula>
    </cfRule>
  </conditionalFormatting>
  <conditionalFormatting sqref="BD55">
    <cfRule type="cellIs" dxfId="35" priority="13" operator="equal">
      <formula>$AV$4</formula>
    </cfRule>
    <cfRule type="cellIs" dxfId="34" priority="14" operator="equal">
      <formula>$AV$2</formula>
    </cfRule>
    <cfRule type="cellIs" dxfId="33" priority="15" operator="equal">
      <formula>$AU$2</formula>
    </cfRule>
    <cfRule type="cellIs" dxfId="32" priority="16" operator="equal">
      <formula>$AS$2</formula>
    </cfRule>
  </conditionalFormatting>
  <conditionalFormatting sqref="BD59">
    <cfRule type="cellIs" dxfId="31" priority="9" operator="equal">
      <formula>$AV$4</formula>
    </cfRule>
    <cfRule type="cellIs" dxfId="30" priority="10" operator="equal">
      <formula>$AV$2</formula>
    </cfRule>
    <cfRule type="cellIs" dxfId="29" priority="11" operator="equal">
      <formula>$AU$2</formula>
    </cfRule>
    <cfRule type="cellIs" dxfId="28" priority="12" operator="equal">
      <formula>$AS$2</formula>
    </cfRule>
  </conditionalFormatting>
  <conditionalFormatting sqref="BD63">
    <cfRule type="cellIs" dxfId="27" priority="5" operator="equal">
      <formula>$AV$4</formula>
    </cfRule>
    <cfRule type="cellIs" dxfId="26" priority="6" operator="equal">
      <formula>$AV$2</formula>
    </cfRule>
    <cfRule type="cellIs" dxfId="25" priority="7" operator="equal">
      <formula>$AU$2</formula>
    </cfRule>
    <cfRule type="cellIs" dxfId="24" priority="8" operator="equal">
      <formula>$AS$2</formula>
    </cfRule>
  </conditionalFormatting>
  <conditionalFormatting sqref="BD67">
    <cfRule type="cellIs" dxfId="23" priority="1" operator="equal">
      <formula>$AV$4</formula>
    </cfRule>
    <cfRule type="cellIs" dxfId="22" priority="2" operator="equal">
      <formula>$AV$2</formula>
    </cfRule>
    <cfRule type="cellIs" dxfId="21" priority="3" operator="equal">
      <formula>$AU$2</formula>
    </cfRule>
    <cfRule type="cellIs" dxfId="20" priority="4" operator="equal">
      <formula>$AS$2</formula>
    </cfRule>
  </conditionalFormatting>
  <dataValidations count="16">
    <dataValidation type="list" allowBlank="1" showInputMessage="1" showErrorMessage="1" sqref="O39:O40 O43:O44 O47:O48 O51:O52 O55:O56 O59:O60 O63:O64 O67:O68">
      <formula1>$O$1:$O$5</formula1>
    </dataValidation>
    <dataValidation type="list" allowBlank="1" showInputMessage="1" showErrorMessage="1" sqref="S39 S43 S47 S51 S55 S59 S63 S67">
      <formula1>$U$1:$U$5</formula1>
    </dataValidation>
    <dataValidation type="list" allowBlank="1" showInputMessage="1" showErrorMessage="1" sqref="I39:I40 I43:I44 I47:I48 I51:I52 I55:I56 I59:I60 I63:I64 I67:I68">
      <formula1>$G$1:$G$5</formula1>
    </dataValidation>
    <dataValidation type="list" allowBlank="1" showInputMessage="1" showErrorMessage="1" sqref="K39:K40 K43:K44 K47:K48 K51:K52 K55:K56 K59:K60 K63:K64 K67:K68">
      <formula1>$J$1:$J$6</formula1>
    </dataValidation>
    <dataValidation type="list" allowBlank="1" showInputMessage="1" showErrorMessage="1" sqref="F39:F40 F43:F44 F47:F48 F51:F52 F55:F56 F59:F60 F63:F64 F67:F68">
      <formula1>$E$2:$E$13</formula1>
    </dataValidation>
    <dataValidation type="list" allowBlank="1" showInputMessage="1" showErrorMessage="1" sqref="Y39 Y43 Y47 Y51 Y55 Y59 Y63 Y67">
      <formula1>$W$22:$W$26</formula1>
    </dataValidation>
    <dataValidation type="list" allowBlank="1" showInputMessage="1" showErrorMessage="1" sqref="E39:E40 E43:E44 E63:E64">
      <formula1>$C$2:$C$24</formula1>
    </dataValidation>
    <dataValidation type="list" allowBlank="1" showInputMessage="1" showErrorMessage="1" sqref="AE40 AE42 AE44 AE46 AE48 AE50 AE54 AE52 AE58 AE56 AE62 AE60 AE66 AE64 AE70 AE68">
      <formula1>$AD$15:$AD$16</formula1>
    </dataValidation>
    <dataValidation type="list" allowBlank="1" showInputMessage="1" showErrorMessage="1" sqref="AG40 AG42 AG44 AG46 AG48 AG50 AG54 AG52 AG58 AG56 AG62 AG60 AG66 AG64 AG70 AG68">
      <formula1>$AE$15:$AE$16</formula1>
    </dataValidation>
    <dataValidation type="list" allowBlank="1" showInputMessage="1" showErrorMessage="1" sqref="AI40 AI42 AI44 AI46 AI48 AI50 AI54 AI52 AI58 AI56 AI62 AI60 AI66 AI64 AI70 AI68">
      <formula1>$AF$15:$AF$16</formula1>
    </dataValidation>
    <dataValidation type="list" allowBlank="1" showInputMessage="1" showErrorMessage="1" sqref="AK40 AK42 AK44 AK46 AK48 AK50 AK54 AK52 AK58 AK56 AK62 AK60 AK66 AK64 AK70 AK68">
      <formula1>$AG$15:$AG$16</formula1>
    </dataValidation>
    <dataValidation type="list" allowBlank="1" showInputMessage="1" showErrorMessage="1" sqref="AM40 AM42 AM44 AM46 AM48 AM50 AM54 AM52 AM58 AM56 AM62 AM60 AM66 AM64 AM70 AM68">
      <formula1>$AH$15:$AH$16</formula1>
    </dataValidation>
    <dataValidation type="list" allowBlank="1" showInputMessage="1" showErrorMessage="1" sqref="AO39:AP40 AO43:AP44 AO47:AP48 AO51:AP52 AO55:AP56 AO59:AP60 AO63:AP64 AO67:AP68">
      <formula1>$AN$9:$AN$11</formula1>
    </dataValidation>
    <dataValidation type="list" allowBlank="1" showInputMessage="1" showErrorMessage="1" sqref="W39 W43 W47 W51 W55 W59 W63 W67">
      <formula1>$AN$1:$AN$4</formula1>
    </dataValidation>
    <dataValidation type="list" allowBlank="1" showInputMessage="1" showErrorMessage="1" sqref="X39 X43 X47 X51 X55 X59 X63 X67">
      <formula1>$T$14:$T$15</formula1>
    </dataValidation>
    <dataValidation type="list" allowBlank="1" showInputMessage="1" showErrorMessage="1" sqref="N39:N7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D7" sqref="D7"/>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315" t="s">
        <v>4</v>
      </c>
      <c r="D3" s="316"/>
      <c r="E3" s="316"/>
      <c r="F3" s="316"/>
      <c r="G3" s="317"/>
      <c r="H3" s="33"/>
    </row>
    <row r="4" spans="1:8" ht="53.25" customHeight="1" thickBot="1" x14ac:dyDescent="0.3">
      <c r="A4" s="32"/>
      <c r="B4" s="41" t="s">
        <v>57</v>
      </c>
      <c r="C4" s="45" t="s">
        <v>58</v>
      </c>
      <c r="D4" s="46" t="s">
        <v>59</v>
      </c>
      <c r="E4" s="46" t="s">
        <v>60</v>
      </c>
      <c r="F4" s="46" t="s">
        <v>61</v>
      </c>
      <c r="G4" s="47" t="s">
        <v>62</v>
      </c>
      <c r="H4" s="33"/>
    </row>
    <row r="5" spans="1:8" ht="48" customHeight="1" x14ac:dyDescent="0.25">
      <c r="A5" s="32"/>
      <c r="B5" s="42" t="s">
        <v>63</v>
      </c>
      <c r="C5" s="48" t="s">
        <v>68</v>
      </c>
      <c r="D5" s="49" t="s">
        <v>68</v>
      </c>
      <c r="E5" s="50" t="s">
        <v>69</v>
      </c>
      <c r="F5" s="51" t="s">
        <v>70</v>
      </c>
      <c r="G5" s="52" t="s">
        <v>70</v>
      </c>
      <c r="H5" s="33"/>
    </row>
    <row r="6" spans="1:8" ht="48" customHeight="1" x14ac:dyDescent="0.25">
      <c r="A6" s="32"/>
      <c r="B6" s="43" t="s">
        <v>64</v>
      </c>
      <c r="C6" s="53" t="s">
        <v>68</v>
      </c>
      <c r="D6" s="4" t="s">
        <v>68</v>
      </c>
      <c r="E6" s="5" t="s">
        <v>69</v>
      </c>
      <c r="F6" s="7" t="s">
        <v>70</v>
      </c>
      <c r="G6" s="54" t="s">
        <v>71</v>
      </c>
      <c r="H6" s="33"/>
    </row>
    <row r="7" spans="1:8" ht="48" customHeight="1" x14ac:dyDescent="0.25">
      <c r="A7" s="32"/>
      <c r="B7" s="43" t="s">
        <v>65</v>
      </c>
      <c r="C7" s="53" t="s">
        <v>68</v>
      </c>
      <c r="D7" s="5" t="s">
        <v>69</v>
      </c>
      <c r="E7" s="7" t="s">
        <v>70</v>
      </c>
      <c r="F7" s="6" t="s">
        <v>71</v>
      </c>
      <c r="G7" s="54" t="s">
        <v>71</v>
      </c>
      <c r="H7" s="33"/>
    </row>
    <row r="8" spans="1:8" ht="48" customHeight="1" x14ac:dyDescent="0.25">
      <c r="A8" s="32"/>
      <c r="B8" s="43" t="s">
        <v>66</v>
      </c>
      <c r="C8" s="55" t="s">
        <v>69</v>
      </c>
      <c r="D8" s="7" t="s">
        <v>70</v>
      </c>
      <c r="E8" s="7" t="s">
        <v>70</v>
      </c>
      <c r="F8" s="6" t="s">
        <v>71</v>
      </c>
      <c r="G8" s="54" t="s">
        <v>71</v>
      </c>
      <c r="H8" s="33"/>
    </row>
    <row r="9" spans="1:8" ht="48" customHeight="1" thickBot="1" x14ac:dyDescent="0.3">
      <c r="A9" s="32"/>
      <c r="B9" s="44" t="s">
        <v>67</v>
      </c>
      <c r="C9" s="56" t="s">
        <v>70</v>
      </c>
      <c r="D9" s="57" t="s">
        <v>70</v>
      </c>
      <c r="E9" s="58" t="s">
        <v>71</v>
      </c>
      <c r="F9" s="58" t="s">
        <v>71</v>
      </c>
      <c r="G9" s="59" t="s">
        <v>71</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72</v>
      </c>
      <c r="C12" s="9" t="s">
        <v>74</v>
      </c>
      <c r="D12" s="318" t="s">
        <v>75</v>
      </c>
      <c r="E12" s="319"/>
      <c r="F12" s="1"/>
      <c r="G12" s="1"/>
      <c r="H12" s="33"/>
    </row>
    <row r="13" spans="1:8" ht="18.75" customHeight="1" thickBot="1" x14ac:dyDescent="0.3">
      <c r="A13" s="32"/>
      <c r="B13" s="11" t="s">
        <v>73</v>
      </c>
      <c r="C13" s="14" t="s">
        <v>76</v>
      </c>
      <c r="D13" s="320" t="s">
        <v>77</v>
      </c>
      <c r="E13" s="321"/>
      <c r="F13" s="1"/>
      <c r="G13" s="1"/>
      <c r="H13" s="33"/>
    </row>
    <row r="14" spans="1:8" ht="15.75" thickBot="1" x14ac:dyDescent="0.3">
      <c r="A14" s="32"/>
      <c r="B14" s="12" t="s">
        <v>78</v>
      </c>
      <c r="C14" s="15" t="s">
        <v>79</v>
      </c>
      <c r="D14" s="322" t="s">
        <v>80</v>
      </c>
      <c r="E14" s="323"/>
      <c r="F14" s="1"/>
      <c r="G14" s="1"/>
      <c r="H14" s="33"/>
    </row>
    <row r="15" spans="1:8" ht="15.75" thickBot="1" x14ac:dyDescent="0.3">
      <c r="A15" s="32"/>
      <c r="B15" s="13" t="s">
        <v>81</v>
      </c>
      <c r="C15" s="16" t="s">
        <v>82</v>
      </c>
      <c r="D15" s="324" t="s">
        <v>83</v>
      </c>
      <c r="E15" s="325"/>
      <c r="F15" s="1"/>
      <c r="G15" s="1"/>
      <c r="H15" s="33"/>
    </row>
    <row r="16" spans="1:8" ht="15.75" thickBot="1" x14ac:dyDescent="0.3">
      <c r="A16" s="32"/>
      <c r="B16" s="10" t="s">
        <v>84</v>
      </c>
      <c r="C16" s="17" t="s">
        <v>85</v>
      </c>
      <c r="D16" s="313" t="s">
        <v>83</v>
      </c>
      <c r="E16" s="314"/>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326" t="s">
        <v>144</v>
      </c>
      <c r="D3" s="327"/>
      <c r="E3" s="327"/>
      <c r="F3" s="328"/>
      <c r="G3" s="33"/>
    </row>
    <row r="4" spans="2:15" x14ac:dyDescent="0.25">
      <c r="B4" s="32"/>
      <c r="C4" s="1"/>
      <c r="D4" s="1"/>
      <c r="E4" s="1"/>
      <c r="F4" s="1"/>
      <c r="G4" s="33"/>
    </row>
    <row r="5" spans="2:15" x14ac:dyDescent="0.25">
      <c r="B5" s="32"/>
      <c r="C5" s="66" t="s">
        <v>145</v>
      </c>
      <c r="D5" s="66" t="s">
        <v>146</v>
      </c>
      <c r="E5" s="1"/>
      <c r="F5" s="1"/>
      <c r="G5" s="33"/>
    </row>
    <row r="6" spans="2:15" x14ac:dyDescent="0.25">
      <c r="B6" s="32"/>
      <c r="C6" s="67">
        <v>1</v>
      </c>
      <c r="D6" s="65" t="s">
        <v>147</v>
      </c>
      <c r="E6" s="1"/>
      <c r="F6" s="1"/>
      <c r="G6" s="33"/>
    </row>
    <row r="7" spans="2:15" x14ac:dyDescent="0.25">
      <c r="B7" s="32"/>
      <c r="C7" s="67">
        <v>2</v>
      </c>
      <c r="D7" s="65" t="s">
        <v>148</v>
      </c>
      <c r="E7" s="1"/>
      <c r="F7" s="1"/>
      <c r="G7" s="33"/>
    </row>
    <row r="8" spans="2:15" x14ac:dyDescent="0.25">
      <c r="B8" s="32"/>
      <c r="C8" s="67">
        <v>3</v>
      </c>
      <c r="D8" s="65" t="s">
        <v>149</v>
      </c>
      <c r="E8" s="1"/>
      <c r="F8" s="1"/>
      <c r="G8" s="33"/>
    </row>
    <row r="9" spans="2:15" x14ac:dyDescent="0.25">
      <c r="B9" s="32"/>
      <c r="C9" s="67">
        <v>4</v>
      </c>
      <c r="D9" s="65" t="s">
        <v>150</v>
      </c>
      <c r="E9" s="1"/>
      <c r="F9" s="1"/>
      <c r="G9" s="33"/>
    </row>
    <row r="10" spans="2:15" x14ac:dyDescent="0.25">
      <c r="B10" s="32"/>
      <c r="C10" s="67">
        <v>5</v>
      </c>
      <c r="D10" s="65" t="s">
        <v>151</v>
      </c>
      <c r="E10" s="1"/>
      <c r="F10" s="1"/>
      <c r="G10" s="33"/>
    </row>
    <row r="11" spans="2:15" ht="15.75" thickBot="1" x14ac:dyDescent="0.3">
      <c r="B11" s="32"/>
      <c r="C11" s="1"/>
      <c r="D11" s="1"/>
      <c r="E11" s="1"/>
      <c r="F11" s="1"/>
      <c r="G11" s="33"/>
      <c r="O11" s="68"/>
    </row>
    <row r="12" spans="2:15" ht="15.75" thickBot="1" x14ac:dyDescent="0.3">
      <c r="B12" s="32"/>
      <c r="C12" s="326" t="s">
        <v>152</v>
      </c>
      <c r="D12" s="327"/>
      <c r="E12" s="327"/>
      <c r="F12" s="328"/>
      <c r="G12" s="33"/>
    </row>
    <row r="13" spans="2:15" x14ac:dyDescent="0.25">
      <c r="B13" s="32"/>
      <c r="C13" s="1"/>
      <c r="D13" s="1"/>
      <c r="E13" s="1"/>
      <c r="F13" s="1"/>
      <c r="G13" s="33"/>
    </row>
    <row r="14" spans="2:15" x14ac:dyDescent="0.25">
      <c r="B14" s="32"/>
      <c r="C14" s="66" t="s">
        <v>145</v>
      </c>
      <c r="D14" s="66" t="s">
        <v>146</v>
      </c>
      <c r="E14" s="1"/>
      <c r="F14" s="1"/>
      <c r="G14" s="33"/>
    </row>
    <row r="15" spans="2:15" x14ac:dyDescent="0.25">
      <c r="B15" s="32"/>
      <c r="C15" s="67">
        <v>1</v>
      </c>
      <c r="D15" s="65" t="s">
        <v>153</v>
      </c>
      <c r="E15" s="1"/>
      <c r="F15" s="1"/>
      <c r="G15" s="33"/>
    </row>
    <row r="16" spans="2:15" x14ac:dyDescent="0.25">
      <c r="B16" s="32"/>
      <c r="C16" s="67">
        <v>2</v>
      </c>
      <c r="D16" s="65" t="s">
        <v>154</v>
      </c>
      <c r="E16" s="1"/>
      <c r="F16" s="1"/>
      <c r="G16" s="33"/>
    </row>
    <row r="17" spans="2:7" x14ac:dyDescent="0.25">
      <c r="B17" s="32"/>
      <c r="C17" s="67">
        <v>3</v>
      </c>
      <c r="D17" s="65" t="s">
        <v>155</v>
      </c>
      <c r="E17" s="1"/>
      <c r="F17" s="1"/>
      <c r="G17" s="33"/>
    </row>
    <row r="18" spans="2:7" x14ac:dyDescent="0.25">
      <c r="B18" s="32"/>
      <c r="C18" s="67">
        <v>4</v>
      </c>
      <c r="D18" s="65" t="s">
        <v>156</v>
      </c>
      <c r="E18" s="1"/>
      <c r="F18" s="1"/>
      <c r="G18" s="33"/>
    </row>
    <row r="19" spans="2:7" x14ac:dyDescent="0.25">
      <c r="B19" s="32"/>
      <c r="C19" s="67">
        <v>5</v>
      </c>
      <c r="D19" s="65" t="s">
        <v>157</v>
      </c>
      <c r="E19" s="1"/>
      <c r="F19" s="1"/>
      <c r="G19" s="33"/>
    </row>
    <row r="20" spans="2:7" ht="15.75" thickBot="1" x14ac:dyDescent="0.3">
      <c r="B20" s="32"/>
      <c r="C20" s="1"/>
      <c r="D20" s="1"/>
      <c r="E20" s="1"/>
      <c r="F20" s="1"/>
      <c r="G20" s="33"/>
    </row>
    <row r="21" spans="2:7" ht="15.75" thickBot="1" x14ac:dyDescent="0.3">
      <c r="B21" s="32"/>
      <c r="C21" s="326" t="s">
        <v>158</v>
      </c>
      <c r="D21" s="327"/>
      <c r="E21" s="327"/>
      <c r="F21" s="328"/>
      <c r="G21" s="33"/>
    </row>
    <row r="22" spans="2:7" x14ac:dyDescent="0.25">
      <c r="B22" s="32"/>
      <c r="C22" s="1"/>
      <c r="D22" s="1"/>
      <c r="E22" s="1"/>
      <c r="F22" s="1"/>
      <c r="G22" s="33"/>
    </row>
    <row r="23" spans="2:7" x14ac:dyDescent="0.25">
      <c r="B23" s="32"/>
      <c r="C23" s="66" t="s">
        <v>145</v>
      </c>
      <c r="D23" s="66" t="s">
        <v>146</v>
      </c>
      <c r="E23" s="1"/>
      <c r="F23" s="1"/>
      <c r="G23" s="33"/>
    </row>
    <row r="24" spans="2:7" x14ac:dyDescent="0.25">
      <c r="B24" s="32"/>
      <c r="C24" s="67">
        <v>1</v>
      </c>
      <c r="D24" s="65" t="s">
        <v>159</v>
      </c>
      <c r="E24" s="1"/>
      <c r="F24" s="1"/>
      <c r="G24" s="33"/>
    </row>
    <row r="25" spans="2:7" x14ac:dyDescent="0.25">
      <c r="B25" s="32"/>
      <c r="C25" s="67">
        <v>2</v>
      </c>
      <c r="D25" s="65" t="s">
        <v>160</v>
      </c>
      <c r="E25" s="1"/>
      <c r="F25" s="1"/>
      <c r="G25" s="33"/>
    </row>
    <row r="26" spans="2:7" x14ac:dyDescent="0.25">
      <c r="B26" s="32"/>
      <c r="C26" s="67">
        <v>3</v>
      </c>
      <c r="D26" s="65" t="s">
        <v>161</v>
      </c>
      <c r="E26" s="1"/>
      <c r="F26" s="1"/>
      <c r="G26" s="33"/>
    </row>
    <row r="27" spans="2:7" x14ac:dyDescent="0.25">
      <c r="B27" s="32"/>
      <c r="C27" s="67">
        <v>4</v>
      </c>
      <c r="D27" s="65" t="s">
        <v>162</v>
      </c>
      <c r="E27" s="1"/>
      <c r="F27" s="1"/>
      <c r="G27" s="33"/>
    </row>
    <row r="28" spans="2:7" x14ac:dyDescent="0.25">
      <c r="B28" s="32"/>
      <c r="C28" s="67">
        <v>5</v>
      </c>
      <c r="D28" s="65" t="s">
        <v>163</v>
      </c>
      <c r="E28" s="1"/>
      <c r="F28" s="1"/>
      <c r="G28" s="33"/>
    </row>
    <row r="29" spans="2:7" ht="15.75" thickBot="1" x14ac:dyDescent="0.3">
      <c r="B29" s="32"/>
      <c r="C29" s="1"/>
      <c r="D29" s="1"/>
      <c r="E29" s="1"/>
      <c r="F29" s="1"/>
      <c r="G29" s="33"/>
    </row>
    <row r="30" spans="2:7" ht="15.75" thickBot="1" x14ac:dyDescent="0.3">
      <c r="B30" s="32"/>
      <c r="C30" s="326" t="s">
        <v>164</v>
      </c>
      <c r="D30" s="327"/>
      <c r="E30" s="327"/>
      <c r="F30" s="328"/>
      <c r="G30" s="33"/>
    </row>
    <row r="31" spans="2:7" x14ac:dyDescent="0.25">
      <c r="B31" s="32"/>
      <c r="C31" s="1"/>
      <c r="D31" s="1"/>
      <c r="E31" s="1"/>
      <c r="F31" s="1"/>
      <c r="G31" s="33"/>
    </row>
    <row r="32" spans="2:7" x14ac:dyDescent="0.25">
      <c r="B32" s="32"/>
      <c r="C32" s="66" t="s">
        <v>145</v>
      </c>
      <c r="D32" s="66" t="s">
        <v>146</v>
      </c>
      <c r="E32" s="1"/>
      <c r="F32" s="1"/>
      <c r="G32" s="33"/>
    </row>
    <row r="33" spans="2:7" x14ac:dyDescent="0.25">
      <c r="B33" s="32"/>
      <c r="C33" s="67">
        <v>1</v>
      </c>
      <c r="D33" s="65" t="s">
        <v>165</v>
      </c>
      <c r="E33" s="1"/>
      <c r="F33" s="1"/>
      <c r="G33" s="33"/>
    </row>
    <row r="34" spans="2:7" x14ac:dyDescent="0.25">
      <c r="B34" s="32"/>
      <c r="C34" s="67">
        <v>2</v>
      </c>
      <c r="D34" s="65" t="s">
        <v>166</v>
      </c>
      <c r="E34" s="1"/>
      <c r="F34" s="1"/>
      <c r="G34" s="33"/>
    </row>
    <row r="35" spans="2:7" x14ac:dyDescent="0.25">
      <c r="B35" s="32"/>
      <c r="C35" s="67">
        <v>3</v>
      </c>
      <c r="D35" s="65" t="s">
        <v>167</v>
      </c>
      <c r="E35" s="1"/>
      <c r="F35" s="1"/>
      <c r="G35" s="33"/>
    </row>
    <row r="36" spans="2:7" x14ac:dyDescent="0.25">
      <c r="B36" s="32"/>
      <c r="C36" s="67">
        <v>4</v>
      </c>
      <c r="D36" s="65" t="s">
        <v>168</v>
      </c>
      <c r="E36" s="1"/>
      <c r="F36" s="1"/>
      <c r="G36" s="33"/>
    </row>
    <row r="37" spans="2:7" x14ac:dyDescent="0.25">
      <c r="B37" s="32"/>
      <c r="C37" s="67">
        <v>5</v>
      </c>
      <c r="D37" s="65" t="s">
        <v>169</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20"/>
      <c r="B1" s="121"/>
      <c r="C1" s="121"/>
      <c r="D1" s="338"/>
      <c r="E1" s="338"/>
      <c r="F1" s="338"/>
      <c r="G1" s="338"/>
      <c r="H1" s="111"/>
      <c r="I1" s="112"/>
    </row>
    <row r="2" spans="1:9" x14ac:dyDescent="0.25">
      <c r="A2" s="122"/>
      <c r="B2" s="116"/>
      <c r="C2" s="116"/>
      <c r="D2" s="339"/>
      <c r="E2" s="339"/>
      <c r="F2" s="339"/>
      <c r="G2" s="339"/>
      <c r="H2" s="1"/>
      <c r="I2" s="113"/>
    </row>
    <row r="3" spans="1:9" x14ac:dyDescent="0.25">
      <c r="A3" s="122"/>
      <c r="B3" s="116"/>
      <c r="C3" s="116"/>
      <c r="D3" s="117"/>
      <c r="E3" s="340"/>
      <c r="F3" s="340"/>
      <c r="G3" s="340"/>
      <c r="H3" s="1"/>
      <c r="I3" s="113"/>
    </row>
    <row r="4" spans="1:9" x14ac:dyDescent="0.25">
      <c r="A4" s="122"/>
      <c r="B4" s="116"/>
      <c r="C4" s="116"/>
      <c r="D4" s="341"/>
      <c r="E4" s="341"/>
      <c r="F4" s="341"/>
      <c r="G4" s="341"/>
      <c r="H4" s="1"/>
      <c r="I4" s="113"/>
    </row>
    <row r="5" spans="1:9" x14ac:dyDescent="0.25">
      <c r="A5" s="122"/>
      <c r="B5" s="116"/>
      <c r="C5" s="116"/>
      <c r="D5" s="116"/>
      <c r="E5" s="116"/>
      <c r="F5" s="116"/>
      <c r="G5" s="116"/>
      <c r="H5" s="1"/>
      <c r="I5" s="113"/>
    </row>
    <row r="6" spans="1:9" x14ac:dyDescent="0.25">
      <c r="A6" s="122"/>
      <c r="B6" s="116"/>
      <c r="C6" s="118"/>
      <c r="D6" s="118"/>
      <c r="E6" s="118"/>
      <c r="F6" s="118"/>
      <c r="G6" s="119"/>
      <c r="H6" s="1"/>
      <c r="I6" s="113"/>
    </row>
    <row r="7" spans="1:9" x14ac:dyDescent="0.25">
      <c r="A7" s="122"/>
      <c r="B7" s="116"/>
      <c r="C7" s="116"/>
      <c r="D7" s="116"/>
      <c r="E7" s="116"/>
      <c r="F7" s="116"/>
      <c r="G7" s="116"/>
      <c r="H7" s="1"/>
      <c r="I7" s="113"/>
    </row>
    <row r="8" spans="1:9" ht="15.75" thickBot="1" x14ac:dyDescent="0.3">
      <c r="A8" s="123"/>
      <c r="B8" s="342"/>
      <c r="C8" s="342"/>
      <c r="D8" s="342"/>
      <c r="E8" s="342"/>
      <c r="F8" s="342"/>
      <c r="G8" s="342"/>
      <c r="H8" s="114"/>
      <c r="I8" s="115"/>
    </row>
    <row r="9" spans="1:9" x14ac:dyDescent="0.25">
      <c r="A9" s="330"/>
      <c r="B9" s="331"/>
      <c r="C9" s="331"/>
      <c r="D9" s="331"/>
      <c r="E9" s="331"/>
      <c r="F9" s="331"/>
      <c r="G9" s="331"/>
      <c r="H9" s="111"/>
      <c r="I9" s="112"/>
    </row>
    <row r="10" spans="1:9" x14ac:dyDescent="0.25">
      <c r="A10" s="332"/>
      <c r="B10" s="333"/>
      <c r="C10" s="333"/>
      <c r="D10" s="333"/>
      <c r="E10" s="333"/>
      <c r="F10" s="333"/>
      <c r="G10" s="333"/>
      <c r="H10" s="1"/>
      <c r="I10" s="113"/>
    </row>
    <row r="11" spans="1:9" x14ac:dyDescent="0.25">
      <c r="A11" s="332"/>
      <c r="B11" s="333"/>
      <c r="C11" s="333"/>
      <c r="D11" s="333"/>
      <c r="E11" s="333"/>
      <c r="F11" s="333"/>
      <c r="G11" s="333"/>
      <c r="H11" s="1"/>
      <c r="I11" s="113"/>
    </row>
    <row r="12" spans="1:9" x14ac:dyDescent="0.25">
      <c r="A12" s="332"/>
      <c r="B12" s="333"/>
      <c r="C12" s="333"/>
      <c r="D12" s="333"/>
      <c r="E12" s="333"/>
      <c r="F12" s="333"/>
      <c r="G12" s="333"/>
      <c r="H12" s="1"/>
      <c r="I12" s="113"/>
    </row>
    <row r="13" spans="1:9" x14ac:dyDescent="0.25">
      <c r="A13" s="332"/>
      <c r="B13" s="333"/>
      <c r="C13" s="333"/>
      <c r="D13" s="333"/>
      <c r="E13" s="333"/>
      <c r="F13" s="333"/>
      <c r="G13" s="333"/>
      <c r="H13" s="1"/>
      <c r="I13" s="113"/>
    </row>
    <row r="14" spans="1:9" x14ac:dyDescent="0.25">
      <c r="A14" s="332"/>
      <c r="B14" s="333"/>
      <c r="C14" s="333"/>
      <c r="D14" s="333"/>
      <c r="E14" s="333"/>
      <c r="F14" s="333"/>
      <c r="G14" s="333"/>
      <c r="H14" s="1"/>
      <c r="I14" s="113"/>
    </row>
    <row r="15" spans="1:9" x14ac:dyDescent="0.25">
      <c r="A15" s="332"/>
      <c r="B15" s="333"/>
      <c r="C15" s="333"/>
      <c r="D15" s="333"/>
      <c r="E15" s="333"/>
      <c r="F15" s="333"/>
      <c r="G15" s="333"/>
      <c r="H15" s="1"/>
      <c r="I15" s="113"/>
    </row>
    <row r="16" spans="1:9" x14ac:dyDescent="0.25">
      <c r="A16" s="332"/>
      <c r="B16" s="333"/>
      <c r="C16" s="333"/>
      <c r="D16" s="333"/>
      <c r="E16" s="333"/>
      <c r="F16" s="333"/>
      <c r="G16" s="333"/>
      <c r="H16" s="1"/>
      <c r="I16" s="113"/>
    </row>
    <row r="17" spans="1:9" x14ac:dyDescent="0.25">
      <c r="A17" s="332"/>
      <c r="B17" s="333"/>
      <c r="C17" s="333"/>
      <c r="D17" s="333"/>
      <c r="E17" s="333"/>
      <c r="F17" s="333"/>
      <c r="G17" s="333"/>
      <c r="H17" s="1"/>
      <c r="I17" s="113"/>
    </row>
    <row r="18" spans="1:9" x14ac:dyDescent="0.25">
      <c r="A18" s="332"/>
      <c r="B18" s="333"/>
      <c r="C18" s="333"/>
      <c r="D18" s="333"/>
      <c r="E18" s="333"/>
      <c r="F18" s="333"/>
      <c r="G18" s="333"/>
      <c r="H18" s="1"/>
      <c r="I18" s="113"/>
    </row>
    <row r="19" spans="1:9" x14ac:dyDescent="0.25">
      <c r="A19" s="332"/>
      <c r="B19" s="333"/>
      <c r="C19" s="333"/>
      <c r="D19" s="333"/>
      <c r="E19" s="333"/>
      <c r="F19" s="333"/>
      <c r="G19" s="333"/>
      <c r="H19" s="1"/>
      <c r="I19" s="113"/>
    </row>
    <row r="20" spans="1:9" x14ac:dyDescent="0.25">
      <c r="A20" s="332"/>
      <c r="B20" s="333"/>
      <c r="C20" s="333"/>
      <c r="D20" s="333"/>
      <c r="E20" s="333"/>
      <c r="F20" s="333"/>
      <c r="G20" s="333"/>
      <c r="H20" s="1"/>
      <c r="I20" s="113"/>
    </row>
    <row r="21" spans="1:9" x14ac:dyDescent="0.25">
      <c r="A21" s="332"/>
      <c r="B21" s="333"/>
      <c r="C21" s="333"/>
      <c r="D21" s="333"/>
      <c r="E21" s="333"/>
      <c r="F21" s="333"/>
      <c r="G21" s="333"/>
      <c r="H21" s="1"/>
      <c r="I21" s="113"/>
    </row>
    <row r="22" spans="1:9" x14ac:dyDescent="0.25">
      <c r="A22" s="332"/>
      <c r="B22" s="333"/>
      <c r="C22" s="333"/>
      <c r="D22" s="333"/>
      <c r="E22" s="333"/>
      <c r="F22" s="333"/>
      <c r="G22" s="333"/>
      <c r="H22" s="1"/>
      <c r="I22" s="113"/>
    </row>
    <row r="23" spans="1:9" x14ac:dyDescent="0.25">
      <c r="A23" s="332"/>
      <c r="B23" s="333"/>
      <c r="C23" s="333"/>
      <c r="D23" s="333"/>
      <c r="E23" s="333"/>
      <c r="F23" s="333"/>
      <c r="G23" s="333"/>
      <c r="H23" s="1"/>
      <c r="I23" s="113"/>
    </row>
    <row r="24" spans="1:9" x14ac:dyDescent="0.25">
      <c r="A24" s="332"/>
      <c r="B24" s="333"/>
      <c r="C24" s="333"/>
      <c r="D24" s="333"/>
      <c r="E24" s="333"/>
      <c r="F24" s="333"/>
      <c r="G24" s="333"/>
      <c r="H24" s="1"/>
      <c r="I24" s="113"/>
    </row>
    <row r="25" spans="1:9" x14ac:dyDescent="0.25">
      <c r="A25" s="332"/>
      <c r="B25" s="333"/>
      <c r="C25" s="333"/>
      <c r="D25" s="333"/>
      <c r="E25" s="333"/>
      <c r="F25" s="333"/>
      <c r="G25" s="333"/>
      <c r="H25" s="1"/>
      <c r="I25" s="113"/>
    </row>
    <row r="26" spans="1:9" ht="75" customHeight="1" thickBot="1" x14ac:dyDescent="0.3">
      <c r="A26" s="334"/>
      <c r="B26" s="335"/>
      <c r="C26" s="335"/>
      <c r="D26" s="335"/>
      <c r="E26" s="335"/>
      <c r="F26" s="335"/>
      <c r="G26" s="335"/>
      <c r="H26" s="114"/>
      <c r="I26" s="115"/>
    </row>
    <row r="27" spans="1:9" ht="105" customHeight="1" thickBot="1" x14ac:dyDescent="0.3">
      <c r="A27" s="140" t="s">
        <v>7</v>
      </c>
      <c r="B27" s="141" t="s">
        <v>219</v>
      </c>
      <c r="C27" s="142" t="s">
        <v>220</v>
      </c>
      <c r="D27" s="143" t="s">
        <v>221</v>
      </c>
      <c r="E27" s="144" t="s">
        <v>222</v>
      </c>
      <c r="F27" s="141" t="s">
        <v>223</v>
      </c>
      <c r="G27" s="145" t="s">
        <v>224</v>
      </c>
    </row>
    <row r="28" spans="1:9" ht="57" customHeight="1" x14ac:dyDescent="0.25">
      <c r="A28" s="133">
        <v>1</v>
      </c>
      <c r="B28" s="134">
        <f>matriz_riesgos_macroprocesos!D39</f>
        <v>42858</v>
      </c>
      <c r="C28" s="135">
        <f>matriz_riesgos_macroprocesos!AS39</f>
        <v>-1</v>
      </c>
      <c r="D28" s="136">
        <f>matriz_riesgos_macroprocesos!AW39</f>
        <v>2</v>
      </c>
      <c r="E28" s="137">
        <f>C28*D28</f>
        <v>-2</v>
      </c>
      <c r="F28" s="138" t="e">
        <f>matriz_riesgos_macroprocesos!BC39</f>
        <v>#N/A</v>
      </c>
      <c r="G28" s="139"/>
    </row>
    <row r="29" spans="1:9" ht="57" customHeight="1" x14ac:dyDescent="0.25">
      <c r="A29" s="124">
        <v>2</v>
      </c>
      <c r="B29" s="125">
        <f>matriz_riesgos_macroprocesos!D43</f>
        <v>42858</v>
      </c>
      <c r="C29" s="130">
        <f>matriz_riesgos_macroprocesos!AS43</f>
        <v>-1</v>
      </c>
      <c r="D29" s="126">
        <f>matriz_riesgos_macroprocesos!AW43</f>
        <v>4</v>
      </c>
      <c r="E29" s="127">
        <f t="shared" ref="E29:E32" si="0">C29*D29</f>
        <v>-4</v>
      </c>
      <c r="F29" s="128" t="e">
        <f>matriz_riesgos_macroprocesos!BC43</f>
        <v>#N/A</v>
      </c>
      <c r="G29" s="129"/>
    </row>
    <row r="30" spans="1:9" ht="48" customHeight="1" x14ac:dyDescent="0.25">
      <c r="A30" s="124">
        <v>3</v>
      </c>
      <c r="B30" s="125">
        <f>matriz_riesgos_macroprocesos!D47</f>
        <v>42858</v>
      </c>
      <c r="C30" s="130">
        <f>matriz_riesgos_macroprocesos!AS47</f>
        <v>0</v>
      </c>
      <c r="D30" s="126">
        <f>matriz_riesgos_macroprocesos!AW47</f>
        <v>4</v>
      </c>
      <c r="E30" s="127">
        <f t="shared" si="0"/>
        <v>0</v>
      </c>
      <c r="F30" s="128" t="e">
        <f>matriz_riesgos_macroprocesos!BC47</f>
        <v>#N/A</v>
      </c>
      <c r="G30" s="129"/>
    </row>
    <row r="31" spans="1:9" ht="53.25" customHeight="1" x14ac:dyDescent="0.25">
      <c r="A31" s="124">
        <v>4</v>
      </c>
      <c r="B31" s="125">
        <f>matriz_riesgos_macroprocesos!D51</f>
        <v>42858</v>
      </c>
      <c r="C31" s="130">
        <f>matriz_riesgos_macroprocesos!AS51</f>
        <v>0</v>
      </c>
      <c r="D31" s="126">
        <f>matriz_riesgos_macroprocesos!AW51</f>
        <v>5</v>
      </c>
      <c r="E31" s="127">
        <f t="shared" si="0"/>
        <v>0</v>
      </c>
      <c r="F31" s="128" t="e">
        <f>matriz_riesgos_macroprocesos!BC51</f>
        <v>#N/A</v>
      </c>
      <c r="G31" s="129"/>
    </row>
    <row r="32" spans="1:9" s="3" customFormat="1" ht="75.75" customHeight="1" x14ac:dyDescent="0.25">
      <c r="A32" s="124">
        <v>5</v>
      </c>
      <c r="B32" s="125">
        <f>matriz_riesgos_macroprocesos!D51</f>
        <v>42858</v>
      </c>
      <c r="C32" s="130">
        <f>matriz_riesgos_macroprocesos!AS55</f>
        <v>0</v>
      </c>
      <c r="D32" s="126">
        <f>matriz_riesgos_macroprocesos!AW55</f>
        <v>3</v>
      </c>
      <c r="E32" s="127">
        <f t="shared" si="0"/>
        <v>0</v>
      </c>
      <c r="F32" s="128" t="e">
        <f>matriz_riesgos_macroprocesos!BC55</f>
        <v>#N/A</v>
      </c>
      <c r="G32" s="129"/>
    </row>
    <row r="33" spans="1:7" s="3" customFormat="1" ht="73.5" customHeight="1" x14ac:dyDescent="0.25">
      <c r="A33" s="124">
        <v>6</v>
      </c>
      <c r="B33" s="125">
        <f>matriz_riesgos_macroprocesos!D59</f>
        <v>42858</v>
      </c>
      <c r="C33" s="130">
        <f>matriz_riesgos_macroprocesos!AS59</f>
        <v>0</v>
      </c>
      <c r="D33" s="126">
        <f>matriz_riesgos_macroprocesos!AW59</f>
        <v>4</v>
      </c>
      <c r="E33" s="127">
        <f>C33*D33</f>
        <v>0</v>
      </c>
      <c r="F33" s="128" t="e">
        <f>matriz_riesgos_macroprocesos!BC59</f>
        <v>#N/A</v>
      </c>
      <c r="G33" s="129"/>
    </row>
    <row r="34" spans="1:7" ht="55.5" customHeight="1" x14ac:dyDescent="0.25">
      <c r="A34" s="131">
        <v>7</v>
      </c>
      <c r="B34" s="125">
        <f>matriz_riesgos_macroprocesos!D63</f>
        <v>42858</v>
      </c>
      <c r="C34" s="130">
        <f>matriz_riesgos_macroprocesos!AS63</f>
        <v>0</v>
      </c>
      <c r="D34" s="126">
        <f>matriz_riesgos_macroprocesos!AW63</f>
        <v>4</v>
      </c>
      <c r="E34" s="127">
        <f>C34*D34</f>
        <v>0</v>
      </c>
      <c r="F34" s="128" t="e">
        <f>matriz_riesgos_macroprocesos!BC63</f>
        <v>#N/A</v>
      </c>
      <c r="G34" s="132"/>
    </row>
    <row r="37" spans="1:7" x14ac:dyDescent="0.25">
      <c r="A37" s="336" t="s">
        <v>86</v>
      </c>
      <c r="B37" s="336"/>
      <c r="C37" s="336"/>
      <c r="D37" s="336"/>
      <c r="E37" s="336"/>
    </row>
    <row r="38" spans="1:7" x14ac:dyDescent="0.25">
      <c r="A38" s="337" t="s">
        <v>87</v>
      </c>
      <c r="B38" s="337"/>
      <c r="C38" s="337"/>
      <c r="D38" s="337"/>
      <c r="E38" s="337"/>
    </row>
    <row r="39" spans="1:7" x14ac:dyDescent="0.25">
      <c r="A39" s="343" t="s">
        <v>88</v>
      </c>
      <c r="B39" s="343"/>
      <c r="C39" s="343"/>
      <c r="D39" s="343"/>
      <c r="E39" s="343"/>
    </row>
    <row r="40" spans="1:7" x14ac:dyDescent="0.25">
      <c r="A40" s="329" t="s">
        <v>89</v>
      </c>
      <c r="B40" s="329"/>
      <c r="C40" s="329"/>
      <c r="D40" s="329"/>
      <c r="E40" s="329"/>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Marietta Velasquez Rodriguez</cp:lastModifiedBy>
  <cp:lastPrinted>2015-01-30T14:26:49Z</cp:lastPrinted>
  <dcterms:created xsi:type="dcterms:W3CDTF">2012-10-08T19:48:14Z</dcterms:created>
  <dcterms:modified xsi:type="dcterms:W3CDTF">2017-07-19T16:42:39Z</dcterms:modified>
</cp:coreProperties>
</file>