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D:\SIG 102-690_2019\500.11_Plan Anticorrupción\Monitoreo II PAAC\"/>
    </mc:Choice>
  </mc:AlternateContent>
  <bookViews>
    <workbookView xWindow="0" yWindow="0" windowWidth="20490" windowHeight="7665"/>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matriz_riesgos_macroprocesos!$C$38:$E$50</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B34" i="7" l="1"/>
  <c r="B33" i="7"/>
  <c r="B32" i="7"/>
  <c r="B31" i="7"/>
  <c r="B30" i="7"/>
  <c r="B29" i="7"/>
  <c r="B28" i="7"/>
  <c r="AN50" i="1"/>
  <c r="AN48" i="1"/>
  <c r="AR47" i="1"/>
  <c r="AW47" i="1" s="1"/>
  <c r="AQ47" i="1"/>
  <c r="AS47" i="1" s="1"/>
  <c r="AT47" i="1" s="1"/>
  <c r="AU47" i="1" s="1"/>
  <c r="AV47" i="1" s="1"/>
  <c r="T47" i="1"/>
  <c r="AB48" i="1" s="1"/>
  <c r="P47" i="1"/>
  <c r="Q47" i="1" s="1"/>
  <c r="R47" i="1" s="1"/>
  <c r="AN46" i="1"/>
  <c r="AN44" i="1"/>
  <c r="T43" i="1"/>
  <c r="U43" i="1" s="1"/>
  <c r="AR43" i="1"/>
  <c r="AW43" i="1" s="1"/>
  <c r="AQ43" i="1"/>
  <c r="AS43" i="1" s="1"/>
  <c r="AT43" i="1" s="1"/>
  <c r="AU43" i="1" s="1"/>
  <c r="AV43" i="1" s="1"/>
  <c r="P43" i="1"/>
  <c r="Q43" i="1" s="1"/>
  <c r="R43" i="1" s="1"/>
  <c r="AN42" i="1"/>
  <c r="AN40" i="1"/>
  <c r="AR39" i="1"/>
  <c r="AW39" i="1" s="1"/>
  <c r="AQ39" i="1"/>
  <c r="AS39" i="1" s="1"/>
  <c r="AT39" i="1" s="1"/>
  <c r="AU39" i="1" s="1"/>
  <c r="AV39" i="1" s="1"/>
  <c r="T39" i="1"/>
  <c r="AB40" i="1" s="1"/>
  <c r="P39" i="1"/>
  <c r="Q39" i="1" s="1"/>
  <c r="R39" i="1" s="1"/>
  <c r="AA44" i="1" l="1"/>
  <c r="AA48" i="1"/>
  <c r="Z47" i="1" s="1"/>
  <c r="D28" i="7"/>
  <c r="C30" i="7"/>
  <c r="AA40" i="1"/>
  <c r="Z39" i="1" s="1"/>
  <c r="D32" i="7"/>
  <c r="D31" i="7"/>
  <c r="C32" i="7"/>
  <c r="C34" i="7"/>
  <c r="D30" i="7"/>
  <c r="AX43" i="1"/>
  <c r="C29" i="7"/>
  <c r="C28" i="7"/>
  <c r="AX39" i="1"/>
  <c r="D29" i="7"/>
  <c r="BA44" i="1"/>
  <c r="C31" i="7"/>
  <c r="C33" i="7"/>
  <c r="D34" i="7"/>
  <c r="AX47" i="1"/>
  <c r="AB44" i="1"/>
  <c r="Z43" i="1" s="1"/>
  <c r="U47" i="1"/>
  <c r="U39" i="1"/>
  <c r="D33" i="7" l="1"/>
  <c r="E33" i="7" s="1"/>
  <c r="E31" i="7"/>
  <c r="E28" i="7"/>
  <c r="E30" i="7"/>
  <c r="BB48" i="1"/>
  <c r="AY47" i="1"/>
  <c r="BA48" i="1"/>
  <c r="AY39" i="1"/>
  <c r="BB40" i="1"/>
  <c r="BA40" i="1"/>
  <c r="E34" i="7"/>
  <c r="E32" i="7"/>
  <c r="E29" i="7"/>
  <c r="BB44" i="1"/>
  <c r="BC43" i="1" s="1"/>
  <c r="F30" i="7" s="1"/>
  <c r="AY43" i="1"/>
  <c r="F28" i="7" l="1"/>
  <c r="F33" i="7"/>
  <c r="F31" i="7"/>
  <c r="BC47" i="1"/>
  <c r="F34" i="7" s="1"/>
  <c r="F32" i="7"/>
  <c r="BC39" i="1"/>
  <c r="F29" i="7" s="1"/>
</calcChain>
</file>

<file path=xl/comments1.xml><?xml version="1.0" encoding="utf-8"?>
<comments xmlns="http://schemas.openxmlformats.org/spreadsheetml/2006/main">
  <authors>
    <author>admin</author>
  </authors>
  <commentList>
    <comment ref="H38" authorId="0" shape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shape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shape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shape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shape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shapeId="0">
      <text>
        <r>
          <rPr>
            <b/>
            <sz val="9"/>
            <color indexed="81"/>
            <rFont val="Tahoma"/>
            <family val="2"/>
          </rPr>
          <t xml:space="preserve">Para los riesgos de corrupción siempre el nivel de impacto será Inaceptable o intolerable : Catastrófico. </t>
        </r>
      </text>
    </comment>
    <comment ref="W38" authorId="0" shape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shape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shape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shape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shape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<sst xmlns="http://schemas.openxmlformats.org/spreadsheetml/2006/main" count="407" uniqueCount="263">
  <si>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</si>
  <si>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</si>
  <si>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</si>
  <si>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</si>
  <si>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</si>
  <si>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</si>
  <si>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</si>
  <si>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</si>
  <si>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</si>
  <si>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</si>
  <si>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</si>
  <si>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</si>
  <si>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</si>
  <si>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</si>
  <si>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</si>
  <si>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</si>
  <si>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</si>
  <si>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</si>
  <si>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</si>
  <si>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</si>
  <si>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</si>
  <si>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</si>
  <si>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</si>
  <si>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</si>
  <si>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</si>
  <si>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</si>
  <si>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</si>
  <si>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</si>
  <si>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</si>
  <si>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</si>
  <si>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</si>
  <si>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</si>
  <si>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</si>
  <si>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</si>
  <si>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</si>
  <si>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</si>
  <si>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</si>
  <si>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</si>
  <si>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</si>
  <si>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</si>
  <si>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</si>
  <si>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</si>
  <si>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</si>
  <si>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</si>
  <si>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</si>
  <si>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</si>
  <si>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</si>
  <si>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</si>
  <si>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</si>
  <si>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</si>
  <si>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</si>
  <si>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</si>
  <si>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</si>
  <si>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</si>
  <si>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</si>
  <si>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</si>
  <si>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</si>
  <si>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</si>
  <si>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</si>
  <si>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</si>
  <si>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</si>
  <si>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</si>
  <si>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</si>
  <si>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</si>
  <si>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</si>
  <si>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</si>
  <si>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</si>
  <si>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</si>
  <si>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</si>
  <si>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</si>
  <si>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</si>
  <si>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</si>
  <si>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</si>
  <si>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</si>
  <si>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</si>
  <si>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</si>
  <si>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</si>
  <si>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</si>
  <si>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</si>
  <si>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</si>
  <si>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</si>
  <si>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</si>
  <si>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</si>
  <si>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</si>
  <si>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</si>
  <si>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</si>
  <si>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</si>
  <si>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</si>
  <si>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</si>
  <si>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</si>
  <si>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</si>
  <si>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</si>
  <si>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</si>
  <si>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</si>
  <si>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</si>
  <si>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</si>
  <si>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</si>
  <si>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</si>
  <si>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</si>
  <si>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</si>
  <si>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</si>
  <si>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</si>
  <si>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</si>
  <si>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</si>
  <si>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</si>
  <si>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</si>
  <si>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</si>
  <si>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</si>
  <si>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</si>
  <si>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</si>
  <si>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</si>
  <si>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</si>
  <si>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</si>
  <si>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</si>
  <si>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</si>
  <si>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</si>
  <si>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</si>
  <si>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</si>
  <si>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</si>
  <si>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</si>
  <si>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</si>
  <si>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</si>
  <si>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</si>
  <si>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</si>
  <si>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</si>
  <si>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</si>
  <si>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</si>
  <si>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</si>
  <si>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</si>
  <si>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</si>
  <si>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</si>
  <si>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</si>
  <si>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</si>
  <si>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</si>
  <si>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</si>
  <si>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</si>
  <si>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</si>
  <si>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</si>
  <si>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</si>
  <si>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</si>
  <si>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</si>
  <si>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</si>
  <si>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</si>
  <si>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</si>
  <si>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</si>
  <si>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</si>
  <si>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</si>
  <si>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</si>
  <si>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</si>
  <si>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</si>
  <si>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</si>
  <si>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</si>
  <si>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</si>
  <si>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</si>
  <si>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</si>
  <si>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</si>
  <si>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</si>
  <si>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</si>
  <si>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</si>
  <si>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</si>
  <si>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</si>
  <si>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</si>
  <si>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</si>
  <si>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</si>
  <si>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</si>
  <si>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</si>
  <si>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</si>
  <si>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</si>
  <si>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</si>
  <si>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</si>
  <si>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</si>
  <si>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</si>
  <si>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</si>
  <si>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</si>
  <si>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</si>
  <si>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</si>
  <si>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</si>
  <si>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</si>
  <si>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</si>
  <si>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</si>
  <si>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</si>
  <si>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</si>
  <si>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</si>
  <si>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</si>
  <si>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</si>
  <si>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</si>
  <si>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</si>
  <si>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</si>
  <si>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</si>
  <si>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</si>
  <si>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</si>
  <si>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</si>
  <si>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</si>
  <si>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</si>
  <si>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</si>
  <si>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</si>
  <si>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</si>
  <si>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</si>
  <si>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</si>
  <si>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</si>
  <si>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</si>
  <si>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</si>
  <si>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</si>
  <si>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</si>
  <si>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</si>
  <si>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</si>
  <si>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</si>
  <si>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</si>
  <si>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</si>
  <si>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</si>
  <si>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</si>
  <si>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</si>
  <si>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</si>
  <si>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</si>
  <si>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 xml:space="preserve">contratación </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</si>
  <si>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</si>
  <si>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</si>
  <si>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</si>
  <si>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</si>
  <si>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</si>
  <si>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</si>
  <si>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</si>
  <si>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</si>
  <si>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</si>
  <si>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</si>
  <si>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PRESUPUESTO </t>
  </si>
  <si>
    <t xml:space="preserve">N.A
</t>
  </si>
  <si>
    <t>N.A</t>
  </si>
  <si>
    <t>Capacitación, inducción y re inducción en normatividad aplicable</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</si>
  <si>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</si>
  <si>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</si>
  <si>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Sanciones 
Multas 
Destituciones, suspensiones y/o
privación de la libertad</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</si>
  <si>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</si>
  <si>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</si>
  <si>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</si>
  <si>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Versión: 02</t>
  </si>
  <si>
    <t>Fecha:  2015/20/01</t>
  </si>
  <si>
    <t xml:space="preserve">E.GC-F.02  </t>
  </si>
  <si>
    <t xml:space="preserve">
Mala imagen institucional
Pérdida de credibilidad
Sanciones 
Multas 
Demandas</t>
  </si>
  <si>
    <t>Dar traslado a la autoridad competente para determinar la gravedad de la conducta.</t>
  </si>
  <si>
    <t xml:space="preserve">TODOS LOS PROCESOS </t>
  </si>
  <si>
    <t xml:space="preserve">1. Socialización  del contenido de la Ley 734 de 2002, ley 1474 de 2011 ( Estatuto Anticorrupción. 
2. Socialización del código del buen gobierno, junto con los protocolos éticos y bioéticos de la institución, con los funcionarios responsables. </t>
  </si>
  <si>
    <t>Profesional especializado área gestión Documental  (Líder del macroproceso)
Profesional 
Personal de apoyo
Técnico operativo .
Equipo SIG
Profesional y líder del proceso de Control de asuntos  disciplinarios</t>
  </si>
  <si>
    <t xml:space="preserve">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Dilación en los procesos de segunda instancia
Régimen de inhabilidades e incompatibilidades de los servidores públicos 
Recusaciones 
</t>
  </si>
  <si>
    <t xml:space="preserve">Líder proceso de control  asuntos disciplinarios
Líder de macroproceso Gestión Jurídica </t>
  </si>
  <si>
    <r>
      <t>Estudios previos o de factibilidad superficiales y/o realizados,  sobre estudios de</t>
    </r>
    <r>
      <rPr>
        <sz val="12"/>
        <rFont val="Calibri"/>
        <family val="2"/>
        <scheme val="minor"/>
      </rPr>
      <t xml:space="preserve"> mercados no actualizados.</t>
    </r>
    <r>
      <rPr>
        <sz val="12"/>
        <color theme="1"/>
        <rFont val="Calibri"/>
        <family val="2"/>
        <scheme val="minor"/>
      </rPr>
      <t xml:space="preserve">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competencias suficientes para desempeñar la función.
Concentrar las labores de supervisión de múltiples contratos en poco personal.
Designar la función de elaboración de estudios previos y supervisión en un mismo funcionario.
Divulgación de la información en el tiempo adecuado. </t>
    </r>
  </si>
  <si>
    <t>SEGUIMIENTOS</t>
  </si>
  <si>
    <t xml:space="preserve">1.   Líder macroproceso Gestión Documental 
2. y 3. Oficina de Control de asuntos disciplinarios </t>
  </si>
  <si>
    <t xml:space="preserve">
Semestre I-2019
Semestre I y II -2019</t>
  </si>
  <si>
    <t xml:space="preserve">
Proceso de Compras
Acompañamiento de la Oficina Asesora Jurídica.
Oficina de Control de Asuntos disciplinarios </t>
  </si>
  <si>
    <t xml:space="preserve">Manual de contratación de la Institución.
Información en línea ERP Seven. 
Publicación de la Contratación en SECOP
Publicación en SIA OBSERVA
Formatos soportes para el proceso de contratación.
Publicación en la web de los diferentes tipos de contratación 
( transparencia). 
Seguimiento a la contratación mediante cuadros soportes.
</t>
  </si>
  <si>
    <t>Se han realizado capacitaciones en temas referentes a Contratación, al Estatuto de Contratación, elaboración de Estudios Previos y todo lo referente al área. Se cuenta con el registro de asistencia.
Se realiza seguimiento a toda la contratación en Excel optimizando el proceso de compras y contratación.
Se realiza la publicación en el SECOP y SIA OBSERVA.
Se cuenta con un abogado especialista en contratación para dar el aval del cumplimiento normativo y legal.
Organización de los expedientes dando cumplimiento a los requerimientos del archivo central.
Capacitación del personal en actualización de temas tributarios y de contratación.</t>
  </si>
  <si>
    <t xml:space="preserve"> 
1. Socialización  del nuevo manual de contratación.
2. Capacitación de la ley 734 de 2002 en armonia con la ley 1474 de 2011 (Estatuto Anticorrupción).  
</t>
  </si>
  <si>
    <t xml:space="preserve">En el proceso de asuntos disciplinarios se estan llevando a cabo capacitaciones a los funcionarios administrativos y docente relacionados con el manejo de la ley 734 del 2002, ley 1474 del 2011. Se elabora volante con informacion. 
Esta en elaboracion proyecto de regimen disciplinario para docentes ocasionales y catedraticos de la institucion. Lo anterior ante el vacio normativo. 
</t>
  </si>
  <si>
    <t xml:space="preserve">Concentración  de información de determinadas actividades o procesos en una persona.
Sistemas de información susceptibles de manipulación o adulteración.
Ocultar a la ciudadanía la información considerada publica. 
Deficiencias en el manejo documental y de archivo.
Desconocimiento  de la  información de reserva. 
Custodia y cuidado de documentación   
Información concentrada  en cada equipo asignado al funcionario
Falta de un sistema para guardar la información de una manera optima y confiable. 
Bajo nivel de seguridad para el acceso a la información.
 Desconocimiento de las políticas de
manejo de información.
 Actos mal intencionados de terceros.
Acceso no autorizado a información.
Fraude interno
</t>
  </si>
  <si>
    <t xml:space="preserve">
Mala imagen institucional
Pérdida de credibilidad 
Sanciones 
Multas
Mala imagen.
Toma de decisiones inadecuadas
Pérdida de credibilidad
Pérdidas económicas
Sanciones
Investigaciones disciplinarias 
Divulgación de información confidencial  </t>
  </si>
  <si>
    <t xml:space="preserve">Políticas de información confidencial.
Roles de usuarios para manejo de información.
En el proceso de compras se maneja confidencialmente la información licitatoria respetando los tiempos de publicación.
Todo documento en sobre cerrado dirigido a la oficina de asuntos disciplinarios no se abrirán en el proceso de Gestión Documental 
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</si>
  <si>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Ordenar la reconstrucción de los documentos 
Realizar campañas para el cumplimiento de las políticas de confidencialidad de la Información.
</t>
  </si>
  <si>
    <t>30/29/2019</t>
  </si>
  <si>
    <t>1. Registro de asistencia de capacitaciones en  Gestión Documental, donde se incluye el tema de   política de información confidencial (manejo confidencial de la información)
2.En el proceso de asuntos disciplinarios se están llevando a cabo capacitaciones a los funcionarios administrativos y docente relacionados con el manejo de la ley 734 del 2002, ley 1474 del 2011. Se elabora volante con información. 
Esta en elaboración proyecto de régimen disciplinario para docentes ocasionales y catedráticos de la institución. Lo anterior ante el vacío normativo. 
se solicita acceso al servicio académico SAC, con el fin de consultar información de los estudiantes y actuar con mayor diligencia y seguridad. 
 Se evidencia excelente calificación por parte de los entes de control a los procesos de contratación que se llevan en la institución.</t>
  </si>
  <si>
    <t xml:space="preserve">1. Permanente, según cronograma capacitaciones del macroproceso
2 .Semestral
3 . Semestre I-2019
</t>
  </si>
  <si>
    <t xml:space="preserve">1. Sensibilizar en   la  política de información confidencial.
2.  Capacitación de la ley 734 de 2002 en armonia con la ley 1474 de 2011 (Estatuto Anticorrupción).  
3. Solicitar usuarios  al centro de sistemas del SAC sistema academico, para evidenciar informacion con el manejo optimo de la misma.
</t>
  </si>
  <si>
    <t xml:space="preserve">1. Semestral
2. Semestral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</si>
</sst>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7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auto="1"/>
      </top>
      <bottom/>
      <diagonal/>
    </border>
    <border>
      <left style="medium">
        <color auto="1"/>
      </left>
      <right/>
      <top/>
      <bottom/>
      <diagonal/>
    </border>
    <border>
      <left/>
      <right/>
      <top style="medium">
        <color auto="1"/>
      </top>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thin">
        <color auto="1"/>
      </left>
      <right/>
      <top style="medium">
        <color theme="6" tint="-0.499984740745262"/>
      </top>
      <bottom style="medium">
        <color theme="6" tint="-0.499984740745262"/>
      </bottom>
      <diagonal/>
    </border>
  </borders>
  <cellStyleXfs count="14">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cellStyleXfs>
  <cellXfs count="306">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2" xfId="0" applyFont="1" applyBorder="1" applyAlignment="1">
      <alignment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1" xfId="0" applyBorder="1"/>
    <xf numFmtId="0" fontId="0" fillId="0" borderId="2" xfId="0" applyBorder="1"/>
    <xf numFmtId="0" fontId="0" fillId="0" borderId="56"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59" xfId="0" applyFill="1" applyBorder="1"/>
    <xf numFmtId="0" fontId="0" fillId="4" borderId="61" xfId="0" applyFill="1" applyBorder="1"/>
    <xf numFmtId="0" fontId="0" fillId="15" borderId="60"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62" xfId="0" applyFont="1" applyBorder="1" applyAlignment="1">
      <alignment horizontal="center" vertical="center"/>
    </xf>
    <xf numFmtId="14" fontId="33" fillId="16" borderId="62" xfId="0" applyNumberFormat="1" applyFont="1" applyFill="1" applyBorder="1" applyAlignment="1" applyProtection="1">
      <alignment horizontal="center" vertical="center" wrapText="1"/>
      <protection locked="0"/>
    </xf>
    <xf numFmtId="0" fontId="33" fillId="16" borderId="62" xfId="0" applyNumberFormat="1" applyFont="1" applyFill="1" applyBorder="1" applyAlignment="1" applyProtection="1">
      <alignment horizontal="center" vertical="center" wrapText="1"/>
      <protection locked="0"/>
    </xf>
    <xf numFmtId="1" fontId="33" fillId="22" borderId="62" xfId="0" applyNumberFormat="1" applyFont="1" applyFill="1" applyBorder="1" applyAlignment="1" applyProtection="1">
      <alignment horizontal="center" vertical="center" wrapText="1"/>
      <protection locked="0"/>
    </xf>
    <xf numFmtId="1" fontId="33" fillId="19" borderId="62" xfId="0" applyNumberFormat="1" applyFont="1" applyFill="1" applyBorder="1" applyAlignment="1" applyProtection="1">
      <alignment horizontal="center" vertical="center" wrapText="1"/>
      <protection locked="0"/>
    </xf>
    <xf numFmtId="1" fontId="32" fillId="19" borderId="62" xfId="0" applyNumberFormat="1" applyFont="1" applyFill="1" applyBorder="1" applyAlignment="1" applyProtection="1">
      <alignment horizontal="center" vertical="center" wrapText="1"/>
      <protection locked="0"/>
    </xf>
    <xf numFmtId="10" fontId="34" fillId="19" borderId="62"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63" xfId="0" applyFont="1" applyFill="1" applyBorder="1" applyAlignment="1">
      <alignment horizontal="center" vertical="center" wrapText="1"/>
    </xf>
    <xf numFmtId="0" fontId="32" fillId="20" borderId="63" xfId="0" applyFont="1" applyFill="1" applyBorder="1" applyAlignment="1">
      <alignment horizontal="center" vertical="center" wrapText="1"/>
    </xf>
    <xf numFmtId="0" fontId="32" fillId="21" borderId="63" xfId="0" applyFont="1" applyFill="1" applyBorder="1" applyAlignment="1">
      <alignment horizontal="center" vertical="center" wrapText="1"/>
    </xf>
    <xf numFmtId="0" fontId="32" fillId="14" borderId="63" xfId="0" applyFont="1" applyFill="1" applyBorder="1" applyAlignment="1">
      <alignment horizontal="center" vertical="center" wrapText="1"/>
    </xf>
    <xf numFmtId="0" fontId="32" fillId="4" borderId="64" xfId="0" applyFont="1" applyFill="1" applyBorder="1" applyAlignment="1">
      <alignment horizontal="center" vertical="center" wrapText="1"/>
    </xf>
    <xf numFmtId="0" fontId="9" fillId="0" borderId="28"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37" fillId="0" borderId="68" xfId="0" applyFont="1" applyBorder="1" applyAlignment="1">
      <alignment horizontal="center" vertical="center"/>
    </xf>
    <xf numFmtId="0" fontId="37" fillId="0" borderId="69" xfId="0" applyFont="1" applyBorder="1" applyAlignment="1">
      <alignment horizontal="center" vertical="center"/>
    </xf>
    <xf numFmtId="0" fontId="2" fillId="0" borderId="70" xfId="0" applyFont="1" applyBorder="1" applyAlignment="1">
      <alignment horizontal="justify" vertical="center" wrapText="1"/>
    </xf>
    <xf numFmtId="0" fontId="0" fillId="0" borderId="0" xfId="0" applyAlignment="1">
      <alignment horizontal="justify" vertical="center" wrapText="1"/>
    </xf>
    <xf numFmtId="0" fontId="0" fillId="4" borderId="0" xfId="0" applyFill="1" applyAlignment="1">
      <alignment horizontal="justify" vertical="center" wrapText="1"/>
    </xf>
    <xf numFmtId="0" fontId="37" fillId="0" borderId="67" xfId="0" applyFont="1" applyBorder="1" applyAlignment="1">
      <alignment horizontal="center" vertical="center" wrapText="1"/>
    </xf>
    <xf numFmtId="0" fontId="9" fillId="13" borderId="24"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9" fillId="0" borderId="24" xfId="0" applyFont="1" applyFill="1" applyBorder="1" applyAlignment="1">
      <alignment horizontal="center" vertical="center" wrapText="1"/>
    </xf>
    <xf numFmtId="0" fontId="9" fillId="0" borderId="25"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0" fontId="9" fillId="13" borderId="73" xfId="0" applyFont="1" applyFill="1" applyBorder="1" applyAlignment="1">
      <alignment horizontal="center" vertical="center" wrapText="1"/>
    </xf>
    <xf numFmtId="0" fontId="9" fillId="13" borderId="20" xfId="0" applyFont="1" applyFill="1" applyBorder="1" applyAlignment="1">
      <alignment horizontal="center" vertical="center" wrapText="1"/>
    </xf>
    <xf numFmtId="14" fontId="0" fillId="0" borderId="24" xfId="0" applyNumberFormat="1" applyBorder="1" applyAlignment="1">
      <alignment horizontal="center" vertical="center" wrapText="1"/>
    </xf>
    <xf numFmtId="14" fontId="0" fillId="0" borderId="26" xfId="0" applyNumberFormat="1" applyBorder="1" applyAlignment="1">
      <alignment horizontal="center" vertical="center" wrapText="1"/>
    </xf>
    <xf numFmtId="14" fontId="0" fillId="0" borderId="23" xfId="0" applyNumberFormat="1" applyBorder="1" applyAlignment="1">
      <alignment horizontal="center" vertical="center" wrapText="1"/>
    </xf>
    <xf numFmtId="14" fontId="0" fillId="0" borderId="22" xfId="0" applyNumberFormat="1" applyBorder="1" applyAlignment="1">
      <alignment horizontal="center" vertical="center" wrapText="1"/>
    </xf>
    <xf numFmtId="0" fontId="16" fillId="12" borderId="18" xfId="2" applyFont="1" applyFill="1" applyBorder="1" applyAlignment="1">
      <alignment horizontal="center"/>
    </xf>
    <xf numFmtId="0" fontId="16" fillId="12" borderId="19" xfId="2" applyFont="1" applyFill="1" applyBorder="1" applyAlignment="1">
      <alignment horizontal="center"/>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0" fillId="4" borderId="24" xfId="0" applyFill="1" applyBorder="1" applyAlignment="1">
      <alignment horizontal="justify" vertical="center" wrapText="1"/>
    </xf>
    <xf numFmtId="0" fontId="0" fillId="4" borderId="26" xfId="0" applyFill="1" applyBorder="1" applyAlignment="1">
      <alignment horizontal="justify" vertical="center" wrapText="1"/>
    </xf>
    <xf numFmtId="0" fontId="0" fillId="4" borderId="23" xfId="0" applyFill="1" applyBorder="1" applyAlignment="1">
      <alignment horizontal="justify" vertical="center" wrapText="1"/>
    </xf>
    <xf numFmtId="0" fontId="0" fillId="4" borderId="22" xfId="0" applyFill="1" applyBorder="1" applyAlignment="1">
      <alignment horizontal="justify"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7" fillId="12" borderId="18" xfId="2" applyFont="1" applyFill="1" applyBorder="1" applyAlignment="1">
      <alignment horizontal="center"/>
    </xf>
    <xf numFmtId="0" fontId="7" fillId="12" borderId="19" xfId="2" applyFont="1" applyFill="1" applyBorder="1" applyAlignment="1">
      <alignment horizontal="center"/>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66" xfId="0" applyFont="1" applyFill="1" applyBorder="1"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4" xfId="0" applyBorder="1" applyAlignment="1">
      <alignment horizontal="center" vertical="center" wrapText="1"/>
    </xf>
    <xf numFmtId="0" fontId="0" fillId="0" borderId="65" xfId="0"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16" fillId="12" borderId="25" xfId="2" applyFont="1" applyFill="1" applyBorder="1" applyAlignment="1">
      <alignment horizontal="center"/>
    </xf>
    <xf numFmtId="0" fontId="11" fillId="0" borderId="16"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0" fillId="0" borderId="21" xfId="0" applyBorder="1" applyAlignment="1">
      <alignment horizontal="center" vertical="center" wrapText="1"/>
    </xf>
    <xf numFmtId="0" fontId="0" fillId="0" borderId="27" xfId="0" applyBorder="1" applyAlignment="1">
      <alignment horizontal="center" vertical="center" wrapText="1"/>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0" fillId="0" borderId="0" xfId="0" applyAlignment="1">
      <alignment horizontal="center" vertical="center" wrapText="1"/>
    </xf>
    <xf numFmtId="0" fontId="0" fillId="4" borderId="59" xfId="0" applyFill="1" applyBorder="1" applyAlignment="1">
      <alignment horizontal="center"/>
    </xf>
    <xf numFmtId="0" fontId="0" fillId="4" borderId="61" xfId="0" applyFill="1" applyBorder="1" applyAlignment="1">
      <alignment horizontal="center"/>
    </xf>
    <xf numFmtId="0" fontId="0" fillId="4" borderId="2" xfId="0" applyFill="1" applyBorder="1" applyAlignment="1">
      <alignment horizontal="center"/>
    </xf>
    <xf numFmtId="0" fontId="0" fillId="4" borderId="60" xfId="0" applyFill="1" applyBorder="1" applyAlignment="1">
      <alignment horizontal="center"/>
    </xf>
    <xf numFmtId="0" fontId="0" fillId="4" borderId="0" xfId="0" applyFill="1" applyBorder="1" applyAlignment="1">
      <alignment horizontal="center"/>
    </xf>
    <xf numFmtId="0" fontId="0" fillId="4" borderId="56"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0" fillId="4" borderId="5" xfId="0" applyFill="1" applyBorder="1" applyAlignment="1">
      <alignment horizont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15" fillId="0" borderId="16" xfId="0" applyFont="1" applyBorder="1" applyAlignment="1">
      <alignment horizontal="center" vertical="center"/>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57" xfId="0" applyBorder="1" applyAlignment="1">
      <alignment horizontal="center" vertical="center" wrapText="1"/>
    </xf>
    <xf numFmtId="0" fontId="0" fillId="0" borderId="58" xfId="0" applyBorder="1" applyAlignment="1">
      <alignment horizontal="center" vertical="center" wrapText="1"/>
    </xf>
    <xf numFmtId="0" fontId="0" fillId="0" borderId="10" xfId="0" applyBorder="1" applyAlignment="1">
      <alignment horizontal="center" vertical="center" wrapText="1"/>
    </xf>
    <xf numFmtId="0" fontId="10" fillId="0" borderId="56"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36" fillId="0" borderId="15" xfId="0" applyFont="1" applyFill="1" applyBorder="1" applyAlignment="1">
      <alignment horizontal="center" vertical="center" wrapText="1"/>
    </xf>
    <xf numFmtId="0" fontId="36" fillId="0" borderId="16" xfId="0" applyFont="1" applyFill="1" applyBorder="1" applyAlignment="1">
      <alignment horizontal="center" vertical="center" wrapText="1"/>
    </xf>
    <xf numFmtId="0" fontId="36" fillId="0" borderId="17" xfId="0" applyFont="1" applyFill="1" applyBorder="1" applyAlignment="1">
      <alignment horizontal="center" vertical="center" wrapText="1"/>
    </xf>
    <xf numFmtId="14" fontId="11" fillId="0" borderId="24" xfId="0" applyNumberFormat="1" applyFont="1" applyBorder="1" applyAlignment="1">
      <alignment horizontal="center" vertical="center" wrapText="1"/>
    </xf>
    <xf numFmtId="0" fontId="11" fillId="0" borderId="27"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57" xfId="0" applyFont="1" applyBorder="1" applyAlignment="1">
      <alignment horizontal="center" vertical="center" wrapText="1"/>
    </xf>
    <xf numFmtId="0" fontId="11" fillId="0" borderId="58"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61"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cellXfs>
  <cellStyles count="14">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ual 4 2" xfId="10"/>
    <cellStyle name="Porcentual 5" xfId="11"/>
  </cellStyles>
  <dxfs count="59">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0066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'!$C$28:$C$34</c:f>
              <c:numCache>
                <c:formatCode>0</c:formatCode>
                <c:ptCount val="7"/>
                <c:pt idx="0" formatCode="General">
                  <c:v>0</c:v>
                </c:pt>
                <c:pt idx="1">
                  <c:v>-1</c:v>
                </c:pt>
                <c:pt idx="2">
                  <c:v>0</c:v>
                </c:pt>
                <c:pt idx="3">
                  <c:v>0</c:v>
                </c:pt>
                <c:pt idx="4">
                  <c:v>0</c:v>
                </c:pt>
                <c:pt idx="5">
                  <c:v>0</c:v>
                </c:pt>
                <c:pt idx="6">
                  <c:v>0</c:v>
                </c:pt>
              </c:numCache>
            </c:numRef>
          </c:val>
          <c:smooth val="0"/>
          <c:extLst>
            <c:ext xmlns:c16="http://schemas.microsoft.com/office/drawing/2014/chart" uri="{C3380CC4-5D6E-409C-BE32-E72D297353CC}">
              <c16:uniqueId val="{00000000-33F5-4798-8F56-18871F5F362F}"/>
            </c:ext>
          </c:extLst>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'!$D$28:$D$34</c:f>
              <c:numCache>
                <c:formatCode>0</c:formatCode>
                <c:ptCount val="7"/>
                <c:pt idx="0">
                  <c:v>0</c:v>
                </c:pt>
                <c:pt idx="1">
                  <c:v>4</c:v>
                </c:pt>
                <c:pt idx="2">
                  <c:v>4</c:v>
                </c:pt>
                <c:pt idx="3">
                  <c:v>0</c:v>
                </c:pt>
                <c:pt idx="4">
                  <c:v>0</c:v>
                </c:pt>
                <c:pt idx="5">
                  <c:v>0</c:v>
                </c:pt>
                <c:pt idx="6">
                  <c:v>4</c:v>
                </c:pt>
              </c:numCache>
            </c:numRef>
          </c:val>
          <c:smooth val="0"/>
          <c:extLst>
            <c:ext xmlns:c16="http://schemas.microsoft.com/office/drawing/2014/chart" uri="{C3380CC4-5D6E-409C-BE32-E72D297353CC}">
              <c16:uniqueId val="{00000001-33F5-4798-8F56-18871F5F362F}"/>
            </c:ext>
          </c:extLst>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'!$E$28:$E$34</c:f>
              <c:numCache>
                <c:formatCode>0</c:formatCode>
                <c:ptCount val="7"/>
                <c:pt idx="0">
                  <c:v>0</c:v>
                </c:pt>
                <c:pt idx="1">
                  <c:v>-4</c:v>
                </c:pt>
                <c:pt idx="2">
                  <c:v>0</c:v>
                </c:pt>
                <c:pt idx="3">
                  <c:v>0</c:v>
                </c:pt>
                <c:pt idx="4">
                  <c:v>0</c:v>
                </c:pt>
                <c:pt idx="5">
                  <c:v>0</c:v>
                </c:pt>
                <c:pt idx="6">
                  <c:v>0</c:v>
                </c:pt>
              </c:numCache>
            </c:numRef>
          </c:val>
          <c:smooth val="0"/>
          <c:extLst>
            <c:ext xmlns:c16="http://schemas.microsoft.com/office/drawing/2014/chart" uri="{C3380CC4-5D6E-409C-BE32-E72D297353CC}">
              <c16:uniqueId val="{00000002-33F5-4798-8F56-18871F5F362F}"/>
            </c:ext>
          </c:extLst>
        </c:ser>
        <c:dLbls>
          <c:showLegendKey val="0"/>
          <c:showVal val="1"/>
          <c:showCatName val="0"/>
          <c:showSerName val="0"/>
          <c:showPercent val="0"/>
          <c:showBubbleSize val="0"/>
        </c:dLbls>
        <c:smooth val="0"/>
        <c:axId val="-1376048000"/>
        <c:axId val="-1376057792"/>
      </c:lineChart>
      <c:catAx>
        <c:axId val="-1376048000"/>
        <c:scaling>
          <c:orientation val="minMax"/>
        </c:scaling>
        <c:delete val="0"/>
        <c:axPos val="b"/>
        <c:majorTickMark val="none"/>
        <c:minorTickMark val="none"/>
        <c:tickLblPos val="nextTo"/>
        <c:crossAx val="-1376057792"/>
        <c:crosses val="autoZero"/>
        <c:auto val="1"/>
        <c:lblAlgn val="ctr"/>
        <c:lblOffset val="100"/>
        <c:noMultiLvlLbl val="0"/>
      </c:catAx>
      <c:valAx>
        <c:axId val="-1376057792"/>
        <c:scaling>
          <c:orientation val="minMax"/>
        </c:scaling>
        <c:delete val="1"/>
        <c:axPos val="l"/>
        <c:numFmt formatCode="General" sourceLinked="1"/>
        <c:majorTickMark val="out"/>
        <c:minorTickMark val="none"/>
        <c:tickLblPos val="nextTo"/>
        <c:crossAx val="-1376048000"/>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2</xdr:col>
      <xdr:colOff>897474</xdr:colOff>
      <xdr:row>29</xdr:row>
      <xdr:rowOff>118307</xdr:rowOff>
    </xdr:from>
    <xdr:to>
      <xdr:col>10</xdr:col>
      <xdr:colOff>789757</xdr:colOff>
      <xdr:row>30</xdr:row>
      <xdr:rowOff>415898</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566798" y="658915"/>
          <a:ext cx="12416371" cy="928301"/>
        </a:xfrm>
        <a:prstGeom prst="rect">
          <a:avLst/>
        </a:prstGeom>
        <a:solidFill>
          <a:schemeClr val="accent5">
            <a:lumMod val="75000"/>
          </a:schemeClr>
        </a:solidFill>
        <a:ln>
          <a:noFill/>
        </a:ln>
        <a:extLst/>
      </xdr:spPr>
    </xdr:pic>
    <xdr:clientData/>
  </xdr:twoCellAnchor>
  <xdr:twoCellAnchor editAs="oneCell">
    <xdr:from>
      <xdr:col>2</xdr:col>
      <xdr:colOff>217486</xdr:colOff>
      <xdr:row>27</xdr:row>
      <xdr:rowOff>370132</xdr:rowOff>
    </xdr:from>
    <xdr:to>
      <xdr:col>2</xdr:col>
      <xdr:colOff>1091404</xdr:colOff>
      <xdr:row>30</xdr:row>
      <xdr:rowOff>201382</xdr:rowOff>
    </xdr:to>
    <xdr:pic>
      <xdr:nvPicPr>
        <xdr:cNvPr id="32" name="31 Imagen"/>
        <xdr:cNvPicPr>
          <a:picLocks noChangeAspect="1"/>
        </xdr:cNvPicPr>
      </xdr:nvPicPr>
      <xdr:blipFill>
        <a:blip xmlns:r="http://schemas.openxmlformats.org/officeDocument/2006/relationships" r:embed="rId2"/>
        <a:stretch>
          <a:fillRect/>
        </a:stretch>
      </xdr:blipFill>
      <xdr:spPr>
        <a:xfrm>
          <a:off x="886810" y="370132"/>
          <a:ext cx="873918" cy="1002568"/>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3</xdr:col>
      <xdr:colOff>475609</xdr:colOff>
      <xdr:row>27</xdr:row>
      <xdr:rowOff>429013</xdr:rowOff>
    </xdr:from>
    <xdr:to>
      <xdr:col>6</xdr:col>
      <xdr:colOff>682197</xdr:colOff>
      <xdr:row>30</xdr:row>
      <xdr:rowOff>180203</xdr:rowOff>
    </xdr:to>
    <xdr:grpSp>
      <xdr:nvGrpSpPr>
        <xdr:cNvPr id="17" name="30 Grupo"/>
        <xdr:cNvGrpSpPr>
          <a:grpSpLocks/>
        </xdr:cNvGrpSpPr>
      </xdr:nvGrpSpPr>
      <xdr:grpSpPr bwMode="auto">
        <a:xfrm>
          <a:off x="2432095" y="429013"/>
          <a:ext cx="4145305" cy="922508"/>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1316765</xdr:colOff>
      <xdr:row>29</xdr:row>
      <xdr:rowOff>88814</xdr:rowOff>
    </xdr:from>
    <xdr:ext cx="10559964" cy="593304"/>
    <xdr:sp macro="" textlink="">
      <xdr:nvSpPr>
        <xdr:cNvPr id="28" name="27 Rectángulo"/>
        <xdr:cNvSpPr/>
      </xdr:nvSpPr>
      <xdr:spPr>
        <a:xfrm>
          <a:off x="7211968" y="629422"/>
          <a:ext cx="10559964" cy="593304"/>
        </a:xfrm>
        <a:prstGeom prst="rect">
          <a:avLst/>
        </a:prstGeom>
        <a:noFill/>
      </xdr:spPr>
      <xdr:txBody>
        <a:bodyPr wrap="square" lIns="91440" tIns="45720" rIns="91440" bIns="45720">
          <a:spAutoFit/>
        </a:bodyPr>
        <a:lstStyle/>
        <a:p>
          <a:pPr algn="ctr"/>
          <a:r>
            <a:rPr lang="es-ES" sz="3200" b="1" cap="none" spc="0">
              <a:ln w="1905"/>
              <a:solidFill>
                <a:srgbClr val="006600"/>
              </a:solidFill>
              <a:effectLst>
                <a:innerShdw blurRad="69850" dist="43180" dir="5400000">
                  <a:srgbClr val="000000">
                    <a:alpha val="65000"/>
                  </a:srgbClr>
                </a:innerShdw>
              </a:effectLst>
            </a:rPr>
            <a:t>Mapa</a:t>
          </a:r>
          <a:r>
            <a:rPr lang="es-ES" sz="3200" b="1" cap="none" spc="0" baseline="0">
              <a:ln w="1905"/>
              <a:solidFill>
                <a:srgbClr val="006600"/>
              </a:solidFill>
              <a:effectLst>
                <a:innerShdw blurRad="69850" dist="43180" dir="5400000">
                  <a:srgbClr val="000000">
                    <a:alpha val="65000"/>
                  </a:srgbClr>
                </a:innerShdw>
              </a:effectLst>
            </a:rPr>
            <a:t> de  Riesgos de Corrupción 2018</a:t>
          </a:r>
          <a:endParaRPr lang="es-ES" sz="3200" b="1" cap="none" spc="0">
            <a:ln w="1905"/>
            <a:solidFill>
              <a:srgbClr val="006600"/>
            </a:soli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P50"/>
  <sheetViews>
    <sheetView tabSelected="1" topLeftCell="AS37" zoomScale="74" zoomScaleNormal="42" zoomScalePageLayoutView="80" workbookViewId="0">
      <selection activeCell="BI39" sqref="BI39:BJ40"/>
    </sheetView>
  </sheetViews>
  <sheetFormatPr baseColWidth="10" defaultRowHeight="38.25" customHeight="1" x14ac:dyDescent="0.25"/>
  <cols>
    <col min="1" max="1" width="3.85546875" style="3" customWidth="1"/>
    <col min="2" max="2" width="6.140625" customWidth="1"/>
    <col min="3" max="3" width="19.28515625" customWidth="1"/>
    <col min="4" max="4" width="19.28515625" style="3" customWidth="1"/>
    <col min="5" max="5" width="20.42578125" customWidth="1"/>
    <col min="6" max="6" width="19.28515625" style="2" customWidth="1"/>
    <col min="7" max="7" width="24.28515625" customWidth="1"/>
    <col min="8" max="8" width="49.5703125" customWidth="1"/>
    <col min="9" max="9" width="18.7109375" customWidth="1"/>
    <col min="10" max="10" width="16.85546875" customWidth="1"/>
    <col min="11" max="11" width="17.85546875" customWidth="1"/>
    <col min="12" max="12" width="46.85546875" customWidth="1"/>
    <col min="13" max="13" width="21.7109375" customWidth="1"/>
    <col min="14" max="14" width="21.7109375" style="3" customWidth="1"/>
    <col min="15" max="15" width="10" customWidth="1"/>
    <col min="16" max="16" width="16.28515625" customWidth="1"/>
    <col min="17" max="17" width="50.42578125" style="2" customWidth="1"/>
    <col min="18" max="18" width="18.7109375" customWidth="1"/>
    <col min="19" max="19" width="10" customWidth="1"/>
    <col min="20" max="20" width="27.42578125" customWidth="1"/>
    <col min="21" max="21" width="43.28515625" customWidth="1"/>
    <col min="22" max="22" width="13.7109375" customWidth="1"/>
    <col min="23" max="23" width="19.28515625" customWidth="1"/>
    <col min="24" max="24" width="24.28515625" style="3" customWidth="1"/>
    <col min="25" max="25" width="19.28515625" style="3" customWidth="1"/>
    <col min="26" max="26" width="38.42578125" customWidth="1"/>
    <col min="27" max="27" width="7" style="3" hidden="1" customWidth="1"/>
    <col min="28" max="28" width="11.28515625" style="3" hidden="1" customWidth="1"/>
    <col min="29" max="29" width="48" customWidth="1"/>
    <col min="30" max="30" width="15.42578125" customWidth="1"/>
    <col min="31" max="31" width="10.42578125" style="3" customWidth="1"/>
    <col min="32" max="32" width="17.42578125" style="3" customWidth="1"/>
    <col min="33" max="33" width="10.42578125" style="3" customWidth="1"/>
    <col min="34" max="34" width="16" style="3" customWidth="1"/>
    <col min="35" max="35" width="10.42578125" style="3" customWidth="1"/>
    <col min="36" max="36" width="17.42578125" style="3" customWidth="1"/>
    <col min="37" max="37" width="10.42578125" style="3" customWidth="1"/>
    <col min="38" max="38" width="16" style="3" customWidth="1"/>
    <col min="39" max="39" width="12.140625" customWidth="1"/>
    <col min="40" max="40" width="25.42578125" style="3" customWidth="1"/>
    <col min="41" max="41" width="24.28515625" customWidth="1"/>
    <col min="42" max="42" width="24.28515625" style="3" customWidth="1"/>
    <col min="43" max="43" width="20" customWidth="1"/>
    <col min="44" max="44" width="23.42578125" customWidth="1"/>
    <col min="45" max="45" width="16.28515625" customWidth="1"/>
    <col min="46" max="46" width="17.140625" hidden="1" customWidth="1"/>
    <col min="47" max="47" width="20.42578125" hidden="1" customWidth="1"/>
    <col min="48" max="48" width="22.42578125" hidden="1" customWidth="1"/>
    <col min="49" max="49" width="13.7109375" customWidth="1"/>
    <col min="50" max="50" width="18" customWidth="1"/>
    <col min="53" max="53" width="9.28515625" hidden="1" customWidth="1"/>
    <col min="54" max="54" width="10.28515625" hidden="1" customWidth="1"/>
    <col min="55" max="55" width="38" customWidth="1"/>
    <col min="56" max="56" width="38" style="3" customWidth="1"/>
    <col min="58" max="58" width="19.5703125" customWidth="1"/>
    <col min="59" max="60" width="11.42578125" style="3"/>
    <col min="63" max="63" width="18.42578125" customWidth="1"/>
    <col min="64" max="64" width="24.28515625" customWidth="1"/>
    <col min="65" max="65" width="48.7109375" style="146" customWidth="1"/>
    <col min="66" max="66" width="22.85546875" customWidth="1"/>
    <col min="67" max="67" width="17" customWidth="1"/>
    <col min="68" max="68" width="32.28515625" customWidth="1"/>
  </cols>
  <sheetData>
    <row r="1" spans="1:65" s="2" customFormat="1" ht="38.25" hidden="1" customHeight="1" x14ac:dyDescent="0.25">
      <c r="A1" s="3"/>
      <c r="D1" s="3"/>
      <c r="G1" s="26" t="s">
        <v>104</v>
      </c>
      <c r="J1" s="2" t="s">
        <v>113</v>
      </c>
      <c r="N1" s="3"/>
      <c r="O1" s="2">
        <v>1</v>
      </c>
      <c r="P1" s="2" t="s">
        <v>26</v>
      </c>
      <c r="Q1" s="2" t="s">
        <v>31</v>
      </c>
      <c r="R1" s="2" t="s">
        <v>38</v>
      </c>
      <c r="U1" s="2">
        <v>1</v>
      </c>
      <c r="V1" s="2" t="s">
        <v>41</v>
      </c>
      <c r="W1" s="2" t="s">
        <v>46</v>
      </c>
      <c r="X1" s="3"/>
      <c r="Y1" s="3"/>
      <c r="AA1" s="3"/>
      <c r="AB1" s="3"/>
      <c r="AE1" s="3"/>
      <c r="AF1" s="3"/>
      <c r="AG1" s="3"/>
      <c r="AH1" s="3"/>
      <c r="AI1" s="3"/>
      <c r="AJ1" s="3"/>
      <c r="AK1" s="3"/>
      <c r="AL1" s="3"/>
      <c r="AN1" s="2" t="s">
        <v>53</v>
      </c>
      <c r="AP1" s="3"/>
      <c r="AS1" s="3" t="s">
        <v>41</v>
      </c>
      <c r="AT1" s="3" t="s">
        <v>42</v>
      </c>
      <c r="AU1" s="3" t="s">
        <v>43</v>
      </c>
      <c r="AV1" s="3" t="s">
        <v>44</v>
      </c>
      <c r="AW1" s="3" t="s">
        <v>45</v>
      </c>
      <c r="BD1" s="3"/>
      <c r="BG1" s="3"/>
      <c r="BH1" s="3"/>
      <c r="BM1" s="146"/>
    </row>
    <row r="2" spans="1:65" s="2" customFormat="1" ht="38.25" hidden="1" customHeight="1" x14ac:dyDescent="0.25">
      <c r="A2" s="3"/>
      <c r="C2" s="60" t="s">
        <v>127</v>
      </c>
      <c r="D2" s="60"/>
      <c r="E2" s="60" t="s">
        <v>115</v>
      </c>
      <c r="G2" s="26" t="s">
        <v>105</v>
      </c>
      <c r="J2" s="2" t="s">
        <v>109</v>
      </c>
      <c r="N2" s="3"/>
      <c r="O2" s="2">
        <v>2</v>
      </c>
      <c r="P2" s="2" t="s">
        <v>27</v>
      </c>
      <c r="Q2" s="2" t="s">
        <v>32</v>
      </c>
      <c r="R2" s="2" t="s">
        <v>39</v>
      </c>
      <c r="U2" s="2">
        <v>2</v>
      </c>
      <c r="V2" s="2" t="s">
        <v>42</v>
      </c>
      <c r="W2" s="2" t="s">
        <v>47</v>
      </c>
      <c r="X2" s="3"/>
      <c r="Y2" s="3"/>
      <c r="AA2" s="3"/>
      <c r="AB2" s="3"/>
      <c r="AE2" s="3"/>
      <c r="AF2" s="3"/>
      <c r="AG2" s="3"/>
      <c r="AH2" s="3"/>
      <c r="AI2" s="3"/>
      <c r="AJ2" s="3"/>
      <c r="AK2" s="3"/>
      <c r="AL2" s="3"/>
      <c r="AN2" s="2" t="s">
        <v>54</v>
      </c>
      <c r="AP2" s="3"/>
      <c r="AR2" s="3" t="s">
        <v>26</v>
      </c>
      <c r="AS2" s="21" t="s">
        <v>86</v>
      </c>
      <c r="AT2" s="21" t="s">
        <v>86</v>
      </c>
      <c r="AU2" s="22" t="s">
        <v>87</v>
      </c>
      <c r="AV2" s="23" t="s">
        <v>88</v>
      </c>
      <c r="AW2" s="23" t="s">
        <v>88</v>
      </c>
      <c r="AX2" s="19"/>
      <c r="BD2" s="3"/>
      <c r="BG2" s="3"/>
      <c r="BH2" s="3"/>
      <c r="BM2" s="146"/>
    </row>
    <row r="3" spans="1:65" s="2" customFormat="1" ht="38.25" hidden="1" customHeight="1" x14ac:dyDescent="0.25">
      <c r="A3" s="3"/>
      <c r="C3" s="60" t="s">
        <v>128</v>
      </c>
      <c r="D3" s="60"/>
      <c r="E3" s="60" t="s">
        <v>116</v>
      </c>
      <c r="G3" s="26" t="s">
        <v>106</v>
      </c>
      <c r="J3" s="2" t="s">
        <v>110</v>
      </c>
      <c r="N3" s="3"/>
      <c r="O3" s="2">
        <v>3</v>
      </c>
      <c r="P3" s="2" t="s">
        <v>28</v>
      </c>
      <c r="Q3" s="2" t="s">
        <v>33</v>
      </c>
      <c r="R3" s="2" t="s">
        <v>40</v>
      </c>
      <c r="U3" s="2">
        <v>3</v>
      </c>
      <c r="V3" s="2" t="s">
        <v>43</v>
      </c>
      <c r="W3" s="2" t="s">
        <v>48</v>
      </c>
      <c r="X3" s="3"/>
      <c r="Y3" s="3"/>
      <c r="AA3" s="3"/>
      <c r="AB3" s="3"/>
      <c r="AE3" s="3"/>
      <c r="AF3" s="3"/>
      <c r="AG3" s="3"/>
      <c r="AH3" s="3"/>
      <c r="AI3" s="3"/>
      <c r="AJ3" s="3"/>
      <c r="AK3" s="3"/>
      <c r="AL3" s="3"/>
      <c r="AN3" s="2" t="s">
        <v>55</v>
      </c>
      <c r="AP3" s="3"/>
      <c r="AR3" s="3" t="s">
        <v>27</v>
      </c>
      <c r="AS3" s="21" t="s">
        <v>86</v>
      </c>
      <c r="AT3" s="21" t="s">
        <v>86</v>
      </c>
      <c r="AU3" s="22" t="s">
        <v>87</v>
      </c>
      <c r="AV3" s="23" t="s">
        <v>88</v>
      </c>
      <c r="AW3" s="24" t="s">
        <v>89</v>
      </c>
      <c r="AX3" s="19"/>
      <c r="BD3" s="3"/>
      <c r="BG3" s="3"/>
      <c r="BH3" s="3"/>
      <c r="BM3" s="146"/>
    </row>
    <row r="4" spans="1:65" s="2" customFormat="1" ht="38.25" hidden="1" customHeight="1" x14ac:dyDescent="0.25">
      <c r="A4" s="3"/>
      <c r="C4" s="60" t="s">
        <v>129</v>
      </c>
      <c r="D4" s="60"/>
      <c r="E4" s="60" t="s">
        <v>117</v>
      </c>
      <c r="G4" s="26" t="s">
        <v>107</v>
      </c>
      <c r="J4" s="2" t="s">
        <v>111</v>
      </c>
      <c r="N4" s="3"/>
      <c r="O4" s="2">
        <v>4</v>
      </c>
      <c r="P4" s="2" t="s">
        <v>29</v>
      </c>
      <c r="Q4" s="2" t="s">
        <v>34</v>
      </c>
      <c r="R4" s="2" t="s">
        <v>36</v>
      </c>
      <c r="U4" s="2">
        <v>4</v>
      </c>
      <c r="V4" s="2" t="s">
        <v>44</v>
      </c>
      <c r="W4" s="2" t="s">
        <v>49</v>
      </c>
      <c r="X4" s="3"/>
      <c r="Y4" s="3"/>
      <c r="AA4" s="3"/>
      <c r="AB4" s="3"/>
      <c r="AE4" s="3"/>
      <c r="AF4" s="3"/>
      <c r="AG4" s="3"/>
      <c r="AH4" s="3"/>
      <c r="AI4" s="3"/>
      <c r="AJ4" s="3"/>
      <c r="AK4" s="3"/>
      <c r="AL4" s="3"/>
      <c r="AN4" s="2" t="s">
        <v>56</v>
      </c>
      <c r="AP4" s="3"/>
      <c r="AR4" s="3" t="s">
        <v>28</v>
      </c>
      <c r="AS4" s="21" t="s">
        <v>86</v>
      </c>
      <c r="AT4" s="22" t="s">
        <v>87</v>
      </c>
      <c r="AU4" s="23" t="s">
        <v>88</v>
      </c>
      <c r="AV4" s="24" t="s">
        <v>89</v>
      </c>
      <c r="AW4" s="24" t="s">
        <v>89</v>
      </c>
      <c r="AX4" s="19"/>
      <c r="BD4" s="3"/>
      <c r="BG4" s="3"/>
      <c r="BH4" s="3"/>
      <c r="BM4" s="146"/>
    </row>
    <row r="5" spans="1:65" s="2" customFormat="1" ht="38.25" hidden="1" customHeight="1" x14ac:dyDescent="0.25">
      <c r="A5" s="3"/>
      <c r="C5" s="61" t="s">
        <v>130</v>
      </c>
      <c r="D5" s="61"/>
      <c r="E5" s="60" t="s">
        <v>118</v>
      </c>
      <c r="G5" s="26" t="s">
        <v>108</v>
      </c>
      <c r="J5" s="2" t="s">
        <v>112</v>
      </c>
      <c r="N5" s="3"/>
      <c r="O5" s="2">
        <v>5</v>
      </c>
      <c r="P5" s="2" t="s">
        <v>30</v>
      </c>
      <c r="Q5" s="2" t="s">
        <v>35</v>
      </c>
      <c r="R5" s="2" t="s">
        <v>37</v>
      </c>
      <c r="U5" s="2">
        <v>5</v>
      </c>
      <c r="V5" s="2" t="s">
        <v>45</v>
      </c>
      <c r="W5" s="2" t="s">
        <v>50</v>
      </c>
      <c r="X5" s="3"/>
      <c r="Y5" s="3"/>
      <c r="AA5" s="3"/>
      <c r="AB5" s="3"/>
      <c r="AE5" s="3"/>
      <c r="AF5" s="3"/>
      <c r="AG5" s="3"/>
      <c r="AH5" s="3"/>
      <c r="AI5" s="3"/>
      <c r="AJ5" s="3"/>
      <c r="AK5" s="3"/>
      <c r="AL5" s="3"/>
      <c r="AP5" s="3"/>
      <c r="AR5" s="3" t="s">
        <v>29</v>
      </c>
      <c r="AS5" s="22" t="s">
        <v>87</v>
      </c>
      <c r="AT5" s="23" t="s">
        <v>88</v>
      </c>
      <c r="AU5" s="23" t="s">
        <v>88</v>
      </c>
      <c r="AV5" s="24" t="s">
        <v>89</v>
      </c>
      <c r="AW5" s="24" t="s">
        <v>89</v>
      </c>
      <c r="AX5" s="19"/>
      <c r="BD5" s="3"/>
      <c r="BG5" s="3"/>
      <c r="BH5" s="3"/>
      <c r="BM5" s="146"/>
    </row>
    <row r="6" spans="1:65" s="3" customFormat="1" ht="38.25" hidden="1" customHeight="1" x14ac:dyDescent="0.25">
      <c r="C6" s="61" t="s">
        <v>131</v>
      </c>
      <c r="D6" s="61"/>
      <c r="E6" s="60" t="s">
        <v>119</v>
      </c>
      <c r="J6" s="3" t="s">
        <v>114</v>
      </c>
      <c r="AR6" s="3" t="s">
        <v>30</v>
      </c>
      <c r="AS6" s="23" t="s">
        <v>88</v>
      </c>
      <c r="AT6" s="23" t="s">
        <v>88</v>
      </c>
      <c r="AU6" s="24" t="s">
        <v>89</v>
      </c>
      <c r="AV6" s="24" t="s">
        <v>89</v>
      </c>
      <c r="AW6" s="24" t="s">
        <v>89</v>
      </c>
      <c r="AX6" s="19"/>
      <c r="BM6" s="146"/>
    </row>
    <row r="7" spans="1:65" s="3" customFormat="1" ht="38.25" hidden="1" customHeight="1" x14ac:dyDescent="0.25">
      <c r="C7" s="61" t="s">
        <v>132</v>
      </c>
      <c r="D7" s="61"/>
      <c r="E7" s="60" t="s">
        <v>120</v>
      </c>
      <c r="V7" s="234" t="s">
        <v>53</v>
      </c>
      <c r="W7" s="3">
        <v>1</v>
      </c>
      <c r="Y7" s="3" t="s">
        <v>172</v>
      </c>
      <c r="AS7" s="23"/>
      <c r="AT7" s="23"/>
      <c r="AU7" s="24"/>
      <c r="AV7" s="24"/>
      <c r="AW7" s="24"/>
      <c r="AX7" s="19"/>
      <c r="BM7" s="146"/>
    </row>
    <row r="8" spans="1:65" s="3" customFormat="1" ht="38.25" hidden="1" customHeight="1" x14ac:dyDescent="0.25">
      <c r="C8" s="60" t="s">
        <v>133</v>
      </c>
      <c r="D8" s="60"/>
      <c r="E8" s="60" t="s">
        <v>121</v>
      </c>
      <c r="V8" s="234"/>
      <c r="W8" s="3">
        <v>2</v>
      </c>
      <c r="Y8" s="3" t="s">
        <v>173</v>
      </c>
      <c r="AS8" s="23"/>
      <c r="AT8" s="23"/>
      <c r="AU8" s="24"/>
      <c r="AV8" s="24"/>
      <c r="AW8" s="24"/>
      <c r="AX8" s="19"/>
      <c r="BM8" s="146"/>
    </row>
    <row r="9" spans="1:65" s="3" customFormat="1" ht="38.25" hidden="1" customHeight="1" x14ac:dyDescent="0.25">
      <c r="C9" s="60" t="s">
        <v>134</v>
      </c>
      <c r="D9" s="60"/>
      <c r="E9" s="60" t="s">
        <v>122</v>
      </c>
      <c r="V9" s="234"/>
      <c r="W9" s="3">
        <v>3</v>
      </c>
      <c r="Y9" s="3" t="s">
        <v>174</v>
      </c>
      <c r="AC9" s="3" t="s">
        <v>92</v>
      </c>
      <c r="AD9" s="3">
        <v>15</v>
      </c>
      <c r="AN9" s="3" t="s">
        <v>97</v>
      </c>
      <c r="AO9" s="3">
        <v>0</v>
      </c>
      <c r="AQ9" s="3">
        <v>0</v>
      </c>
      <c r="AS9" s="23"/>
      <c r="AT9" s="23"/>
      <c r="AU9" s="24"/>
      <c r="AV9" s="24"/>
      <c r="AW9" s="24"/>
      <c r="AX9" s="19"/>
      <c r="BM9" s="146"/>
    </row>
    <row r="10" spans="1:65" s="3" customFormat="1" ht="38.25" hidden="1" customHeight="1" x14ac:dyDescent="0.25">
      <c r="C10" s="60" t="s">
        <v>135</v>
      </c>
      <c r="D10" s="60"/>
      <c r="E10" s="60" t="s">
        <v>123</v>
      </c>
      <c r="V10" s="234"/>
      <c r="W10" s="3">
        <v>4</v>
      </c>
      <c r="Y10" s="3" t="s">
        <v>175</v>
      </c>
      <c r="AC10" s="3" t="s">
        <v>93</v>
      </c>
      <c r="AD10" s="3">
        <v>15</v>
      </c>
      <c r="AN10" s="3" t="s">
        <v>98</v>
      </c>
      <c r="AO10" s="3">
        <v>1</v>
      </c>
      <c r="AQ10" s="3">
        <v>1</v>
      </c>
      <c r="AS10" s="23"/>
      <c r="AT10" s="23"/>
      <c r="AU10" s="24"/>
      <c r="AV10" s="24"/>
      <c r="AW10" s="24"/>
      <c r="AX10" s="19"/>
      <c r="BM10" s="146"/>
    </row>
    <row r="11" spans="1:65" s="3" customFormat="1" ht="38.25" hidden="1" customHeight="1" x14ac:dyDescent="0.25">
      <c r="C11" s="60" t="s">
        <v>136</v>
      </c>
      <c r="D11" s="60"/>
      <c r="E11" s="60" t="s">
        <v>124</v>
      </c>
      <c r="V11" s="234"/>
      <c r="W11" s="3">
        <v>5</v>
      </c>
      <c r="Y11" s="3" t="s">
        <v>176</v>
      </c>
      <c r="AC11" s="3" t="s">
        <v>94</v>
      </c>
      <c r="AD11" s="3">
        <v>30</v>
      </c>
      <c r="AN11" s="3" t="s">
        <v>99</v>
      </c>
      <c r="AO11" s="3">
        <v>2</v>
      </c>
      <c r="AQ11" s="3">
        <v>2</v>
      </c>
      <c r="AS11" s="23"/>
      <c r="AT11" s="23"/>
      <c r="AU11" s="24"/>
      <c r="AV11" s="24"/>
      <c r="AW11" s="24"/>
      <c r="AX11" s="19"/>
      <c r="BM11" s="146"/>
    </row>
    <row r="12" spans="1:65" s="3" customFormat="1" ht="38.25" hidden="1" customHeight="1" x14ac:dyDescent="0.25">
      <c r="C12" s="60" t="s">
        <v>137</v>
      </c>
      <c r="D12" s="60"/>
      <c r="E12" s="60" t="s">
        <v>125</v>
      </c>
      <c r="V12" s="234" t="s">
        <v>54</v>
      </c>
      <c r="W12" s="3">
        <v>1</v>
      </c>
      <c r="Y12" s="3" t="s">
        <v>177</v>
      </c>
      <c r="AC12" s="3" t="s">
        <v>95</v>
      </c>
      <c r="AD12" s="3">
        <v>15</v>
      </c>
      <c r="AS12" s="23"/>
      <c r="AT12" s="23"/>
      <c r="AU12" s="24"/>
      <c r="AV12" s="24"/>
      <c r="AW12" s="24"/>
      <c r="AX12" s="19"/>
      <c r="BM12" s="146"/>
    </row>
    <row r="13" spans="1:65" s="3" customFormat="1" ht="38.25" hidden="1" customHeight="1" thickBot="1" x14ac:dyDescent="0.3">
      <c r="C13" s="60" t="s">
        <v>138</v>
      </c>
      <c r="D13" s="60"/>
      <c r="E13" s="60" t="s">
        <v>126</v>
      </c>
      <c r="V13" s="234"/>
      <c r="W13" s="3">
        <v>2</v>
      </c>
      <c r="Y13" s="3" t="s">
        <v>178</v>
      </c>
      <c r="AC13" s="3" t="s">
        <v>96</v>
      </c>
      <c r="AD13" s="3">
        <v>25</v>
      </c>
      <c r="AS13" s="19"/>
      <c r="AT13" s="19"/>
      <c r="AU13" s="19"/>
      <c r="AV13" s="19"/>
      <c r="AW13" s="19"/>
      <c r="AX13" s="19"/>
      <c r="BM13" s="146"/>
    </row>
    <row r="14" spans="1:65" s="3" customFormat="1" ht="38.25" hidden="1" customHeight="1" thickBot="1" x14ac:dyDescent="0.3">
      <c r="C14" s="60" t="s">
        <v>139</v>
      </c>
      <c r="D14" s="60"/>
      <c r="E14" s="28"/>
      <c r="T14" s="3" t="s">
        <v>206</v>
      </c>
      <c r="V14" s="234"/>
      <c r="W14" s="3">
        <v>3</v>
      </c>
      <c r="Y14" s="3" t="s">
        <v>179</v>
      </c>
      <c r="AS14" s="19"/>
      <c r="AT14" s="19"/>
      <c r="AU14" s="19"/>
      <c r="AV14" s="19"/>
      <c r="AW14" s="19"/>
      <c r="AX14" s="19"/>
      <c r="BM14" s="146"/>
    </row>
    <row r="15" spans="1:65" s="3" customFormat="1" ht="38.25" hidden="1" customHeight="1" x14ac:dyDescent="0.25">
      <c r="C15" s="60" t="s">
        <v>140</v>
      </c>
      <c r="D15" s="60"/>
      <c r="N15" s="99" t="s">
        <v>209</v>
      </c>
      <c r="T15" s="3" t="s">
        <v>207</v>
      </c>
      <c r="V15" s="234"/>
      <c r="W15" s="3">
        <v>4</v>
      </c>
      <c r="Y15" s="3" t="s">
        <v>180</v>
      </c>
      <c r="AD15" s="3">
        <v>0</v>
      </c>
      <c r="AE15" s="3">
        <v>0</v>
      </c>
      <c r="AF15" s="3">
        <v>0</v>
      </c>
      <c r="AG15" s="3">
        <v>0</v>
      </c>
      <c r="AH15" s="3">
        <v>0</v>
      </c>
      <c r="BM15" s="146"/>
    </row>
    <row r="16" spans="1:65" s="3" customFormat="1" ht="38.25" hidden="1" customHeight="1" x14ac:dyDescent="0.25">
      <c r="C16" s="60" t="s">
        <v>141</v>
      </c>
      <c r="D16" s="60"/>
      <c r="N16" s="99" t="s">
        <v>210</v>
      </c>
      <c r="V16" s="234"/>
      <c r="W16" s="3">
        <v>5</v>
      </c>
      <c r="Y16" s="3" t="s">
        <v>181</v>
      </c>
      <c r="AD16" s="3">
        <v>15</v>
      </c>
      <c r="AE16" s="3">
        <v>15</v>
      </c>
      <c r="AF16" s="3">
        <v>30</v>
      </c>
      <c r="AG16" s="3">
        <v>15</v>
      </c>
      <c r="AH16" s="3">
        <v>25</v>
      </c>
      <c r="BM16" s="146"/>
    </row>
    <row r="17" spans="3:65" s="3" customFormat="1" ht="38.25" hidden="1" customHeight="1" x14ac:dyDescent="0.25">
      <c r="C17" s="60" t="s">
        <v>142</v>
      </c>
      <c r="D17" s="60"/>
      <c r="V17" s="234" t="s">
        <v>170</v>
      </c>
      <c r="W17" s="3">
        <v>1</v>
      </c>
      <c r="Y17" s="3" t="s">
        <v>182</v>
      </c>
      <c r="BM17" s="146"/>
    </row>
    <row r="18" spans="3:65" s="3" customFormat="1" ht="38.25" hidden="1" customHeight="1" x14ac:dyDescent="0.25">
      <c r="C18" s="60" t="s">
        <v>143</v>
      </c>
      <c r="D18" s="60"/>
      <c r="V18" s="234"/>
      <c r="W18" s="3">
        <v>2</v>
      </c>
      <c r="Y18" s="3" t="s">
        <v>183</v>
      </c>
      <c r="BM18" s="146"/>
    </row>
    <row r="19" spans="3:65" s="3" customFormat="1" ht="38.25" hidden="1" customHeight="1" x14ac:dyDescent="0.25">
      <c r="C19" s="60"/>
      <c r="D19" s="60"/>
      <c r="V19" s="234"/>
      <c r="W19" s="3">
        <v>3</v>
      </c>
      <c r="Y19" s="3" t="s">
        <v>184</v>
      </c>
      <c r="BM19" s="146"/>
    </row>
    <row r="20" spans="3:65" s="3" customFormat="1" ht="38.25" hidden="1" customHeight="1" x14ac:dyDescent="0.25">
      <c r="C20" s="60"/>
      <c r="D20" s="60"/>
      <c r="V20" s="234"/>
      <c r="W20" s="3">
        <v>4</v>
      </c>
      <c r="Y20" s="3" t="s">
        <v>185</v>
      </c>
      <c r="BM20" s="146"/>
    </row>
    <row r="21" spans="3:65" s="3" customFormat="1" ht="38.25" hidden="1" customHeight="1" x14ac:dyDescent="0.25">
      <c r="C21" s="60"/>
      <c r="D21" s="60"/>
      <c r="V21" s="234"/>
      <c r="W21" s="3">
        <v>5</v>
      </c>
      <c r="Y21" s="3" t="s">
        <v>186</v>
      </c>
      <c r="BM21" s="146"/>
    </row>
    <row r="22" spans="3:65" s="3" customFormat="1" ht="38.25" hidden="1" customHeight="1" x14ac:dyDescent="0.25">
      <c r="C22" s="60"/>
      <c r="D22" s="60"/>
      <c r="V22" s="234" t="s">
        <v>171</v>
      </c>
      <c r="W22" s="3">
        <v>1</v>
      </c>
      <c r="Y22" s="3" t="s">
        <v>187</v>
      </c>
      <c r="BM22" s="146"/>
    </row>
    <row r="23" spans="3:65" s="3" customFormat="1" ht="38.25" hidden="1" customHeight="1" x14ac:dyDescent="0.25">
      <c r="C23" s="60"/>
      <c r="D23" s="60"/>
      <c r="V23" s="234"/>
      <c r="W23" s="3">
        <v>2</v>
      </c>
      <c r="Y23" s="3" t="s">
        <v>190</v>
      </c>
      <c r="BM23" s="146"/>
    </row>
    <row r="24" spans="3:65" s="3" customFormat="1" ht="38.25" hidden="1" customHeight="1" x14ac:dyDescent="0.25">
      <c r="C24" s="60"/>
      <c r="D24" s="60"/>
      <c r="V24" s="234"/>
      <c r="W24" s="3">
        <v>3</v>
      </c>
      <c r="Y24" s="3" t="s">
        <v>188</v>
      </c>
      <c r="BM24" s="146"/>
    </row>
    <row r="25" spans="3:65" s="3" customFormat="1" ht="38.25" hidden="1" customHeight="1" x14ac:dyDescent="0.25">
      <c r="V25" s="234"/>
      <c r="W25" s="3">
        <v>4</v>
      </c>
      <c r="Y25" s="3" t="s">
        <v>189</v>
      </c>
      <c r="Z25" s="1"/>
      <c r="AA25" s="1"/>
      <c r="AB25" s="1"/>
      <c r="AC25" s="1"/>
      <c r="BM25" s="146"/>
    </row>
    <row r="26" spans="3:65" s="3" customFormat="1" ht="38.25" hidden="1" customHeight="1" x14ac:dyDescent="0.25">
      <c r="V26" s="234"/>
      <c r="W26" s="3">
        <v>5</v>
      </c>
      <c r="Y26" s="1" t="s">
        <v>191</v>
      </c>
      <c r="Z26" s="1"/>
      <c r="AA26" s="1"/>
      <c r="AB26" s="1"/>
      <c r="AC26" s="1"/>
      <c r="BM26" s="146"/>
    </row>
    <row r="27" spans="3:65" ht="39" hidden="1" customHeight="1" thickBot="1" x14ac:dyDescent="0.3">
      <c r="V27" s="1"/>
      <c r="W27" s="1"/>
      <c r="X27" s="1"/>
      <c r="Y27" s="1"/>
      <c r="Z27" s="1"/>
      <c r="AA27" s="1"/>
      <c r="AB27" s="1"/>
      <c r="AC27" s="1"/>
    </row>
    <row r="28" spans="3:65" s="26" customFormat="1" ht="38.25" customHeight="1" x14ac:dyDescent="0.25">
      <c r="C28" s="235"/>
      <c r="D28" s="236"/>
      <c r="E28" s="236"/>
      <c r="F28" s="236"/>
      <c r="G28" s="236"/>
      <c r="H28" s="236"/>
      <c r="I28" s="236"/>
      <c r="J28" s="236"/>
      <c r="K28" s="236"/>
      <c r="L28" s="236"/>
      <c r="M28" s="236"/>
      <c r="N28" s="236"/>
      <c r="O28" s="236"/>
      <c r="P28" s="236"/>
      <c r="Q28" s="236"/>
      <c r="R28" s="236"/>
      <c r="S28" s="236"/>
      <c r="T28" s="236"/>
      <c r="U28" s="237"/>
      <c r="V28" s="106"/>
      <c r="W28" s="106"/>
      <c r="X28" s="106"/>
      <c r="Y28" s="106"/>
      <c r="Z28" s="106"/>
      <c r="AA28" s="106"/>
      <c r="AB28" s="106"/>
      <c r="AC28" s="106"/>
      <c r="BM28" s="147"/>
    </row>
    <row r="29" spans="3:65" s="26" customFormat="1" ht="3.75" customHeight="1" x14ac:dyDescent="0.25">
      <c r="C29" s="238"/>
      <c r="D29" s="239"/>
      <c r="E29" s="239"/>
      <c r="F29" s="239"/>
      <c r="G29" s="239"/>
      <c r="H29" s="239"/>
      <c r="I29" s="239"/>
      <c r="J29" s="239"/>
      <c r="K29" s="239"/>
      <c r="L29" s="239"/>
      <c r="M29" s="239"/>
      <c r="N29" s="239"/>
      <c r="O29" s="239"/>
      <c r="P29" s="239"/>
      <c r="Q29" s="239"/>
      <c r="R29" s="239"/>
      <c r="S29" s="239"/>
      <c r="T29" s="239"/>
      <c r="U29" s="240"/>
      <c r="V29" s="106"/>
      <c r="W29" s="106"/>
      <c r="X29" s="106"/>
      <c r="Y29" s="106"/>
      <c r="Z29" s="106"/>
      <c r="AA29" s="106"/>
      <c r="AB29" s="106"/>
      <c r="AC29" s="106"/>
      <c r="BM29" s="147"/>
    </row>
    <row r="30" spans="3:65" s="26" customFormat="1" ht="49.5" customHeight="1" x14ac:dyDescent="0.25">
      <c r="C30" s="238"/>
      <c r="D30" s="239"/>
      <c r="E30" s="239"/>
      <c r="F30" s="239"/>
      <c r="G30" s="239"/>
      <c r="H30" s="239"/>
      <c r="I30" s="239"/>
      <c r="J30" s="239"/>
      <c r="K30" s="239"/>
      <c r="L30" s="239"/>
      <c r="M30" s="239"/>
      <c r="N30" s="239"/>
      <c r="O30" s="239"/>
      <c r="P30" s="239"/>
      <c r="Q30" s="239"/>
      <c r="R30" s="239"/>
      <c r="S30" s="239"/>
      <c r="T30" s="239"/>
      <c r="U30" s="240"/>
      <c r="V30" s="106"/>
      <c r="W30" s="106"/>
      <c r="X30" s="106"/>
      <c r="Y30" s="106"/>
      <c r="Z30" s="106"/>
      <c r="AA30" s="106"/>
      <c r="AB30" s="106"/>
      <c r="AC30" s="106"/>
      <c r="BM30" s="147"/>
    </row>
    <row r="31" spans="3:65" s="26" customFormat="1" ht="38.25" customHeight="1" x14ac:dyDescent="0.25">
      <c r="C31" s="238"/>
      <c r="D31" s="239"/>
      <c r="E31" s="239"/>
      <c r="F31" s="239"/>
      <c r="G31" s="239"/>
      <c r="H31" s="239"/>
      <c r="I31" s="239"/>
      <c r="J31" s="239"/>
      <c r="K31" s="239"/>
      <c r="L31" s="239"/>
      <c r="M31" s="239"/>
      <c r="N31" s="239"/>
      <c r="O31" s="239"/>
      <c r="P31" s="239"/>
      <c r="Q31" s="239"/>
      <c r="R31" s="239"/>
      <c r="S31" s="239"/>
      <c r="T31" s="239"/>
      <c r="U31" s="240"/>
      <c r="V31" s="106"/>
      <c r="W31" s="106"/>
      <c r="X31" s="106"/>
      <c r="Y31" s="106"/>
      <c r="Z31" s="106"/>
      <c r="AA31" s="106"/>
      <c r="AB31" s="106"/>
      <c r="AC31" s="106"/>
      <c r="BM31" s="147"/>
    </row>
    <row r="32" spans="3:65" s="26" customFormat="1" ht="16.5" customHeight="1" x14ac:dyDescent="0.25">
      <c r="C32" s="238"/>
      <c r="D32" s="239"/>
      <c r="E32" s="239"/>
      <c r="F32" s="239"/>
      <c r="G32" s="239"/>
      <c r="H32" s="239"/>
      <c r="I32" s="239"/>
      <c r="J32" s="239"/>
      <c r="K32" s="239"/>
      <c r="L32" s="239"/>
      <c r="M32" s="239"/>
      <c r="N32" s="239"/>
      <c r="O32" s="239"/>
      <c r="P32" s="239"/>
      <c r="Q32" s="239"/>
      <c r="R32" s="239"/>
      <c r="S32" s="239"/>
      <c r="T32" s="239"/>
      <c r="U32" s="240"/>
      <c r="V32" s="106"/>
      <c r="W32" s="106"/>
      <c r="X32" s="106"/>
      <c r="Y32" s="106"/>
      <c r="Z32" s="106"/>
      <c r="AA32" s="106"/>
      <c r="AB32" s="106"/>
      <c r="AC32" s="106"/>
      <c r="BM32" s="147"/>
    </row>
    <row r="33" spans="2:68" s="26" customFormat="1" ht="13.5" customHeight="1" thickBot="1" x14ac:dyDescent="0.3">
      <c r="C33" s="241"/>
      <c r="D33" s="242"/>
      <c r="E33" s="242"/>
      <c r="F33" s="242"/>
      <c r="G33" s="242"/>
      <c r="H33" s="242"/>
      <c r="I33" s="242"/>
      <c r="J33" s="242"/>
      <c r="K33" s="242"/>
      <c r="L33" s="242"/>
      <c r="M33" s="242"/>
      <c r="N33" s="242"/>
      <c r="O33" s="242"/>
      <c r="P33" s="242"/>
      <c r="Q33" s="242"/>
      <c r="R33" s="242"/>
      <c r="S33" s="242"/>
      <c r="T33" s="242"/>
      <c r="U33" s="243"/>
      <c r="V33" s="106"/>
      <c r="W33" s="106"/>
      <c r="X33" s="106"/>
      <c r="Y33" s="106"/>
      <c r="Z33" s="106"/>
      <c r="AA33" s="106"/>
      <c r="AB33" s="106"/>
      <c r="AC33" s="106"/>
      <c r="BM33" s="147"/>
    </row>
    <row r="34" spans="2:68" s="26" customFormat="1" ht="38.25" customHeight="1" thickBot="1" x14ac:dyDescent="0.3">
      <c r="C34" s="224" t="s">
        <v>237</v>
      </c>
      <c r="D34" s="225"/>
      <c r="E34" s="225"/>
      <c r="F34" s="225"/>
      <c r="G34" s="226"/>
      <c r="H34" s="224" t="s">
        <v>235</v>
      </c>
      <c r="I34" s="225"/>
      <c r="J34" s="226"/>
      <c r="K34" s="224" t="s">
        <v>236</v>
      </c>
      <c r="L34" s="225"/>
      <c r="M34" s="226"/>
      <c r="N34" s="137"/>
      <c r="O34" s="106"/>
      <c r="P34" s="106"/>
      <c r="Q34" s="106"/>
      <c r="R34" s="106"/>
      <c r="S34" s="106"/>
      <c r="T34" s="106"/>
      <c r="U34" s="106"/>
      <c r="V34" s="106"/>
      <c r="W34" s="106"/>
      <c r="X34" s="106"/>
      <c r="Y34" s="106"/>
      <c r="Z34" s="106"/>
      <c r="AA34" s="106"/>
      <c r="AB34" s="106"/>
      <c r="AC34" s="106"/>
      <c r="BM34" s="147"/>
    </row>
    <row r="35" spans="2:68" s="26" customFormat="1" ht="38.25" customHeight="1" thickBot="1" x14ac:dyDescent="0.3">
      <c r="BM35" s="147"/>
    </row>
    <row r="36" spans="2:68" ht="38.25" customHeight="1" thickBot="1" x14ac:dyDescent="0.4">
      <c r="B36" s="186" t="s">
        <v>0</v>
      </c>
      <c r="C36" s="187"/>
      <c r="D36" s="187"/>
      <c r="E36" s="187"/>
      <c r="F36" s="187"/>
      <c r="G36" s="187"/>
      <c r="H36" s="187"/>
      <c r="I36" s="187"/>
      <c r="J36" s="187"/>
      <c r="K36" s="187"/>
      <c r="L36" s="187"/>
      <c r="M36" s="188"/>
      <c r="N36" s="93"/>
      <c r="O36" s="168" t="s">
        <v>1</v>
      </c>
      <c r="P36" s="169"/>
      <c r="Q36" s="169"/>
      <c r="R36" s="169"/>
      <c r="S36" s="169"/>
      <c r="T36" s="169"/>
      <c r="U36" s="169"/>
      <c r="V36" s="169"/>
      <c r="W36" s="230"/>
      <c r="X36" s="92"/>
      <c r="Y36" s="63"/>
      <c r="Z36" s="168" t="s">
        <v>2</v>
      </c>
      <c r="AA36" s="169"/>
      <c r="AB36" s="169"/>
      <c r="AC36" s="169"/>
      <c r="AD36" s="169"/>
      <c r="AE36" s="169"/>
      <c r="AF36" s="169"/>
      <c r="AG36" s="169"/>
      <c r="AH36" s="169"/>
      <c r="AI36" s="169"/>
      <c r="AJ36" s="169"/>
      <c r="AK36" s="169"/>
      <c r="AL36" s="169"/>
      <c r="AM36" s="169"/>
      <c r="AN36" s="169"/>
      <c r="AO36" s="169"/>
      <c r="AP36" s="169"/>
      <c r="AQ36" s="169"/>
      <c r="AR36" s="169"/>
      <c r="AS36" s="215"/>
      <c r="AT36" s="215"/>
      <c r="AU36" s="215"/>
      <c r="AV36" s="215"/>
      <c r="AW36" s="215"/>
      <c r="AX36" s="215"/>
      <c r="AY36" s="215"/>
      <c r="AZ36" s="215"/>
      <c r="BA36" s="215"/>
      <c r="BB36" s="215"/>
      <c r="BC36" s="215"/>
      <c r="BD36" s="138"/>
      <c r="BE36" s="186" t="s">
        <v>6</v>
      </c>
      <c r="BF36" s="187"/>
      <c r="BG36" s="187"/>
      <c r="BH36" s="187"/>
      <c r="BI36" s="187"/>
      <c r="BJ36" s="187"/>
      <c r="BK36" s="187"/>
      <c r="BL36" s="188"/>
    </row>
    <row r="37" spans="2:68" ht="38.25" customHeight="1" thickBot="1" x14ac:dyDescent="0.3">
      <c r="B37" s="189"/>
      <c r="C37" s="190"/>
      <c r="D37" s="190"/>
      <c r="E37" s="190"/>
      <c r="F37" s="190"/>
      <c r="G37" s="190"/>
      <c r="H37" s="190"/>
      <c r="I37" s="190"/>
      <c r="J37" s="190"/>
      <c r="K37" s="190"/>
      <c r="L37" s="190"/>
      <c r="M37" s="191"/>
      <c r="N37" s="94"/>
      <c r="O37" s="227" t="s">
        <v>3</v>
      </c>
      <c r="P37" s="228"/>
      <c r="Q37" s="228"/>
      <c r="R37" s="229"/>
      <c r="S37" s="231" t="s">
        <v>51</v>
      </c>
      <c r="T37" s="232"/>
      <c r="U37" s="232"/>
      <c r="V37" s="232"/>
      <c r="W37" s="233"/>
      <c r="X37" s="97"/>
      <c r="Y37" s="64"/>
      <c r="Z37" s="184" t="s">
        <v>5</v>
      </c>
      <c r="AA37" s="185"/>
      <c r="AB37" s="185"/>
      <c r="AC37" s="185"/>
      <c r="AD37" s="185"/>
      <c r="AE37" s="185"/>
      <c r="AF37" s="185"/>
      <c r="AG37" s="185"/>
      <c r="AH37" s="185"/>
      <c r="AI37" s="185"/>
      <c r="AJ37" s="185"/>
      <c r="AK37" s="185"/>
      <c r="AL37" s="185"/>
      <c r="AM37" s="185"/>
      <c r="AN37" s="185"/>
      <c r="AO37" s="185"/>
      <c r="AP37" s="185"/>
      <c r="AQ37" s="185"/>
      <c r="AR37" s="185"/>
      <c r="AS37" s="184" t="s">
        <v>102</v>
      </c>
      <c r="AT37" s="185"/>
      <c r="AU37" s="185"/>
      <c r="AV37" s="185"/>
      <c r="AW37" s="185"/>
      <c r="AX37" s="185"/>
      <c r="AY37" s="185"/>
      <c r="AZ37" s="185"/>
      <c r="BA37" s="185"/>
      <c r="BB37" s="185"/>
      <c r="BC37" s="196"/>
      <c r="BD37" s="139"/>
      <c r="BE37" s="189"/>
      <c r="BF37" s="190"/>
      <c r="BG37" s="190"/>
      <c r="BH37" s="190"/>
      <c r="BI37" s="190"/>
      <c r="BJ37" s="190"/>
      <c r="BK37" s="190"/>
      <c r="BL37" s="191"/>
    </row>
    <row r="38" spans="2:68" ht="98.25" customHeight="1" thickBot="1" x14ac:dyDescent="0.3">
      <c r="B38" s="39" t="s">
        <v>7</v>
      </c>
      <c r="C38" s="86" t="s">
        <v>8</v>
      </c>
      <c r="D38" s="96" t="s">
        <v>211</v>
      </c>
      <c r="E38" s="86" t="s">
        <v>18</v>
      </c>
      <c r="F38" s="86" t="s">
        <v>20</v>
      </c>
      <c r="G38" s="86" t="s">
        <v>9</v>
      </c>
      <c r="H38" s="86" t="s">
        <v>10</v>
      </c>
      <c r="I38" s="86" t="s">
        <v>11</v>
      </c>
      <c r="J38" s="86" t="s">
        <v>12</v>
      </c>
      <c r="K38" s="86" t="s">
        <v>19</v>
      </c>
      <c r="L38" s="86" t="s">
        <v>13</v>
      </c>
      <c r="M38" s="38" t="s">
        <v>21</v>
      </c>
      <c r="N38" s="95" t="s">
        <v>208</v>
      </c>
      <c r="O38" s="87" t="s">
        <v>22</v>
      </c>
      <c r="P38" s="37" t="s">
        <v>23</v>
      </c>
      <c r="Q38" s="37" t="s">
        <v>24</v>
      </c>
      <c r="R38" s="38" t="s">
        <v>25</v>
      </c>
      <c r="S38" s="39" t="s">
        <v>22</v>
      </c>
      <c r="T38" s="86" t="s">
        <v>23</v>
      </c>
      <c r="U38" s="244" t="s">
        <v>24</v>
      </c>
      <c r="V38" s="245"/>
      <c r="W38" s="98" t="s">
        <v>52</v>
      </c>
      <c r="X38" s="98" t="s">
        <v>205</v>
      </c>
      <c r="Y38" s="95" t="s">
        <v>192</v>
      </c>
      <c r="Z38" s="39" t="s">
        <v>202</v>
      </c>
      <c r="AA38" s="86" t="s">
        <v>90</v>
      </c>
      <c r="AB38" s="37" t="s">
        <v>91</v>
      </c>
      <c r="AC38" s="88" t="s">
        <v>212</v>
      </c>
      <c r="AD38" s="150" t="s">
        <v>14</v>
      </c>
      <c r="AE38" s="150"/>
      <c r="AF38" s="150"/>
      <c r="AG38" s="150"/>
      <c r="AH38" s="150"/>
      <c r="AI38" s="150"/>
      <c r="AJ38" s="150"/>
      <c r="AK38" s="150"/>
      <c r="AL38" s="150"/>
      <c r="AM38" s="150"/>
      <c r="AN38" s="150"/>
      <c r="AO38" s="39" t="s">
        <v>198</v>
      </c>
      <c r="AP38" s="69" t="s">
        <v>199</v>
      </c>
      <c r="AQ38" s="37" t="s">
        <v>100</v>
      </c>
      <c r="AR38" s="37" t="s">
        <v>101</v>
      </c>
      <c r="AS38" s="87" t="s">
        <v>22</v>
      </c>
      <c r="AT38" s="37" t="s">
        <v>23</v>
      </c>
      <c r="AU38" s="37" t="s">
        <v>24</v>
      </c>
      <c r="AV38" s="37" t="s">
        <v>25</v>
      </c>
      <c r="AW38" s="70" t="s">
        <v>22</v>
      </c>
      <c r="AX38" s="71" t="s">
        <v>23</v>
      </c>
      <c r="AY38" s="194" t="s">
        <v>24</v>
      </c>
      <c r="AZ38" s="195"/>
      <c r="BA38" s="27"/>
      <c r="BB38" s="27"/>
      <c r="BC38" s="62" t="s">
        <v>103</v>
      </c>
      <c r="BD38" s="140" t="s">
        <v>233</v>
      </c>
      <c r="BE38" s="192" t="s">
        <v>15</v>
      </c>
      <c r="BF38" s="193"/>
      <c r="BG38" s="197" t="s">
        <v>225</v>
      </c>
      <c r="BH38" s="198"/>
      <c r="BI38" s="193" t="s">
        <v>16</v>
      </c>
      <c r="BJ38" s="193"/>
      <c r="BK38" s="162" t="s">
        <v>17</v>
      </c>
      <c r="BL38" s="163"/>
      <c r="BM38" s="149" t="s">
        <v>246</v>
      </c>
      <c r="BN38" s="150"/>
      <c r="BO38" s="150"/>
      <c r="BP38" s="151"/>
    </row>
    <row r="39" spans="2:68" ht="116.25" customHeight="1" thickBot="1" x14ac:dyDescent="0.3">
      <c r="B39" s="247">
        <v>1</v>
      </c>
      <c r="C39" s="250">
        <v>41341</v>
      </c>
      <c r="D39" s="250">
        <v>43585</v>
      </c>
      <c r="E39" s="217" t="s">
        <v>136</v>
      </c>
      <c r="F39" s="213" t="s">
        <v>213</v>
      </c>
      <c r="G39" s="217" t="s">
        <v>222</v>
      </c>
      <c r="H39" s="251" t="s">
        <v>245</v>
      </c>
      <c r="I39" s="217" t="s">
        <v>104</v>
      </c>
      <c r="J39" s="213" t="s">
        <v>214</v>
      </c>
      <c r="K39" s="213" t="s">
        <v>111</v>
      </c>
      <c r="L39" s="213" t="s">
        <v>223</v>
      </c>
      <c r="M39" s="213" t="s">
        <v>238</v>
      </c>
      <c r="N39" s="213" t="s">
        <v>210</v>
      </c>
      <c r="O39" s="213">
        <v>1</v>
      </c>
      <c r="P39" s="217" t="str">
        <f>VLOOKUP(O39,$O$1:$P$5,2,FALSE)</f>
        <v>RARO</v>
      </c>
      <c r="Q39" s="213" t="str">
        <f>VLOOKUP(P39,$P$1:$Q$5,2,FALSE)</f>
        <v>El evento puede ocurrir solo en circunstancias excepcionales.</v>
      </c>
      <c r="R39" s="159" t="str">
        <f>VLOOKUP(Q39,$Q$1:$R$5,2,FALSE)</f>
        <v xml:space="preserve">No se ha presentado en los últimos 5 años </v>
      </c>
      <c r="S39" s="222">
        <v>4</v>
      </c>
      <c r="T39" s="159" t="str">
        <f>VLOOKUP(S39,$U$1:$V$5,2,FALSE)</f>
        <v>Mayor</v>
      </c>
      <c r="U39" s="155" t="str">
        <f>VLOOKUP(T39,$V$1:$W$5,2,FALSE)</f>
        <v>Si el hecho llegara a presentarse, tendría altas consecuencias o efectos sobre la entidad</v>
      </c>
      <c r="V39" s="159"/>
      <c r="W39" s="256" t="s">
        <v>55</v>
      </c>
      <c r="X39" s="259" t="s">
        <v>206</v>
      </c>
      <c r="Y39" s="261">
        <v>5</v>
      </c>
      <c r="Z39" s="264" t="str">
        <f>INDEX($AS$2:$AW$6,AA40,AB40)</f>
        <v xml:space="preserve">A: Zona de riesgo alta: Reducir el riesgo, Evitar, compartir  o transferir </v>
      </c>
      <c r="AA39" s="89"/>
      <c r="AB39" s="89"/>
      <c r="AC39" s="91" t="s">
        <v>203</v>
      </c>
      <c r="AD39" s="267" t="s">
        <v>194</v>
      </c>
      <c r="AE39" s="267"/>
      <c r="AF39" s="267"/>
      <c r="AG39" s="267"/>
      <c r="AH39" s="267"/>
      <c r="AI39" s="267"/>
      <c r="AJ39" s="267"/>
      <c r="AK39" s="267"/>
      <c r="AL39" s="267"/>
      <c r="AM39" s="268"/>
      <c r="AN39" s="100" t="s">
        <v>197</v>
      </c>
      <c r="AO39" s="203" t="s">
        <v>99</v>
      </c>
      <c r="AP39" s="205" t="s">
        <v>97</v>
      </c>
      <c r="AQ39" s="199">
        <f>VLOOKUP(AO39,$AN$9:$AO$11,2,FALSE)</f>
        <v>2</v>
      </c>
      <c r="AR39" s="201">
        <f>VLOOKUP(AP39,$AN$9:$AO$11,2,FALSE)</f>
        <v>0</v>
      </c>
      <c r="AS39" s="222">
        <f>O39-AQ39</f>
        <v>-1</v>
      </c>
      <c r="AT39" s="213" t="e">
        <f>VLOOKUP(AS39,$O$1:$P$5,2,FALSE)</f>
        <v>#N/A</v>
      </c>
      <c r="AU39" s="211" t="e">
        <f>VLOOKUP(AT39,$P$1:$Q$5,2,FALSE)</f>
        <v>#N/A</v>
      </c>
      <c r="AV39" s="209" t="e">
        <f>VLOOKUP(AU39,$Q$1:$R$5,2,FALSE)</f>
        <v>#N/A</v>
      </c>
      <c r="AW39" s="207">
        <f>S39-AR39</f>
        <v>4</v>
      </c>
      <c r="AX39" s="180" t="str">
        <f>VLOOKUP(AW39,$U$1:$V$5,2,FALSE)</f>
        <v>Mayor</v>
      </c>
      <c r="AY39" s="182" t="str">
        <f>VLOOKUP(AX39,$V$1:$W$5,2,FALSE)</f>
        <v>Si el hecho llegara a presentarse, tendría altas consecuencias o efectos sobre la entidad</v>
      </c>
      <c r="AZ39" s="156"/>
      <c r="BA39" s="40"/>
      <c r="BB39" s="3"/>
      <c r="BC39" s="170" t="e">
        <f>INDEX($AS$2:$AW$6,BA40,BB40)</f>
        <v>#N/A</v>
      </c>
      <c r="BD39" s="170" t="s">
        <v>234</v>
      </c>
      <c r="BE39" s="176" t="s">
        <v>252</v>
      </c>
      <c r="BF39" s="177"/>
      <c r="BG39" s="155" t="s">
        <v>226</v>
      </c>
      <c r="BH39" s="156"/>
      <c r="BI39" s="159" t="s">
        <v>249</v>
      </c>
      <c r="BJ39" s="156"/>
      <c r="BK39" s="164" t="s">
        <v>248</v>
      </c>
      <c r="BL39" s="165"/>
      <c r="BM39" s="148">
        <v>1</v>
      </c>
      <c r="BN39" s="143">
        <v>2</v>
      </c>
      <c r="BO39" s="143">
        <v>3</v>
      </c>
      <c r="BP39" s="144">
        <v>4</v>
      </c>
    </row>
    <row r="40" spans="2:68" ht="321.75" customHeight="1" thickBot="1" x14ac:dyDescent="0.3">
      <c r="B40" s="248"/>
      <c r="C40" s="216"/>
      <c r="D40" s="216"/>
      <c r="E40" s="218"/>
      <c r="F40" s="216"/>
      <c r="G40" s="218"/>
      <c r="H40" s="252"/>
      <c r="I40" s="218"/>
      <c r="J40" s="216"/>
      <c r="K40" s="216"/>
      <c r="L40" s="216"/>
      <c r="M40" s="216"/>
      <c r="N40" s="216"/>
      <c r="O40" s="216"/>
      <c r="P40" s="218"/>
      <c r="Q40" s="216"/>
      <c r="R40" s="160"/>
      <c r="S40" s="246"/>
      <c r="T40" s="160"/>
      <c r="U40" s="221"/>
      <c r="V40" s="160"/>
      <c r="W40" s="257"/>
      <c r="X40" s="259"/>
      <c r="Y40" s="262"/>
      <c r="Z40" s="265"/>
      <c r="AA40" s="20">
        <f>MATCH(P39,$AR$2:$AR$6,0)</f>
        <v>1</v>
      </c>
      <c r="AB40" s="25">
        <f>MATCH(T39,$AS$1:$AW$1,0)</f>
        <v>4</v>
      </c>
      <c r="AC40" s="136" t="s">
        <v>250</v>
      </c>
      <c r="AD40" s="72" t="s">
        <v>92</v>
      </c>
      <c r="AE40" s="72">
        <v>15</v>
      </c>
      <c r="AF40" s="72" t="s">
        <v>193</v>
      </c>
      <c r="AG40" s="72">
        <v>15</v>
      </c>
      <c r="AH40" s="72" t="s">
        <v>195</v>
      </c>
      <c r="AI40" s="72">
        <v>30</v>
      </c>
      <c r="AJ40" s="72" t="s">
        <v>95</v>
      </c>
      <c r="AK40" s="72">
        <v>15</v>
      </c>
      <c r="AL40" s="72" t="s">
        <v>196</v>
      </c>
      <c r="AM40" s="74">
        <v>25</v>
      </c>
      <c r="AN40" s="74">
        <f>AE40+AG40+AI40+AK40+AM40</f>
        <v>100</v>
      </c>
      <c r="AO40" s="204"/>
      <c r="AP40" s="206"/>
      <c r="AQ40" s="200"/>
      <c r="AR40" s="202"/>
      <c r="AS40" s="223"/>
      <c r="AT40" s="214"/>
      <c r="AU40" s="212"/>
      <c r="AV40" s="210"/>
      <c r="AW40" s="208"/>
      <c r="AX40" s="181"/>
      <c r="AY40" s="183"/>
      <c r="AZ40" s="158"/>
      <c r="BA40" s="78" t="e">
        <f>MATCH(AT39,$AR$2:$AR$6,0)</f>
        <v>#N/A</v>
      </c>
      <c r="BB40" s="79">
        <f>MATCH(AX39,$AS$1:$AW$1,0)</f>
        <v>4</v>
      </c>
      <c r="BC40" s="171"/>
      <c r="BD40" s="171"/>
      <c r="BE40" s="178"/>
      <c r="BF40" s="179"/>
      <c r="BG40" s="157"/>
      <c r="BH40" s="158"/>
      <c r="BI40" s="160"/>
      <c r="BJ40" s="161"/>
      <c r="BK40" s="166"/>
      <c r="BL40" s="167"/>
      <c r="BM40" s="145" t="s">
        <v>251</v>
      </c>
      <c r="BN40" s="141"/>
      <c r="BO40" s="141"/>
      <c r="BP40" s="142"/>
    </row>
    <row r="41" spans="2:68" ht="38.25" customHeight="1" thickBot="1" x14ac:dyDescent="0.3">
      <c r="B41" s="248"/>
      <c r="C41" s="216"/>
      <c r="D41" s="216"/>
      <c r="E41" s="218"/>
      <c r="F41" s="216"/>
      <c r="G41" s="218"/>
      <c r="H41" s="252"/>
      <c r="I41" s="218"/>
      <c r="J41" s="216"/>
      <c r="K41" s="216"/>
      <c r="L41" s="216"/>
      <c r="M41" s="216"/>
      <c r="N41" s="216"/>
      <c r="O41" s="216"/>
      <c r="P41" s="218"/>
      <c r="Q41" s="216"/>
      <c r="R41" s="160"/>
      <c r="S41" s="246"/>
      <c r="T41" s="160"/>
      <c r="U41" s="221"/>
      <c r="V41" s="160"/>
      <c r="W41" s="257"/>
      <c r="X41" s="259"/>
      <c r="Y41" s="262"/>
      <c r="Z41" s="265"/>
      <c r="AA41" s="1"/>
      <c r="AB41" s="1"/>
      <c r="AC41" s="91" t="s">
        <v>204</v>
      </c>
      <c r="AD41" s="267" t="s">
        <v>200</v>
      </c>
      <c r="AE41" s="267"/>
      <c r="AF41" s="267"/>
      <c r="AG41" s="267"/>
      <c r="AH41" s="267"/>
      <c r="AI41" s="267"/>
      <c r="AJ41" s="267"/>
      <c r="AK41" s="267"/>
      <c r="AL41" s="267"/>
      <c r="AM41" s="268"/>
      <c r="AN41" s="75" t="s">
        <v>201</v>
      </c>
      <c r="AO41" s="80"/>
      <c r="AP41" s="81"/>
      <c r="AQ41" s="81"/>
      <c r="AR41" s="81"/>
      <c r="AS41" s="81"/>
      <c r="AT41" s="81"/>
      <c r="AU41" s="81"/>
      <c r="AV41" s="81"/>
      <c r="AW41" s="81"/>
      <c r="AX41" s="81"/>
      <c r="AY41" s="81"/>
      <c r="AZ41" s="81"/>
      <c r="BA41" s="81"/>
      <c r="BB41" s="81"/>
      <c r="BC41" s="81"/>
      <c r="BD41" s="81"/>
      <c r="BE41" s="81"/>
      <c r="BF41" s="81"/>
      <c r="BG41" s="81"/>
      <c r="BH41" s="81"/>
      <c r="BI41" s="81"/>
      <c r="BJ41" s="81"/>
      <c r="BK41" s="81"/>
      <c r="BL41" s="82"/>
    </row>
    <row r="42" spans="2:68" ht="201" customHeight="1" thickBot="1" x14ac:dyDescent="0.3">
      <c r="B42" s="249"/>
      <c r="C42" s="214"/>
      <c r="D42" s="214"/>
      <c r="E42" s="219"/>
      <c r="F42" s="214"/>
      <c r="G42" s="219"/>
      <c r="H42" s="253"/>
      <c r="I42" s="219"/>
      <c r="J42" s="214"/>
      <c r="K42" s="214"/>
      <c r="L42" s="214"/>
      <c r="M42" s="214"/>
      <c r="N42" s="214"/>
      <c r="O42" s="214"/>
      <c r="P42" s="219"/>
      <c r="Q42" s="214"/>
      <c r="R42" s="220"/>
      <c r="S42" s="223"/>
      <c r="T42" s="220"/>
      <c r="U42" s="157"/>
      <c r="V42" s="220"/>
      <c r="W42" s="258"/>
      <c r="X42" s="260"/>
      <c r="Y42" s="263"/>
      <c r="Z42" s="266"/>
      <c r="AA42" s="35"/>
      <c r="AB42" s="35"/>
      <c r="AC42" s="90" t="s">
        <v>239</v>
      </c>
      <c r="AD42" s="73" t="s">
        <v>92</v>
      </c>
      <c r="AE42" s="73">
        <v>15</v>
      </c>
      <c r="AF42" s="73" t="s">
        <v>193</v>
      </c>
      <c r="AG42" s="73">
        <v>15</v>
      </c>
      <c r="AH42" s="73" t="s">
        <v>195</v>
      </c>
      <c r="AI42" s="73">
        <v>0</v>
      </c>
      <c r="AJ42" s="73" t="s">
        <v>95</v>
      </c>
      <c r="AK42" s="73">
        <v>15</v>
      </c>
      <c r="AL42" s="73" t="s">
        <v>196</v>
      </c>
      <c r="AM42" s="76">
        <v>0</v>
      </c>
      <c r="AN42" s="77">
        <f>AE42+AG42+AI42+AK42+AM42</f>
        <v>45</v>
      </c>
      <c r="AO42" s="83"/>
      <c r="AP42" s="84"/>
      <c r="AQ42" s="84"/>
      <c r="AR42" s="84"/>
      <c r="AS42" s="84"/>
      <c r="AT42" s="84"/>
      <c r="AU42" s="84"/>
      <c r="AV42" s="84"/>
      <c r="AW42" s="84"/>
      <c r="AX42" s="84"/>
      <c r="AY42" s="84"/>
      <c r="AZ42" s="84"/>
      <c r="BA42" s="84"/>
      <c r="BB42" s="84"/>
      <c r="BC42" s="84"/>
      <c r="BD42" s="84"/>
      <c r="BE42" s="84"/>
      <c r="BF42" s="84"/>
      <c r="BG42" s="84"/>
      <c r="BH42" s="84"/>
      <c r="BI42" s="84"/>
      <c r="BJ42" s="84"/>
      <c r="BK42" s="84"/>
      <c r="BL42" s="85"/>
      <c r="BM42" s="149" t="s">
        <v>246</v>
      </c>
      <c r="BN42" s="150"/>
      <c r="BO42" s="150"/>
      <c r="BP42" s="151"/>
    </row>
    <row r="43" spans="2:68" ht="116.25" customHeight="1" thickBot="1" x14ac:dyDescent="0.3">
      <c r="B43" s="247">
        <v>2</v>
      </c>
      <c r="C43" s="250">
        <v>41341</v>
      </c>
      <c r="D43" s="250">
        <v>43584</v>
      </c>
      <c r="E43" s="254" t="s">
        <v>240</v>
      </c>
      <c r="F43" s="213" t="s">
        <v>213</v>
      </c>
      <c r="G43" s="217" t="s">
        <v>242</v>
      </c>
      <c r="H43" s="251" t="s">
        <v>254</v>
      </c>
      <c r="I43" s="217" t="s">
        <v>104</v>
      </c>
      <c r="J43" s="213" t="s">
        <v>229</v>
      </c>
      <c r="K43" s="269" t="s">
        <v>111</v>
      </c>
      <c r="L43" s="213" t="s">
        <v>230</v>
      </c>
      <c r="M43" s="213" t="s">
        <v>255</v>
      </c>
      <c r="N43" s="213" t="s">
        <v>210</v>
      </c>
      <c r="O43" s="213">
        <v>2</v>
      </c>
      <c r="P43" s="217" t="str">
        <f>VLOOKUP(O43,$O$1:$P$5,2,FALSE)</f>
        <v xml:space="preserve">IMPROBABLE </v>
      </c>
      <c r="Q43" s="213" t="str">
        <f>VLOOKUP(P43,$P$1:$Q$5,2,FALSE)</f>
        <v xml:space="preserve">El evento puede ocurrir  en algún momento </v>
      </c>
      <c r="R43" s="159" t="str">
        <f>VLOOKUP(Q43,$Q$1:$R$5,2,FALSE)</f>
        <v>Al menos de 1 vez en los últimos 5 años</v>
      </c>
      <c r="S43" s="222">
        <v>4</v>
      </c>
      <c r="T43" s="159" t="str">
        <f>VLOOKUP(S43,$U$1:$V$5,2,FALSE)</f>
        <v>Mayor</v>
      </c>
      <c r="U43" s="155" t="str">
        <f>VLOOKUP(T43,$V$1:$W$5,2,FALSE)</f>
        <v>Si el hecho llegara a presentarse, tendría altas consecuencias o efectos sobre la entidad</v>
      </c>
      <c r="V43" s="159"/>
      <c r="W43" s="256" t="s">
        <v>55</v>
      </c>
      <c r="X43" s="259" t="s">
        <v>206</v>
      </c>
      <c r="Y43" s="261">
        <v>5</v>
      </c>
      <c r="Z43" s="264" t="str">
        <f>INDEX($AS$2:$AW$6,AA44,AB44)</f>
        <v xml:space="preserve">A: Zona de riesgo alta: Reducir el riesgo, Evitar, compartir  o transferir </v>
      </c>
      <c r="AA43" s="89"/>
      <c r="AB43" s="89"/>
      <c r="AC43" s="91" t="s">
        <v>203</v>
      </c>
      <c r="AD43" s="267" t="s">
        <v>194</v>
      </c>
      <c r="AE43" s="267"/>
      <c r="AF43" s="267"/>
      <c r="AG43" s="267"/>
      <c r="AH43" s="267"/>
      <c r="AI43" s="267"/>
      <c r="AJ43" s="267"/>
      <c r="AK43" s="267"/>
      <c r="AL43" s="267"/>
      <c r="AM43" s="268"/>
      <c r="AN43" s="100" t="s">
        <v>197</v>
      </c>
      <c r="AO43" s="203" t="s">
        <v>99</v>
      </c>
      <c r="AP43" s="205" t="s">
        <v>97</v>
      </c>
      <c r="AQ43" s="199">
        <f>VLOOKUP(AO43,$AN$9:$AO$11,2,FALSE)</f>
        <v>2</v>
      </c>
      <c r="AR43" s="201">
        <f>VLOOKUP(AP43,$AN$9:$AO$11,2,FALSE)</f>
        <v>0</v>
      </c>
      <c r="AS43" s="222">
        <f>O43-AQ43</f>
        <v>0</v>
      </c>
      <c r="AT43" s="213" t="e">
        <f>VLOOKUP(AS43,$O$1:$P$5,2,FALSE)</f>
        <v>#N/A</v>
      </c>
      <c r="AU43" s="211" t="e">
        <f>VLOOKUP(AT43,$P$1:$Q$5,2,FALSE)</f>
        <v>#N/A</v>
      </c>
      <c r="AV43" s="209" t="e">
        <f>VLOOKUP(AU43,$Q$1:$R$5,2,FALSE)</f>
        <v>#N/A</v>
      </c>
      <c r="AW43" s="207">
        <f>S43-AR43</f>
        <v>4</v>
      </c>
      <c r="AX43" s="180" t="str">
        <f>VLOOKUP(AW43,$U$1:$V$5,2,FALSE)</f>
        <v>Mayor</v>
      </c>
      <c r="AY43" s="182" t="str">
        <f>VLOOKUP(AX43,$V$1:$W$5,2,FALSE)</f>
        <v>Si el hecho llegara a presentarse, tendría altas consecuencias o efectos sobre la entidad</v>
      </c>
      <c r="AZ43" s="156"/>
      <c r="BA43" s="40"/>
      <c r="BB43" s="3"/>
      <c r="BC43" s="170" t="e">
        <f>INDEX($AS$2:$AW$6,BA44,BB44)</f>
        <v>#N/A</v>
      </c>
      <c r="BD43" s="170" t="s">
        <v>234</v>
      </c>
      <c r="BE43" s="172" t="s">
        <v>261</v>
      </c>
      <c r="BF43" s="173"/>
      <c r="BG43" s="155" t="s">
        <v>227</v>
      </c>
      <c r="BH43" s="156"/>
      <c r="BI43" s="159" t="s">
        <v>247</v>
      </c>
      <c r="BJ43" s="156"/>
      <c r="BK43" s="164" t="s">
        <v>260</v>
      </c>
      <c r="BL43" s="165"/>
      <c r="BM43" s="148">
        <v>1</v>
      </c>
      <c r="BN43" s="143">
        <v>2</v>
      </c>
      <c r="BO43" s="143">
        <v>3</v>
      </c>
      <c r="BP43" s="144">
        <v>4</v>
      </c>
    </row>
    <row r="44" spans="2:68" ht="409.5" customHeight="1" thickBot="1" x14ac:dyDescent="0.3">
      <c r="B44" s="248"/>
      <c r="C44" s="216"/>
      <c r="D44" s="216"/>
      <c r="E44" s="255"/>
      <c r="F44" s="216"/>
      <c r="G44" s="218"/>
      <c r="H44" s="252"/>
      <c r="I44" s="218"/>
      <c r="J44" s="216"/>
      <c r="K44" s="270"/>
      <c r="L44" s="216"/>
      <c r="M44" s="216"/>
      <c r="N44" s="216"/>
      <c r="O44" s="216"/>
      <c r="P44" s="218"/>
      <c r="Q44" s="216"/>
      <c r="R44" s="160"/>
      <c r="S44" s="246"/>
      <c r="T44" s="160"/>
      <c r="U44" s="221"/>
      <c r="V44" s="160"/>
      <c r="W44" s="257"/>
      <c r="X44" s="259"/>
      <c r="Y44" s="262"/>
      <c r="Z44" s="265"/>
      <c r="AA44" s="20">
        <f>MATCH(P43,$AR$2:$AR$6,0)</f>
        <v>2</v>
      </c>
      <c r="AB44" s="25">
        <f>MATCH(T43,$AS$1:$AW$1,0)</f>
        <v>4</v>
      </c>
      <c r="AC44" s="136" t="s">
        <v>256</v>
      </c>
      <c r="AD44" s="72" t="s">
        <v>92</v>
      </c>
      <c r="AE44" s="72">
        <v>15</v>
      </c>
      <c r="AF44" s="72" t="s">
        <v>193</v>
      </c>
      <c r="AG44" s="72">
        <v>15</v>
      </c>
      <c r="AH44" s="72" t="s">
        <v>195</v>
      </c>
      <c r="AI44" s="72">
        <v>30</v>
      </c>
      <c r="AJ44" s="72" t="s">
        <v>95</v>
      </c>
      <c r="AK44" s="72">
        <v>15</v>
      </c>
      <c r="AL44" s="72" t="s">
        <v>196</v>
      </c>
      <c r="AM44" s="74">
        <v>25</v>
      </c>
      <c r="AN44" s="74">
        <f>AE44+AG44+AI44+AK44+AM44</f>
        <v>100</v>
      </c>
      <c r="AO44" s="204"/>
      <c r="AP44" s="206"/>
      <c r="AQ44" s="200"/>
      <c r="AR44" s="202"/>
      <c r="AS44" s="223"/>
      <c r="AT44" s="214"/>
      <c r="AU44" s="212"/>
      <c r="AV44" s="210"/>
      <c r="AW44" s="208"/>
      <c r="AX44" s="181"/>
      <c r="AY44" s="183"/>
      <c r="AZ44" s="158"/>
      <c r="BA44" s="78" t="e">
        <f>MATCH(AT43,$AR$2:$AR$6,0)</f>
        <v>#N/A</v>
      </c>
      <c r="BB44" s="79">
        <f>MATCH(AX43,$AS$1:$AW$1,0)</f>
        <v>4</v>
      </c>
      <c r="BC44" s="171"/>
      <c r="BD44" s="171"/>
      <c r="BE44" s="174"/>
      <c r="BF44" s="175"/>
      <c r="BG44" s="157"/>
      <c r="BH44" s="158"/>
      <c r="BI44" s="160"/>
      <c r="BJ44" s="161"/>
      <c r="BK44" s="166"/>
      <c r="BL44" s="167"/>
      <c r="BM44" s="145" t="s">
        <v>259</v>
      </c>
      <c r="BN44" s="141"/>
      <c r="BO44" s="141"/>
      <c r="BP44" s="142"/>
    </row>
    <row r="45" spans="2:68" ht="74.25" customHeight="1" thickBot="1" x14ac:dyDescent="0.3">
      <c r="B45" s="248"/>
      <c r="C45" s="216"/>
      <c r="D45" s="216"/>
      <c r="E45" s="255"/>
      <c r="F45" s="216"/>
      <c r="G45" s="218"/>
      <c r="H45" s="252"/>
      <c r="I45" s="218"/>
      <c r="J45" s="216"/>
      <c r="K45" s="270"/>
      <c r="L45" s="216"/>
      <c r="M45" s="216"/>
      <c r="N45" s="216"/>
      <c r="O45" s="216"/>
      <c r="P45" s="218"/>
      <c r="Q45" s="216"/>
      <c r="R45" s="160"/>
      <c r="S45" s="246"/>
      <c r="T45" s="160"/>
      <c r="U45" s="221"/>
      <c r="V45" s="160"/>
      <c r="W45" s="257"/>
      <c r="X45" s="259"/>
      <c r="Y45" s="262"/>
      <c r="Z45" s="265"/>
      <c r="AA45" s="1"/>
      <c r="AB45" s="1"/>
      <c r="AC45" s="91" t="s">
        <v>204</v>
      </c>
      <c r="AD45" s="267" t="s">
        <v>200</v>
      </c>
      <c r="AE45" s="267"/>
      <c r="AF45" s="267"/>
      <c r="AG45" s="267"/>
      <c r="AH45" s="267"/>
      <c r="AI45" s="267"/>
      <c r="AJ45" s="267"/>
      <c r="AK45" s="267"/>
      <c r="AL45" s="267"/>
      <c r="AM45" s="268"/>
      <c r="AN45" s="75" t="s">
        <v>201</v>
      </c>
      <c r="AO45" s="80"/>
      <c r="AP45" s="81"/>
      <c r="AQ45" s="81"/>
      <c r="AR45" s="81"/>
      <c r="AS45" s="81"/>
      <c r="AT45" s="81"/>
      <c r="AU45" s="81"/>
      <c r="AV45" s="81"/>
      <c r="AW45" s="81"/>
      <c r="AX45" s="81"/>
      <c r="AY45" s="81"/>
      <c r="AZ45" s="81"/>
      <c r="BA45" s="81"/>
      <c r="BB45" s="81"/>
      <c r="BC45" s="81"/>
      <c r="BD45" s="81"/>
      <c r="BE45" s="81"/>
      <c r="BF45" s="81"/>
      <c r="BG45" s="81"/>
      <c r="BH45" s="81"/>
      <c r="BI45" s="81"/>
      <c r="BJ45" s="81"/>
      <c r="BK45" s="81"/>
      <c r="BL45" s="82"/>
    </row>
    <row r="46" spans="2:68" ht="123" customHeight="1" thickBot="1" x14ac:dyDescent="0.3">
      <c r="B46" s="249"/>
      <c r="C46" s="214"/>
      <c r="D46" s="214"/>
      <c r="E46" s="255"/>
      <c r="F46" s="214"/>
      <c r="G46" s="219"/>
      <c r="H46" s="253"/>
      <c r="I46" s="219"/>
      <c r="J46" s="214"/>
      <c r="K46" s="271"/>
      <c r="L46" s="214"/>
      <c r="M46" s="214"/>
      <c r="N46" s="214"/>
      <c r="O46" s="214"/>
      <c r="P46" s="219"/>
      <c r="Q46" s="214"/>
      <c r="R46" s="220"/>
      <c r="S46" s="223"/>
      <c r="T46" s="220"/>
      <c r="U46" s="157"/>
      <c r="V46" s="220"/>
      <c r="W46" s="258"/>
      <c r="X46" s="260"/>
      <c r="Y46" s="263"/>
      <c r="Z46" s="266"/>
      <c r="AA46" s="35"/>
      <c r="AB46" s="35"/>
      <c r="AC46" s="90" t="s">
        <v>257</v>
      </c>
      <c r="AD46" s="73" t="s">
        <v>92</v>
      </c>
      <c r="AE46" s="73">
        <v>15</v>
      </c>
      <c r="AF46" s="73" t="s">
        <v>193</v>
      </c>
      <c r="AG46" s="73">
        <v>15</v>
      </c>
      <c r="AH46" s="73" t="s">
        <v>195</v>
      </c>
      <c r="AI46" s="73">
        <v>0</v>
      </c>
      <c r="AJ46" s="73" t="s">
        <v>95</v>
      </c>
      <c r="AK46" s="73">
        <v>15</v>
      </c>
      <c r="AL46" s="73" t="s">
        <v>196</v>
      </c>
      <c r="AM46" s="76">
        <v>0</v>
      </c>
      <c r="AN46" s="77">
        <f>AE46+AG46+AI46+AK46+AM46</f>
        <v>45</v>
      </c>
      <c r="AO46" s="83"/>
      <c r="AP46" s="84"/>
      <c r="AQ46" s="84"/>
      <c r="AR46" s="84"/>
      <c r="AS46" s="84"/>
      <c r="AT46" s="84"/>
      <c r="AU46" s="84"/>
      <c r="AV46" s="84"/>
      <c r="AW46" s="84"/>
      <c r="AX46" s="84"/>
      <c r="AY46" s="84"/>
      <c r="AZ46" s="84"/>
      <c r="BA46" s="84"/>
      <c r="BB46" s="84"/>
      <c r="BC46" s="84"/>
      <c r="BD46" s="84"/>
      <c r="BE46" s="84"/>
      <c r="BF46" s="84"/>
      <c r="BG46" s="84"/>
      <c r="BH46" s="84"/>
      <c r="BI46" s="84"/>
      <c r="BJ46" s="84"/>
      <c r="BK46" s="84"/>
      <c r="BL46" s="85"/>
      <c r="BM46" s="149" t="s">
        <v>246</v>
      </c>
      <c r="BN46" s="150"/>
      <c r="BO46" s="150"/>
      <c r="BP46" s="151"/>
    </row>
    <row r="47" spans="2:68" ht="38.25" customHeight="1" thickBot="1" x14ac:dyDescent="0.3">
      <c r="B47" s="247">
        <v>3</v>
      </c>
      <c r="C47" s="250" t="s">
        <v>258</v>
      </c>
      <c r="D47" s="272">
        <v>43584</v>
      </c>
      <c r="E47" s="275" t="s">
        <v>141</v>
      </c>
      <c r="F47" s="278" t="s">
        <v>213</v>
      </c>
      <c r="G47" s="217" t="s">
        <v>224</v>
      </c>
      <c r="H47" s="251" t="s">
        <v>243</v>
      </c>
      <c r="I47" s="217" t="s">
        <v>104</v>
      </c>
      <c r="J47" s="213" t="s">
        <v>221</v>
      </c>
      <c r="K47" s="213" t="s">
        <v>111</v>
      </c>
      <c r="L47" s="213" t="s">
        <v>232</v>
      </c>
      <c r="M47" s="213" t="s">
        <v>231</v>
      </c>
      <c r="N47" s="213" t="s">
        <v>210</v>
      </c>
      <c r="O47" s="213">
        <v>2</v>
      </c>
      <c r="P47" s="217" t="str">
        <f>VLOOKUP(O47,$O$1:$P$5,2,FALSE)</f>
        <v xml:space="preserve">IMPROBABLE </v>
      </c>
      <c r="Q47" s="213" t="str">
        <f>VLOOKUP(P47,$P$1:$Q$5,2,FALSE)</f>
        <v xml:space="preserve">El evento puede ocurrir  en algún momento </v>
      </c>
      <c r="R47" s="159" t="str">
        <f>VLOOKUP(Q47,$Q$1:$R$5,2,FALSE)</f>
        <v>Al menos de 1 vez en los últimos 5 años</v>
      </c>
      <c r="S47" s="222">
        <v>4</v>
      </c>
      <c r="T47" s="159" t="str">
        <f>VLOOKUP(S47,$U$1:$V$5,2,FALSE)</f>
        <v>Mayor</v>
      </c>
      <c r="U47" s="155" t="str">
        <f>VLOOKUP(T47,$V$1:$W$5,2,FALSE)</f>
        <v>Si el hecho llegara a presentarse, tendría altas consecuencias o efectos sobre la entidad</v>
      </c>
      <c r="V47" s="159"/>
      <c r="W47" s="256" t="s">
        <v>55</v>
      </c>
      <c r="X47" s="259" t="s">
        <v>206</v>
      </c>
      <c r="Y47" s="261">
        <v>5</v>
      </c>
      <c r="Z47" s="264" t="str">
        <f>INDEX($AS$2:$AW$6,AA48,AB48)</f>
        <v xml:space="preserve">A: Zona de riesgo alta: Reducir el riesgo, Evitar, compartir  o transferir </v>
      </c>
      <c r="AA47" s="89"/>
      <c r="AB47" s="89"/>
      <c r="AC47" s="91" t="s">
        <v>203</v>
      </c>
      <c r="AD47" s="267" t="s">
        <v>194</v>
      </c>
      <c r="AE47" s="267"/>
      <c r="AF47" s="267"/>
      <c r="AG47" s="267"/>
      <c r="AH47" s="267"/>
      <c r="AI47" s="267"/>
      <c r="AJ47" s="267"/>
      <c r="AK47" s="267"/>
      <c r="AL47" s="267"/>
      <c r="AM47" s="268"/>
      <c r="AN47" s="100" t="s">
        <v>197</v>
      </c>
      <c r="AO47" s="203" t="s">
        <v>99</v>
      </c>
      <c r="AP47" s="205" t="s">
        <v>97</v>
      </c>
      <c r="AQ47" s="199">
        <f>VLOOKUP(AO47,$AN$9:$AO$11,2,FALSE)</f>
        <v>2</v>
      </c>
      <c r="AR47" s="201">
        <f>VLOOKUP(AP47,$AN$9:$AO$11,2,FALSE)</f>
        <v>0</v>
      </c>
      <c r="AS47" s="222">
        <f>O47-AQ47</f>
        <v>0</v>
      </c>
      <c r="AT47" s="213" t="e">
        <f>VLOOKUP(AS47,$O$1:$P$5,2,FALSE)</f>
        <v>#N/A</v>
      </c>
      <c r="AU47" s="211" t="e">
        <f>VLOOKUP(AT47,$P$1:$Q$5,2,FALSE)</f>
        <v>#N/A</v>
      </c>
      <c r="AV47" s="209" t="e">
        <f>VLOOKUP(AU47,$Q$1:$R$5,2,FALSE)</f>
        <v>#N/A</v>
      </c>
      <c r="AW47" s="207">
        <f>S47-AR47</f>
        <v>4</v>
      </c>
      <c r="AX47" s="180" t="str">
        <f>VLOOKUP(AW47,$U$1:$V$5,2,FALSE)</f>
        <v>Mayor</v>
      </c>
      <c r="AY47" s="182" t="str">
        <f>VLOOKUP(AX47,$V$1:$W$5,2,FALSE)</f>
        <v>Si el hecho llegara a presentarse, tendría altas consecuencias o efectos sobre la entidad</v>
      </c>
      <c r="AZ47" s="156"/>
      <c r="BA47" s="40"/>
      <c r="BB47" s="3"/>
      <c r="BC47" s="170" t="e">
        <f>INDEX($AS$2:$AW$6,BA48,BB48)</f>
        <v>#N/A</v>
      </c>
      <c r="BD47" s="170" t="s">
        <v>234</v>
      </c>
      <c r="BE47" s="176" t="s">
        <v>241</v>
      </c>
      <c r="BF47" s="177"/>
      <c r="BG47" s="155"/>
      <c r="BH47" s="156"/>
      <c r="BI47" s="159" t="s">
        <v>244</v>
      </c>
      <c r="BJ47" s="156"/>
      <c r="BK47" s="164" t="s">
        <v>262</v>
      </c>
      <c r="BL47" s="165"/>
      <c r="BM47" s="148">
        <v>1</v>
      </c>
      <c r="BN47" s="143">
        <v>2</v>
      </c>
      <c r="BO47" s="143">
        <v>3</v>
      </c>
      <c r="BP47" s="144">
        <v>4</v>
      </c>
    </row>
    <row r="48" spans="2:68" ht="256.5" customHeight="1" thickBot="1" x14ac:dyDescent="0.3">
      <c r="B48" s="248"/>
      <c r="C48" s="216"/>
      <c r="D48" s="273"/>
      <c r="E48" s="276"/>
      <c r="F48" s="279"/>
      <c r="G48" s="218"/>
      <c r="H48" s="252"/>
      <c r="I48" s="218"/>
      <c r="J48" s="216"/>
      <c r="K48" s="216"/>
      <c r="L48" s="216"/>
      <c r="M48" s="216"/>
      <c r="N48" s="216"/>
      <c r="O48" s="216"/>
      <c r="P48" s="218"/>
      <c r="Q48" s="216"/>
      <c r="R48" s="160"/>
      <c r="S48" s="246"/>
      <c r="T48" s="160"/>
      <c r="U48" s="221"/>
      <c r="V48" s="160"/>
      <c r="W48" s="257"/>
      <c r="X48" s="259"/>
      <c r="Y48" s="262"/>
      <c r="Z48" s="265"/>
      <c r="AA48" s="20">
        <f>MATCH(P47,$AR$2:$AR$6,0)</f>
        <v>2</v>
      </c>
      <c r="AB48" s="25">
        <f>MATCH(T47,$AS$1:$AW$1,0)</f>
        <v>4</v>
      </c>
      <c r="AC48" s="136" t="s">
        <v>228</v>
      </c>
      <c r="AD48" s="72" t="s">
        <v>92</v>
      </c>
      <c r="AE48" s="72">
        <v>15</v>
      </c>
      <c r="AF48" s="72" t="s">
        <v>193</v>
      </c>
      <c r="AG48" s="72">
        <v>15</v>
      </c>
      <c r="AH48" s="72" t="s">
        <v>195</v>
      </c>
      <c r="AI48" s="72">
        <v>30</v>
      </c>
      <c r="AJ48" s="72" t="s">
        <v>95</v>
      </c>
      <c r="AK48" s="72">
        <v>15</v>
      </c>
      <c r="AL48" s="72" t="s">
        <v>196</v>
      </c>
      <c r="AM48" s="74">
        <v>25</v>
      </c>
      <c r="AN48" s="74">
        <f>AE48+AG48+AI48+AK48+AM48</f>
        <v>100</v>
      </c>
      <c r="AO48" s="204"/>
      <c r="AP48" s="206"/>
      <c r="AQ48" s="200"/>
      <c r="AR48" s="202"/>
      <c r="AS48" s="223"/>
      <c r="AT48" s="214"/>
      <c r="AU48" s="212"/>
      <c r="AV48" s="210"/>
      <c r="AW48" s="208"/>
      <c r="AX48" s="181"/>
      <c r="AY48" s="183"/>
      <c r="AZ48" s="158"/>
      <c r="BA48" s="78" t="e">
        <f>MATCH(AT47,$AR$2:$AR$6,0)</f>
        <v>#N/A</v>
      </c>
      <c r="BB48" s="79">
        <f>MATCH(AX47,$AS$1:$AW$1,0)</f>
        <v>4</v>
      </c>
      <c r="BC48" s="171"/>
      <c r="BD48" s="171"/>
      <c r="BE48" s="178"/>
      <c r="BF48" s="179"/>
      <c r="BG48" s="157"/>
      <c r="BH48" s="158"/>
      <c r="BI48" s="160"/>
      <c r="BJ48" s="161"/>
      <c r="BK48" s="166"/>
      <c r="BL48" s="167"/>
      <c r="BM48" s="145" t="s">
        <v>253</v>
      </c>
      <c r="BN48" s="141"/>
      <c r="BO48" s="141"/>
      <c r="BP48" s="142"/>
    </row>
    <row r="49" spans="2:68" ht="68.25" customHeight="1" thickBot="1" x14ac:dyDescent="0.3">
      <c r="B49" s="248"/>
      <c r="C49" s="216"/>
      <c r="D49" s="273"/>
      <c r="E49" s="276"/>
      <c r="F49" s="279"/>
      <c r="G49" s="218"/>
      <c r="H49" s="252"/>
      <c r="I49" s="218"/>
      <c r="J49" s="216"/>
      <c r="K49" s="216"/>
      <c r="L49" s="216"/>
      <c r="M49" s="216"/>
      <c r="N49" s="216"/>
      <c r="O49" s="216"/>
      <c r="P49" s="218"/>
      <c r="Q49" s="216"/>
      <c r="R49" s="160"/>
      <c r="S49" s="246"/>
      <c r="T49" s="160"/>
      <c r="U49" s="221"/>
      <c r="V49" s="160"/>
      <c r="W49" s="257"/>
      <c r="X49" s="259"/>
      <c r="Y49" s="262"/>
      <c r="Z49" s="265"/>
      <c r="AA49" s="1"/>
      <c r="AB49" s="1"/>
      <c r="AC49" s="91" t="s">
        <v>204</v>
      </c>
      <c r="AD49" s="267" t="s">
        <v>200</v>
      </c>
      <c r="AE49" s="267"/>
      <c r="AF49" s="267"/>
      <c r="AG49" s="267"/>
      <c r="AH49" s="267"/>
      <c r="AI49" s="267"/>
      <c r="AJ49" s="267"/>
      <c r="AK49" s="267"/>
      <c r="AL49" s="267"/>
      <c r="AM49" s="268"/>
      <c r="AN49" s="75" t="s">
        <v>201</v>
      </c>
      <c r="AO49" s="80"/>
      <c r="AP49" s="81"/>
      <c r="AQ49" s="81"/>
      <c r="AR49" s="81"/>
      <c r="AS49" s="81"/>
      <c r="AT49" s="81"/>
      <c r="AU49" s="81"/>
      <c r="AV49" s="81"/>
      <c r="AW49" s="81"/>
      <c r="AX49" s="81"/>
      <c r="AY49" s="81"/>
      <c r="AZ49" s="81"/>
      <c r="BA49" s="81"/>
      <c r="BB49" s="81"/>
      <c r="BC49" s="81"/>
      <c r="BD49" s="81"/>
      <c r="BE49" s="81"/>
      <c r="BF49" s="81"/>
      <c r="BG49" s="81"/>
      <c r="BH49" s="81"/>
      <c r="BI49" s="81"/>
      <c r="BJ49" s="81"/>
      <c r="BK49" s="81"/>
      <c r="BL49" s="82"/>
    </row>
    <row r="50" spans="2:68" ht="163.5" customHeight="1" thickBot="1" x14ac:dyDescent="0.3">
      <c r="B50" s="249"/>
      <c r="C50" s="214"/>
      <c r="D50" s="274"/>
      <c r="E50" s="277"/>
      <c r="F50" s="280"/>
      <c r="G50" s="219"/>
      <c r="H50" s="253"/>
      <c r="I50" s="219"/>
      <c r="J50" s="214"/>
      <c r="K50" s="214"/>
      <c r="L50" s="214"/>
      <c r="M50" s="214"/>
      <c r="N50" s="214"/>
      <c r="O50" s="214"/>
      <c r="P50" s="219"/>
      <c r="Q50" s="214"/>
      <c r="R50" s="220"/>
      <c r="S50" s="223"/>
      <c r="T50" s="220"/>
      <c r="U50" s="157"/>
      <c r="V50" s="220"/>
      <c r="W50" s="258"/>
      <c r="X50" s="260"/>
      <c r="Y50" s="263"/>
      <c r="Z50" s="266"/>
      <c r="AA50" s="35"/>
      <c r="AB50" s="35"/>
      <c r="AC50" s="90"/>
      <c r="AD50" s="73" t="s">
        <v>92</v>
      </c>
      <c r="AE50" s="73">
        <v>0</v>
      </c>
      <c r="AF50" s="73" t="s">
        <v>193</v>
      </c>
      <c r="AG50" s="73">
        <v>0</v>
      </c>
      <c r="AH50" s="73" t="s">
        <v>195</v>
      </c>
      <c r="AI50" s="73">
        <v>0</v>
      </c>
      <c r="AJ50" s="73" t="s">
        <v>95</v>
      </c>
      <c r="AK50" s="73">
        <v>0</v>
      </c>
      <c r="AL50" s="73" t="s">
        <v>196</v>
      </c>
      <c r="AM50" s="76">
        <v>0</v>
      </c>
      <c r="AN50" s="77">
        <f>AE50+AG50+AI50+AK50+AM50</f>
        <v>0</v>
      </c>
      <c r="AO50" s="83"/>
      <c r="AP50" s="84"/>
      <c r="AQ50" s="84"/>
      <c r="AR50" s="84"/>
      <c r="AS50" s="84"/>
      <c r="AT50" s="84"/>
      <c r="AU50" s="84"/>
      <c r="AV50" s="84"/>
      <c r="AW50" s="84"/>
      <c r="AX50" s="84"/>
      <c r="AY50" s="84"/>
      <c r="AZ50" s="84"/>
      <c r="BA50" s="84"/>
      <c r="BB50" s="84"/>
      <c r="BC50" s="84"/>
      <c r="BD50" s="84"/>
      <c r="BE50" s="84"/>
      <c r="BF50" s="84"/>
      <c r="BG50" s="84"/>
      <c r="BH50" s="84"/>
      <c r="BI50" s="84"/>
      <c r="BJ50" s="84"/>
      <c r="BK50" s="84"/>
      <c r="BL50" s="85"/>
      <c r="BM50" s="152"/>
      <c r="BN50" s="153"/>
      <c r="BO50" s="153"/>
      <c r="BP50" s="154"/>
    </row>
  </sheetData>
  <autoFilter ref="C38:E50"/>
  <mergeCells count="157">
    <mergeCell ref="BE47:BF48"/>
    <mergeCell ref="BI47:BJ48"/>
    <mergeCell ref="BD47:BD48"/>
    <mergeCell ref="AS47:AS48"/>
    <mergeCell ref="AT47:AT48"/>
    <mergeCell ref="AU47:AU48"/>
    <mergeCell ref="AV47:AV48"/>
    <mergeCell ref="AW47:AW48"/>
    <mergeCell ref="AX47:AX48"/>
    <mergeCell ref="AY47:AZ48"/>
    <mergeCell ref="BC47:BC48"/>
    <mergeCell ref="T47:T50"/>
    <mergeCell ref="AQ47:AQ48"/>
    <mergeCell ref="AR47:AR48"/>
    <mergeCell ref="AD49:AM49"/>
    <mergeCell ref="B47:B50"/>
    <mergeCell ref="C47:C50"/>
    <mergeCell ref="D47:D50"/>
    <mergeCell ref="E47:E50"/>
    <mergeCell ref="F47:F50"/>
    <mergeCell ref="G47:G50"/>
    <mergeCell ref="H47:H50"/>
    <mergeCell ref="I47:I50"/>
    <mergeCell ref="J47:J50"/>
    <mergeCell ref="U47:V50"/>
    <mergeCell ref="K47:K50"/>
    <mergeCell ref="L47:L50"/>
    <mergeCell ref="M47:M50"/>
    <mergeCell ref="N47:N50"/>
    <mergeCell ref="O47:O50"/>
    <mergeCell ref="P47:P50"/>
    <mergeCell ref="Q47:Q50"/>
    <mergeCell ref="R47:R50"/>
    <mergeCell ref="S47:S50"/>
    <mergeCell ref="W47:W50"/>
    <mergeCell ref="X47:X50"/>
    <mergeCell ref="Y47:Y50"/>
    <mergeCell ref="Z47:Z50"/>
    <mergeCell ref="AD47:AM47"/>
    <mergeCell ref="AO47:AO48"/>
    <mergeCell ref="AP47:AP48"/>
    <mergeCell ref="AW43:AW44"/>
    <mergeCell ref="AV43:AV44"/>
    <mergeCell ref="AU43:AU44"/>
    <mergeCell ref="AT43:AT44"/>
    <mergeCell ref="AS43:AS44"/>
    <mergeCell ref="R43:R46"/>
    <mergeCell ref="S43:S46"/>
    <mergeCell ref="Q43:Q46"/>
    <mergeCell ref="K43:K46"/>
    <mergeCell ref="L43:L46"/>
    <mergeCell ref="M43:M46"/>
    <mergeCell ref="N43:N46"/>
    <mergeCell ref="O43:O46"/>
    <mergeCell ref="O39:O42"/>
    <mergeCell ref="P43:P46"/>
    <mergeCell ref="T43:T46"/>
    <mergeCell ref="U43:V46"/>
    <mergeCell ref="W43:W46"/>
    <mergeCell ref="X43:X46"/>
    <mergeCell ref="Y43:Y46"/>
    <mergeCell ref="Z43:Z46"/>
    <mergeCell ref="AD43:AM43"/>
    <mergeCell ref="AD41:AM41"/>
    <mergeCell ref="AD45:AM45"/>
    <mergeCell ref="W39:W42"/>
    <mergeCell ref="X39:X42"/>
    <mergeCell ref="Y39:Y42"/>
    <mergeCell ref="Z39:Z42"/>
    <mergeCell ref="AD39:AM39"/>
    <mergeCell ref="B43:B46"/>
    <mergeCell ref="C43:C46"/>
    <mergeCell ref="D43:D46"/>
    <mergeCell ref="E43:E46"/>
    <mergeCell ref="F43:F46"/>
    <mergeCell ref="G43:G46"/>
    <mergeCell ref="H43:H46"/>
    <mergeCell ref="I43:I46"/>
    <mergeCell ref="J43:J46"/>
    <mergeCell ref="U38:V38"/>
    <mergeCell ref="S39:S42"/>
    <mergeCell ref="B39:B42"/>
    <mergeCell ref="C39:C42"/>
    <mergeCell ref="D39:D42"/>
    <mergeCell ref="E39:E42"/>
    <mergeCell ref="F39:F42"/>
    <mergeCell ref="G39:G42"/>
    <mergeCell ref="H39:H42"/>
    <mergeCell ref="I39:I42"/>
    <mergeCell ref="K34:M34"/>
    <mergeCell ref="O37:R37"/>
    <mergeCell ref="O36:W36"/>
    <mergeCell ref="S37:W37"/>
    <mergeCell ref="C34:G34"/>
    <mergeCell ref="V7:V11"/>
    <mergeCell ref="V12:V16"/>
    <mergeCell ref="V17:V21"/>
    <mergeCell ref="V22:V26"/>
    <mergeCell ref="H34:J34"/>
    <mergeCell ref="B36:M37"/>
    <mergeCell ref="C28:U33"/>
    <mergeCell ref="J39:J42"/>
    <mergeCell ref="K39:K42"/>
    <mergeCell ref="L39:L42"/>
    <mergeCell ref="N39:N42"/>
    <mergeCell ref="P39:P42"/>
    <mergeCell ref="Q39:Q42"/>
    <mergeCell ref="R39:R42"/>
    <mergeCell ref="T39:T42"/>
    <mergeCell ref="U39:V42"/>
    <mergeCell ref="M39:M42"/>
    <mergeCell ref="AX43:AX44"/>
    <mergeCell ref="BC39:BC40"/>
    <mergeCell ref="AW39:AW40"/>
    <mergeCell ref="AV39:AV40"/>
    <mergeCell ref="AU39:AU40"/>
    <mergeCell ref="AT39:AT40"/>
    <mergeCell ref="AQ39:AQ40"/>
    <mergeCell ref="AR39:AR40"/>
    <mergeCell ref="AO36:BC36"/>
    <mergeCell ref="AS39:AS40"/>
    <mergeCell ref="AO39:AO40"/>
    <mergeCell ref="AP39:AP40"/>
    <mergeCell ref="Z36:AN36"/>
    <mergeCell ref="BC43:BC44"/>
    <mergeCell ref="BE43:BF44"/>
    <mergeCell ref="BE39:BF40"/>
    <mergeCell ref="BD39:BD40"/>
    <mergeCell ref="BD43:BD44"/>
    <mergeCell ref="AX39:AX40"/>
    <mergeCell ref="BM38:BP38"/>
    <mergeCell ref="BM42:BP42"/>
    <mergeCell ref="AY39:AZ40"/>
    <mergeCell ref="AY43:AZ44"/>
    <mergeCell ref="BI39:BJ40"/>
    <mergeCell ref="AD38:AN38"/>
    <mergeCell ref="Z37:AR37"/>
    <mergeCell ref="BE36:BL37"/>
    <mergeCell ref="BE38:BF38"/>
    <mergeCell ref="BI38:BJ38"/>
    <mergeCell ref="AY38:AZ38"/>
    <mergeCell ref="AS37:BC37"/>
    <mergeCell ref="BG38:BH38"/>
    <mergeCell ref="AQ43:AQ44"/>
    <mergeCell ref="AR43:AR44"/>
    <mergeCell ref="AO43:AO44"/>
    <mergeCell ref="AP43:AP44"/>
    <mergeCell ref="BM46:BP46"/>
    <mergeCell ref="BM50:BP50"/>
    <mergeCell ref="BG39:BH40"/>
    <mergeCell ref="BG43:BH44"/>
    <mergeCell ref="BG47:BH48"/>
    <mergeCell ref="BI43:BJ44"/>
    <mergeCell ref="BK38:BL38"/>
    <mergeCell ref="BK39:BL40"/>
    <mergeCell ref="BK43:BL44"/>
    <mergeCell ref="BK47:BL48"/>
  </mergeCells>
  <phoneticPr fontId="35" type="noConversion"/>
  <conditionalFormatting sqref="Z47:Z50">
    <cfRule type="cellIs" dxfId="58" priority="786" operator="equal">
      <formula>$AU$6</formula>
    </cfRule>
    <cfRule type="cellIs" dxfId="57" priority="787" operator="equal">
      <formula>$AV$2</formula>
    </cfRule>
    <cfRule type="cellIs" dxfId="56" priority="788" operator="equal">
      <formula>$AU$2</formula>
    </cfRule>
    <cfRule type="cellIs" dxfId="55" priority="789" operator="equal">
      <formula>$AS$2</formula>
    </cfRule>
  </conditionalFormatting>
  <conditionalFormatting sqref="X47:X50">
    <cfRule type="cellIs" dxfId="54" priority="771" operator="equal">
      <formula>$T$14</formula>
    </cfRule>
  </conditionalFormatting>
  <conditionalFormatting sqref="X39:X42">
    <cfRule type="cellIs" dxfId="53" priority="347" operator="equal">
      <formula>$T$14</formula>
    </cfRule>
  </conditionalFormatting>
  <conditionalFormatting sqref="Z39:Z42">
    <cfRule type="cellIs" dxfId="52" priority="352" operator="equal">
      <formula>$AU$6</formula>
    </cfRule>
    <cfRule type="cellIs" dxfId="51" priority="353" operator="equal">
      <formula>$AV$2</formula>
    </cfRule>
    <cfRule type="cellIs" dxfId="50" priority="354" operator="equal">
      <formula>$AU$2</formula>
    </cfRule>
    <cfRule type="cellIs" dxfId="49" priority="355" operator="equal">
      <formula>$AS$2</formula>
    </cfRule>
  </conditionalFormatting>
  <conditionalFormatting sqref="BC39:BC40">
    <cfRule type="cellIs" dxfId="48" priority="348" operator="equal">
      <formula>$AV$4</formula>
    </cfRule>
    <cfRule type="cellIs" dxfId="47" priority="349" operator="equal">
      <formula>$AV$2</formula>
    </cfRule>
    <cfRule type="cellIs" dxfId="46" priority="350" operator="equal">
      <formula>$AU$2</formula>
    </cfRule>
    <cfRule type="cellIs" dxfId="45" priority="351" operator="equal">
      <formula>$AS$2</formula>
    </cfRule>
  </conditionalFormatting>
  <conditionalFormatting sqref="X43:X46">
    <cfRule type="cellIs" dxfId="44" priority="338" operator="equal">
      <formula>$T$14</formula>
    </cfRule>
  </conditionalFormatting>
  <conditionalFormatting sqref="Z43:Z46">
    <cfRule type="cellIs" dxfId="43" priority="343" operator="equal">
      <formula>$AU$6</formula>
    </cfRule>
    <cfRule type="cellIs" dxfId="42" priority="344" operator="equal">
      <formula>$AV$2</formula>
    </cfRule>
    <cfRule type="cellIs" dxfId="41" priority="345" operator="equal">
      <formula>$AU$2</formula>
    </cfRule>
    <cfRule type="cellIs" dxfId="40" priority="346" operator="equal">
      <formula>$AS$2</formula>
    </cfRule>
  </conditionalFormatting>
  <conditionalFormatting sqref="BC43:BC44">
    <cfRule type="cellIs" dxfId="39" priority="339" operator="equal">
      <formula>$AV$4</formula>
    </cfRule>
    <cfRule type="cellIs" dxfId="38" priority="340" operator="equal">
      <formula>$AV$2</formula>
    </cfRule>
    <cfRule type="cellIs" dxfId="37" priority="341" operator="equal">
      <formula>$AU$2</formula>
    </cfRule>
    <cfRule type="cellIs" dxfId="36" priority="342" operator="equal">
      <formula>$AS$2</formula>
    </cfRule>
  </conditionalFormatting>
  <conditionalFormatting sqref="BC47:BC48">
    <cfRule type="cellIs" dxfId="35" priority="43" operator="equal">
      <formula>$AV$4</formula>
    </cfRule>
    <cfRule type="cellIs" dxfId="34" priority="44" operator="equal">
      <formula>$AV$2</formula>
    </cfRule>
    <cfRule type="cellIs" dxfId="33" priority="45" operator="equal">
      <formula>$AU$2</formula>
    </cfRule>
    <cfRule type="cellIs" dxfId="32" priority="46" operator="equal">
      <formula>$AS$2</formula>
    </cfRule>
  </conditionalFormatting>
  <conditionalFormatting sqref="BD39">
    <cfRule type="cellIs" dxfId="31" priority="25" operator="equal">
      <formula>$AV$4</formula>
    </cfRule>
    <cfRule type="cellIs" dxfId="30" priority="26" operator="equal">
      <formula>$AV$2</formula>
    </cfRule>
    <cfRule type="cellIs" dxfId="29" priority="27" operator="equal">
      <formula>$AU$2</formula>
    </cfRule>
    <cfRule type="cellIs" dxfId="28" priority="28" operator="equal">
      <formula>$AS$2</formula>
    </cfRule>
  </conditionalFormatting>
  <conditionalFormatting sqref="BD43">
    <cfRule type="cellIs" dxfId="27" priority="21" operator="equal">
      <formula>$AV$4</formula>
    </cfRule>
    <cfRule type="cellIs" dxfId="26" priority="22" operator="equal">
      <formula>$AV$2</formula>
    </cfRule>
    <cfRule type="cellIs" dxfId="25" priority="23" operator="equal">
      <formula>$AU$2</formula>
    </cfRule>
    <cfRule type="cellIs" dxfId="24" priority="24" operator="equal">
      <formula>$AS$2</formula>
    </cfRule>
  </conditionalFormatting>
  <conditionalFormatting sqref="BD47">
    <cfRule type="cellIs" dxfId="23" priority="5" operator="equal">
      <formula>$AV$4</formula>
    </cfRule>
    <cfRule type="cellIs" dxfId="22" priority="6" operator="equal">
      <formula>$AV$2</formula>
    </cfRule>
    <cfRule type="cellIs" dxfId="21" priority="7" operator="equal">
      <formula>$AU$2</formula>
    </cfRule>
    <cfRule type="cellIs" dxfId="20" priority="8" operator="equal">
      <formula>$AS$2</formula>
    </cfRule>
  </conditionalFormatting>
  <dataValidations count="16">
    <dataValidation type="list" allowBlank="1" showInputMessage="1" showErrorMessage="1" sqref="O39:O40 O43:O44 O47:O48">
      <formula1>$O$1:$O$5</formula1>
    </dataValidation>
    <dataValidation type="list" allowBlank="1" showInputMessage="1" showErrorMessage="1" sqref="S39 S43 S47">
      <formula1>$U$1:$U$5</formula1>
    </dataValidation>
    <dataValidation type="list" allowBlank="1" showInputMessage="1" showErrorMessage="1" sqref="I39:I40 I43:I44 I47:I48">
      <formula1>$G$1:$G$5</formula1>
    </dataValidation>
    <dataValidation type="list" allowBlank="1" showInputMessage="1" showErrorMessage="1" sqref="K39:K40 K43:K44 K47:K48">
      <formula1>$J$1:$J$6</formula1>
    </dataValidation>
    <dataValidation type="list" allowBlank="1" showInputMessage="1" showErrorMessage="1" sqref="F39:F40 F43:F44 F47:F48">
      <formula1>$E$2:$E$13</formula1>
    </dataValidation>
    <dataValidation type="list" allowBlank="1" showInputMessage="1" showErrorMessage="1" sqref="Y39 Y43 Y47">
      <formula1>$W$22:$W$26</formula1>
    </dataValidation>
    <dataValidation type="list" allowBlank="1" showInputMessage="1" showErrorMessage="1" sqref="E39:E40 E47:E48">
      <formula1>$C$2:$C$24</formula1>
    </dataValidation>
    <dataValidation type="list" allowBlank="1" showInputMessage="1" showErrorMessage="1" sqref="AE40 AE42 AE44 AE46 AE50 AE48">
      <formula1>$AD$15:$AD$16</formula1>
    </dataValidation>
    <dataValidation type="list" allowBlank="1" showInputMessage="1" showErrorMessage="1" sqref="AG40 AG42 AG44 AG46 AG50 AG48">
      <formula1>$AE$15:$AE$16</formula1>
    </dataValidation>
    <dataValidation type="list" allowBlank="1" showInputMessage="1" showErrorMessage="1" sqref="AI40 AI42 AI44 AI46 AI50 AI48">
      <formula1>$AF$15:$AF$16</formula1>
    </dataValidation>
    <dataValidation type="list" allowBlank="1" showInputMessage="1" showErrorMessage="1" sqref="AK40 AK42 AK44 AK46 AK50 AK48">
      <formula1>$AG$15:$AG$16</formula1>
    </dataValidation>
    <dataValidation type="list" allowBlank="1" showInputMessage="1" showErrorMessage="1" sqref="AM40 AM42 AM44 AM46 AM50 AM48">
      <formula1>$AH$15:$AH$16</formula1>
    </dataValidation>
    <dataValidation type="list" allowBlank="1" showInputMessage="1" showErrorMessage="1" sqref="AO39:AP40 AO43:AP44 AO47:AP48">
      <formula1>$AN$9:$AN$11</formula1>
    </dataValidation>
    <dataValidation type="list" allowBlank="1" showInputMessage="1" showErrorMessage="1" sqref="W39 W43 W47">
      <formula1>$AN$1:$AN$4</formula1>
    </dataValidation>
    <dataValidation type="list" allowBlank="1" showInputMessage="1" showErrorMessage="1" sqref="X39 X43 X47">
      <formula1>$T$14:$T$15</formula1>
    </dataValidation>
    <dataValidation type="list" allowBlank="1" showInputMessage="1" showErrorMessage="1" sqref="N39:N5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7" sqref="D7"/>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283" t="s">
        <v>4</v>
      </c>
      <c r="D3" s="284"/>
      <c r="E3" s="284"/>
      <c r="F3" s="284"/>
      <c r="G3" s="285"/>
      <c r="H3" s="33"/>
    </row>
    <row r="4" spans="1:8" ht="53.25" customHeight="1" thickBot="1" x14ac:dyDescent="0.3">
      <c r="A4" s="32"/>
      <c r="B4" s="41" t="s">
        <v>57</v>
      </c>
      <c r="C4" s="45" t="s">
        <v>58</v>
      </c>
      <c r="D4" s="46" t="s">
        <v>59</v>
      </c>
      <c r="E4" s="46" t="s">
        <v>60</v>
      </c>
      <c r="F4" s="46" t="s">
        <v>61</v>
      </c>
      <c r="G4" s="47" t="s">
        <v>62</v>
      </c>
      <c r="H4" s="33"/>
    </row>
    <row r="5" spans="1:8" ht="48" customHeight="1" x14ac:dyDescent="0.25">
      <c r="A5" s="32"/>
      <c r="B5" s="42" t="s">
        <v>63</v>
      </c>
      <c r="C5" s="48" t="s">
        <v>68</v>
      </c>
      <c r="D5" s="49" t="s">
        <v>68</v>
      </c>
      <c r="E5" s="50" t="s">
        <v>69</v>
      </c>
      <c r="F5" s="51" t="s">
        <v>70</v>
      </c>
      <c r="G5" s="52" t="s">
        <v>70</v>
      </c>
      <c r="H5" s="33"/>
    </row>
    <row r="6" spans="1:8" ht="48" customHeight="1" x14ac:dyDescent="0.25">
      <c r="A6" s="32"/>
      <c r="B6" s="43" t="s">
        <v>64</v>
      </c>
      <c r="C6" s="53" t="s">
        <v>68</v>
      </c>
      <c r="D6" s="4" t="s">
        <v>68</v>
      </c>
      <c r="E6" s="5" t="s">
        <v>69</v>
      </c>
      <c r="F6" s="7" t="s">
        <v>70</v>
      </c>
      <c r="G6" s="54" t="s">
        <v>71</v>
      </c>
      <c r="H6" s="33"/>
    </row>
    <row r="7" spans="1:8" ht="48" customHeight="1" x14ac:dyDescent="0.25">
      <c r="A7" s="32"/>
      <c r="B7" s="43" t="s">
        <v>65</v>
      </c>
      <c r="C7" s="53" t="s">
        <v>68</v>
      </c>
      <c r="D7" s="5" t="s">
        <v>69</v>
      </c>
      <c r="E7" s="7" t="s">
        <v>70</v>
      </c>
      <c r="F7" s="6" t="s">
        <v>71</v>
      </c>
      <c r="G7" s="54" t="s">
        <v>71</v>
      </c>
      <c r="H7" s="33"/>
    </row>
    <row r="8" spans="1:8" ht="48" customHeight="1" x14ac:dyDescent="0.25">
      <c r="A8" s="32"/>
      <c r="B8" s="43" t="s">
        <v>66</v>
      </c>
      <c r="C8" s="55" t="s">
        <v>69</v>
      </c>
      <c r="D8" s="7" t="s">
        <v>70</v>
      </c>
      <c r="E8" s="7" t="s">
        <v>70</v>
      </c>
      <c r="F8" s="6" t="s">
        <v>71</v>
      </c>
      <c r="G8" s="54" t="s">
        <v>71</v>
      </c>
      <c r="H8" s="33"/>
    </row>
    <row r="9" spans="1:8" ht="48" customHeight="1" thickBot="1" x14ac:dyDescent="0.3">
      <c r="A9" s="32"/>
      <c r="B9" s="44" t="s">
        <v>67</v>
      </c>
      <c r="C9" s="56" t="s">
        <v>70</v>
      </c>
      <c r="D9" s="57" t="s">
        <v>70</v>
      </c>
      <c r="E9" s="58" t="s">
        <v>71</v>
      </c>
      <c r="F9" s="58" t="s">
        <v>71</v>
      </c>
      <c r="G9" s="59" t="s">
        <v>71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72</v>
      </c>
      <c r="C12" s="9" t="s">
        <v>74</v>
      </c>
      <c r="D12" s="286" t="s">
        <v>75</v>
      </c>
      <c r="E12" s="287"/>
      <c r="F12" s="1"/>
      <c r="G12" s="1"/>
      <c r="H12" s="33"/>
    </row>
    <row r="13" spans="1:8" ht="18.75" customHeight="1" thickBot="1" x14ac:dyDescent="0.3">
      <c r="A13" s="32"/>
      <c r="B13" s="11" t="s">
        <v>73</v>
      </c>
      <c r="C13" s="14" t="s">
        <v>76</v>
      </c>
      <c r="D13" s="288" t="s">
        <v>77</v>
      </c>
      <c r="E13" s="289"/>
      <c r="F13" s="1"/>
      <c r="G13" s="1"/>
      <c r="H13" s="33"/>
    </row>
    <row r="14" spans="1:8" ht="15.75" thickBot="1" x14ac:dyDescent="0.3">
      <c r="A14" s="32"/>
      <c r="B14" s="12" t="s">
        <v>78</v>
      </c>
      <c r="C14" s="15" t="s">
        <v>79</v>
      </c>
      <c r="D14" s="290" t="s">
        <v>80</v>
      </c>
      <c r="E14" s="291"/>
      <c r="F14" s="1"/>
      <c r="G14" s="1"/>
      <c r="H14" s="33"/>
    </row>
    <row r="15" spans="1:8" ht="15.75" thickBot="1" x14ac:dyDescent="0.3">
      <c r="A15" s="32"/>
      <c r="B15" s="13" t="s">
        <v>81</v>
      </c>
      <c r="C15" s="16" t="s">
        <v>82</v>
      </c>
      <c r="D15" s="292" t="s">
        <v>83</v>
      </c>
      <c r="E15" s="293"/>
      <c r="F15" s="1"/>
      <c r="G15" s="1"/>
      <c r="H15" s="33"/>
    </row>
    <row r="16" spans="1:8" ht="15.75" thickBot="1" x14ac:dyDescent="0.3">
      <c r="A16" s="32"/>
      <c r="B16" s="10" t="s">
        <v>84</v>
      </c>
      <c r="C16" s="17" t="s">
        <v>85</v>
      </c>
      <c r="D16" s="281" t="s">
        <v>83</v>
      </c>
      <c r="E16" s="282"/>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6"/>
  <sheetViews>
    <sheetView workbookViewId="0">
      <selection activeCell="K6" sqref="K6"/>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294" t="s">
        <v>144</v>
      </c>
      <c r="D3" s="295"/>
      <c r="E3" s="295"/>
      <c r="F3" s="296"/>
      <c r="G3" s="33"/>
    </row>
    <row r="4" spans="2:15" x14ac:dyDescent="0.25">
      <c r="B4" s="32"/>
      <c r="C4" s="1"/>
      <c r="D4" s="1"/>
      <c r="E4" s="1"/>
      <c r="F4" s="1"/>
      <c r="G4" s="33"/>
    </row>
    <row r="5" spans="2:15" x14ac:dyDescent="0.25">
      <c r="B5" s="32"/>
      <c r="C5" s="66" t="s">
        <v>145</v>
      </c>
      <c r="D5" s="66" t="s">
        <v>146</v>
      </c>
      <c r="E5" s="1"/>
      <c r="F5" s="1"/>
      <c r="G5" s="33"/>
    </row>
    <row r="6" spans="2:15" x14ac:dyDescent="0.25">
      <c r="B6" s="32"/>
      <c r="C6" s="67">
        <v>1</v>
      </c>
      <c r="D6" s="65" t="s">
        <v>147</v>
      </c>
      <c r="E6" s="1"/>
      <c r="F6" s="1"/>
      <c r="G6" s="33"/>
    </row>
    <row r="7" spans="2:15" x14ac:dyDescent="0.25">
      <c r="B7" s="32"/>
      <c r="C7" s="67">
        <v>2</v>
      </c>
      <c r="D7" s="65" t="s">
        <v>148</v>
      </c>
      <c r="E7" s="1"/>
      <c r="F7" s="1"/>
      <c r="G7" s="33"/>
    </row>
    <row r="8" spans="2:15" x14ac:dyDescent="0.25">
      <c r="B8" s="32"/>
      <c r="C8" s="67">
        <v>3</v>
      </c>
      <c r="D8" s="65" t="s">
        <v>149</v>
      </c>
      <c r="E8" s="1"/>
      <c r="F8" s="1"/>
      <c r="G8" s="33"/>
    </row>
    <row r="9" spans="2:15" x14ac:dyDescent="0.25">
      <c r="B9" s="32"/>
      <c r="C9" s="67">
        <v>4</v>
      </c>
      <c r="D9" s="65" t="s">
        <v>150</v>
      </c>
      <c r="E9" s="1"/>
      <c r="F9" s="1"/>
      <c r="G9" s="33"/>
    </row>
    <row r="10" spans="2:15" x14ac:dyDescent="0.25">
      <c r="B10" s="32"/>
      <c r="C10" s="67">
        <v>5</v>
      </c>
      <c r="D10" s="65" t="s">
        <v>151</v>
      </c>
      <c r="E10" s="1"/>
      <c r="F10" s="1"/>
      <c r="G10" s="33"/>
    </row>
    <row r="11" spans="2:15" ht="15.75" thickBot="1" x14ac:dyDescent="0.3">
      <c r="B11" s="32"/>
      <c r="C11" s="1"/>
      <c r="D11" s="1"/>
      <c r="E11" s="1"/>
      <c r="F11" s="1"/>
      <c r="G11" s="33"/>
      <c r="O11" s="68"/>
    </row>
    <row r="12" spans="2:15" ht="15.75" thickBot="1" x14ac:dyDescent="0.3">
      <c r="B12" s="32"/>
      <c r="C12" s="294" t="s">
        <v>152</v>
      </c>
      <c r="D12" s="295"/>
      <c r="E12" s="295"/>
      <c r="F12" s="296"/>
      <c r="G12" s="33"/>
    </row>
    <row r="13" spans="2:15" x14ac:dyDescent="0.25">
      <c r="B13" s="32"/>
      <c r="C13" s="1"/>
      <c r="D13" s="1"/>
      <c r="E13" s="1"/>
      <c r="F13" s="1"/>
      <c r="G13" s="33"/>
    </row>
    <row r="14" spans="2:15" x14ac:dyDescent="0.25">
      <c r="B14" s="32"/>
      <c r="C14" s="66" t="s">
        <v>145</v>
      </c>
      <c r="D14" s="66" t="s">
        <v>146</v>
      </c>
      <c r="E14" s="1"/>
      <c r="F14" s="1"/>
      <c r="G14" s="33"/>
    </row>
    <row r="15" spans="2:15" x14ac:dyDescent="0.25">
      <c r="B15" s="32"/>
      <c r="C15" s="67">
        <v>1</v>
      </c>
      <c r="D15" s="65" t="s">
        <v>153</v>
      </c>
      <c r="E15" s="1"/>
      <c r="F15" s="1"/>
      <c r="G15" s="33"/>
    </row>
    <row r="16" spans="2:15" x14ac:dyDescent="0.25">
      <c r="B16" s="32"/>
      <c r="C16" s="67">
        <v>2</v>
      </c>
      <c r="D16" s="65" t="s">
        <v>154</v>
      </c>
      <c r="E16" s="1"/>
      <c r="F16" s="1"/>
      <c r="G16" s="33"/>
    </row>
    <row r="17" spans="2:7" x14ac:dyDescent="0.25">
      <c r="B17" s="32"/>
      <c r="C17" s="67">
        <v>3</v>
      </c>
      <c r="D17" s="65" t="s">
        <v>155</v>
      </c>
      <c r="E17" s="1"/>
      <c r="F17" s="1"/>
      <c r="G17" s="33"/>
    </row>
    <row r="18" spans="2:7" x14ac:dyDescent="0.25">
      <c r="B18" s="32"/>
      <c r="C18" s="67">
        <v>4</v>
      </c>
      <c r="D18" s="65" t="s">
        <v>156</v>
      </c>
      <c r="E18" s="1"/>
      <c r="F18" s="1"/>
      <c r="G18" s="33"/>
    </row>
    <row r="19" spans="2:7" x14ac:dyDescent="0.25">
      <c r="B19" s="32"/>
      <c r="C19" s="67">
        <v>5</v>
      </c>
      <c r="D19" s="65" t="s">
        <v>157</v>
      </c>
      <c r="E19" s="1"/>
      <c r="F19" s="1"/>
      <c r="G19" s="33"/>
    </row>
    <row r="20" spans="2:7" ht="15.75" thickBot="1" x14ac:dyDescent="0.3">
      <c r="B20" s="32"/>
      <c r="C20" s="1"/>
      <c r="D20" s="1"/>
      <c r="E20" s="1"/>
      <c r="F20" s="1"/>
      <c r="G20" s="33"/>
    </row>
    <row r="21" spans="2:7" ht="15.75" thickBot="1" x14ac:dyDescent="0.3">
      <c r="B21" s="32"/>
      <c r="C21" s="294" t="s">
        <v>158</v>
      </c>
      <c r="D21" s="295"/>
      <c r="E21" s="295"/>
      <c r="F21" s="296"/>
      <c r="G21" s="33"/>
    </row>
    <row r="22" spans="2:7" x14ac:dyDescent="0.25">
      <c r="B22" s="32"/>
      <c r="C22" s="1"/>
      <c r="D22" s="1"/>
      <c r="E22" s="1"/>
      <c r="F22" s="1"/>
      <c r="G22" s="33"/>
    </row>
    <row r="23" spans="2:7" x14ac:dyDescent="0.25">
      <c r="B23" s="32"/>
      <c r="C23" s="66" t="s">
        <v>145</v>
      </c>
      <c r="D23" s="66" t="s">
        <v>146</v>
      </c>
      <c r="E23" s="1"/>
      <c r="F23" s="1"/>
      <c r="G23" s="33"/>
    </row>
    <row r="24" spans="2:7" x14ac:dyDescent="0.25">
      <c r="B24" s="32"/>
      <c r="C24" s="67">
        <v>1</v>
      </c>
      <c r="D24" s="65" t="s">
        <v>159</v>
      </c>
      <c r="E24" s="1"/>
      <c r="F24" s="1"/>
      <c r="G24" s="33"/>
    </row>
    <row r="25" spans="2:7" x14ac:dyDescent="0.25">
      <c r="B25" s="32"/>
      <c r="C25" s="67">
        <v>2</v>
      </c>
      <c r="D25" s="65" t="s">
        <v>160</v>
      </c>
      <c r="E25" s="1"/>
      <c r="F25" s="1"/>
      <c r="G25" s="33"/>
    </row>
    <row r="26" spans="2:7" x14ac:dyDescent="0.25">
      <c r="B26" s="32"/>
      <c r="C26" s="67">
        <v>3</v>
      </c>
      <c r="D26" s="65" t="s">
        <v>161</v>
      </c>
      <c r="E26" s="1"/>
      <c r="F26" s="1"/>
      <c r="G26" s="33"/>
    </row>
    <row r="27" spans="2:7" x14ac:dyDescent="0.25">
      <c r="B27" s="32"/>
      <c r="C27" s="67">
        <v>4</v>
      </c>
      <c r="D27" s="65" t="s">
        <v>162</v>
      </c>
      <c r="E27" s="1"/>
      <c r="F27" s="1"/>
      <c r="G27" s="33"/>
    </row>
    <row r="28" spans="2:7" x14ac:dyDescent="0.25">
      <c r="B28" s="32"/>
      <c r="C28" s="67">
        <v>5</v>
      </c>
      <c r="D28" s="65" t="s">
        <v>163</v>
      </c>
      <c r="E28" s="1"/>
      <c r="F28" s="1"/>
      <c r="G28" s="33"/>
    </row>
    <row r="29" spans="2:7" ht="15.75" thickBot="1" x14ac:dyDescent="0.3">
      <c r="B29" s="32"/>
      <c r="C29" s="1"/>
      <c r="D29" s="1"/>
      <c r="E29" s="1"/>
      <c r="F29" s="1"/>
      <c r="G29" s="33"/>
    </row>
    <row r="30" spans="2:7" ht="15.75" thickBot="1" x14ac:dyDescent="0.3">
      <c r="B30" s="32"/>
      <c r="C30" s="294" t="s">
        <v>164</v>
      </c>
      <c r="D30" s="295"/>
      <c r="E30" s="295"/>
      <c r="F30" s="296"/>
      <c r="G30" s="33"/>
    </row>
    <row r="31" spans="2:7" x14ac:dyDescent="0.25">
      <c r="B31" s="32"/>
      <c r="C31" s="1"/>
      <c r="D31" s="1"/>
      <c r="E31" s="1"/>
      <c r="F31" s="1"/>
      <c r="G31" s="33"/>
    </row>
    <row r="32" spans="2:7" x14ac:dyDescent="0.25">
      <c r="B32" s="32"/>
      <c r="C32" s="66" t="s">
        <v>145</v>
      </c>
      <c r="D32" s="66" t="s">
        <v>146</v>
      </c>
      <c r="E32" s="1"/>
      <c r="F32" s="1"/>
      <c r="G32" s="33"/>
    </row>
    <row r="33" spans="2:7" x14ac:dyDescent="0.25">
      <c r="B33" s="32"/>
      <c r="C33" s="67">
        <v>1</v>
      </c>
      <c r="D33" s="65" t="s">
        <v>165</v>
      </c>
      <c r="E33" s="1"/>
      <c r="F33" s="1"/>
      <c r="G33" s="33"/>
    </row>
    <row r="34" spans="2:7" x14ac:dyDescent="0.25">
      <c r="B34" s="32"/>
      <c r="C34" s="67">
        <v>2</v>
      </c>
      <c r="D34" s="65" t="s">
        <v>166</v>
      </c>
      <c r="E34" s="1"/>
      <c r="F34" s="1"/>
      <c r="G34" s="33"/>
    </row>
    <row r="35" spans="2:7" x14ac:dyDescent="0.25">
      <c r="B35" s="32"/>
      <c r="C35" s="67">
        <v>3</v>
      </c>
      <c r="D35" s="65" t="s">
        <v>167</v>
      </c>
      <c r="E35" s="1"/>
      <c r="F35" s="1"/>
      <c r="G35" s="33"/>
    </row>
    <row r="36" spans="2:7" x14ac:dyDescent="0.25">
      <c r="B36" s="32"/>
      <c r="C36" s="67">
        <v>4</v>
      </c>
      <c r="D36" s="65" t="s">
        <v>168</v>
      </c>
      <c r="E36" s="1"/>
      <c r="F36" s="1"/>
      <c r="G36" s="33"/>
    </row>
    <row r="37" spans="2:7" x14ac:dyDescent="0.25">
      <c r="B37" s="32"/>
      <c r="C37" s="67">
        <v>5</v>
      </c>
      <c r="D37" s="65" t="s">
        <v>169</v>
      </c>
      <c r="E37" s="1"/>
      <c r="F37" s="1"/>
      <c r="G37" s="33"/>
    </row>
    <row r="38" spans="2:7" x14ac:dyDescent="0.25">
      <c r="B38" s="32"/>
      <c r="C38" s="1"/>
      <c r="D38" s="1"/>
      <c r="E38" s="1"/>
      <c r="F38" s="1"/>
      <c r="G38" s="33"/>
    </row>
    <row r="39" spans="2:7" s="3" customFormat="1" x14ac:dyDescent="0.25">
      <c r="B39" s="32"/>
      <c r="C39" s="1"/>
      <c r="D39" s="1"/>
      <c r="E39" s="1"/>
      <c r="F39" s="1"/>
      <c r="G39" s="33"/>
    </row>
    <row r="40" spans="2:7" s="3" customFormat="1" x14ac:dyDescent="0.25">
      <c r="B40" s="32"/>
      <c r="C40" s="1"/>
      <c r="D40" s="1"/>
      <c r="E40" s="1"/>
      <c r="F40" s="1"/>
      <c r="G40" s="33"/>
    </row>
    <row r="41" spans="2:7" s="3" customFormat="1" x14ac:dyDescent="0.25">
      <c r="B41" s="32"/>
      <c r="C41" s="1"/>
      <c r="D41" s="1"/>
      <c r="E41" s="1"/>
      <c r="F41" s="1"/>
      <c r="G41" s="33"/>
    </row>
    <row r="42" spans="2:7" s="3" customFormat="1" x14ac:dyDescent="0.25">
      <c r="B42" s="32"/>
      <c r="C42" s="1"/>
      <c r="D42" s="1"/>
      <c r="E42" s="1"/>
      <c r="F42" s="1"/>
      <c r="G42" s="33"/>
    </row>
    <row r="43" spans="2:7" s="3" customFormat="1" x14ac:dyDescent="0.25">
      <c r="B43" s="32"/>
      <c r="C43" s="1"/>
      <c r="D43" s="1"/>
      <c r="E43" s="1"/>
      <c r="F43" s="1"/>
      <c r="G43" s="33"/>
    </row>
    <row r="44" spans="2:7" s="3" customFormat="1" x14ac:dyDescent="0.25">
      <c r="B44" s="32"/>
      <c r="C44" s="1"/>
      <c r="D44" s="1"/>
      <c r="E44" s="1"/>
      <c r="F44" s="1"/>
      <c r="G44" s="33"/>
    </row>
    <row r="45" spans="2:7" s="3" customFormat="1" x14ac:dyDescent="0.25">
      <c r="B45" s="32"/>
      <c r="C45" s="1"/>
      <c r="D45" s="1"/>
      <c r="E45" s="1"/>
      <c r="F45" s="1"/>
      <c r="G45" s="33"/>
    </row>
    <row r="46" spans="2:7" ht="15.75" thickBot="1" x14ac:dyDescent="0.3">
      <c r="B46" s="34"/>
      <c r="C46" s="35"/>
      <c r="D46" s="35"/>
      <c r="E46" s="35"/>
      <c r="F46" s="35"/>
      <c r="G46" s="36"/>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workbookViewId="0">
      <selection activeCell="G27" sqref="G27"/>
    </sheetView>
  </sheetViews>
  <sheetFormatPr baseColWidth="10" defaultRowHeight="15" x14ac:dyDescent="0.25"/>
  <cols>
    <col min="1" max="1" width="7.7109375" customWidth="1"/>
    <col min="3" max="3" width="15.28515625" customWidth="1"/>
    <col min="4" max="4" width="14.42578125" customWidth="1"/>
    <col min="5" max="5" width="14.140625" customWidth="1"/>
    <col min="6" max="6" width="23.42578125" customWidth="1"/>
    <col min="7" max="7" width="18.7109375" customWidth="1"/>
  </cols>
  <sheetData>
    <row r="1" spans="1:9" x14ac:dyDescent="0.25">
      <c r="A1" s="110"/>
      <c r="B1" s="111"/>
      <c r="C1" s="111"/>
      <c r="D1" s="300"/>
      <c r="E1" s="300"/>
      <c r="F1" s="300"/>
      <c r="G1" s="300"/>
      <c r="H1" s="101"/>
      <c r="I1" s="102"/>
    </row>
    <row r="2" spans="1:9" x14ac:dyDescent="0.25">
      <c r="A2" s="112"/>
      <c r="B2" s="106"/>
      <c r="C2" s="106"/>
      <c r="D2" s="301"/>
      <c r="E2" s="301"/>
      <c r="F2" s="301"/>
      <c r="G2" s="301"/>
      <c r="H2" s="1"/>
      <c r="I2" s="103"/>
    </row>
    <row r="3" spans="1:9" x14ac:dyDescent="0.25">
      <c r="A3" s="112"/>
      <c r="B3" s="106"/>
      <c r="C3" s="106"/>
      <c r="D3" s="107"/>
      <c r="E3" s="302"/>
      <c r="F3" s="302"/>
      <c r="G3" s="302"/>
      <c r="H3" s="1"/>
      <c r="I3" s="103"/>
    </row>
    <row r="4" spans="1:9" x14ac:dyDescent="0.25">
      <c r="A4" s="112"/>
      <c r="B4" s="106"/>
      <c r="C4" s="106"/>
      <c r="D4" s="303"/>
      <c r="E4" s="303"/>
      <c r="F4" s="303"/>
      <c r="G4" s="303"/>
      <c r="H4" s="1"/>
      <c r="I4" s="103"/>
    </row>
    <row r="5" spans="1:9" x14ac:dyDescent="0.25">
      <c r="A5" s="112"/>
      <c r="B5" s="106"/>
      <c r="C5" s="106"/>
      <c r="D5" s="106"/>
      <c r="E5" s="106"/>
      <c r="F5" s="106"/>
      <c r="G5" s="106"/>
      <c r="H5" s="1"/>
      <c r="I5" s="103"/>
    </row>
    <row r="6" spans="1:9" x14ac:dyDescent="0.25">
      <c r="A6" s="112"/>
      <c r="B6" s="106"/>
      <c r="C6" s="108"/>
      <c r="D6" s="108"/>
      <c r="E6" s="108"/>
      <c r="F6" s="108"/>
      <c r="G6" s="109"/>
      <c r="H6" s="1"/>
      <c r="I6" s="103"/>
    </row>
    <row r="7" spans="1:9" x14ac:dyDescent="0.25">
      <c r="A7" s="112"/>
      <c r="B7" s="106"/>
      <c r="C7" s="106"/>
      <c r="D7" s="106"/>
      <c r="E7" s="106"/>
      <c r="F7" s="106"/>
      <c r="G7" s="106"/>
      <c r="H7" s="1"/>
      <c r="I7" s="103"/>
    </row>
    <row r="8" spans="1:9" ht="15.75" thickBot="1" x14ac:dyDescent="0.3">
      <c r="A8" s="113"/>
      <c r="B8" s="304"/>
      <c r="C8" s="304"/>
      <c r="D8" s="304"/>
      <c r="E8" s="304"/>
      <c r="F8" s="304"/>
      <c r="G8" s="304"/>
      <c r="H8" s="104"/>
      <c r="I8" s="105"/>
    </row>
    <row r="9" spans="1:9" x14ac:dyDescent="0.25">
      <c r="A9" s="235"/>
      <c r="B9" s="236"/>
      <c r="C9" s="236"/>
      <c r="D9" s="236"/>
      <c r="E9" s="236"/>
      <c r="F9" s="236"/>
      <c r="G9" s="236"/>
      <c r="H9" s="101"/>
      <c r="I9" s="102"/>
    </row>
    <row r="10" spans="1:9" x14ac:dyDescent="0.25">
      <c r="A10" s="238"/>
      <c r="B10" s="239"/>
      <c r="C10" s="239"/>
      <c r="D10" s="239"/>
      <c r="E10" s="239"/>
      <c r="F10" s="239"/>
      <c r="G10" s="239"/>
      <c r="H10" s="1"/>
      <c r="I10" s="103"/>
    </row>
    <row r="11" spans="1:9" x14ac:dyDescent="0.25">
      <c r="A11" s="238"/>
      <c r="B11" s="239"/>
      <c r="C11" s="239"/>
      <c r="D11" s="239"/>
      <c r="E11" s="239"/>
      <c r="F11" s="239"/>
      <c r="G11" s="239"/>
      <c r="H11" s="1"/>
      <c r="I11" s="103"/>
    </row>
    <row r="12" spans="1:9" x14ac:dyDescent="0.25">
      <c r="A12" s="238"/>
      <c r="B12" s="239"/>
      <c r="C12" s="239"/>
      <c r="D12" s="239"/>
      <c r="E12" s="239"/>
      <c r="F12" s="239"/>
      <c r="G12" s="239"/>
      <c r="H12" s="1"/>
      <c r="I12" s="103"/>
    </row>
    <row r="13" spans="1:9" x14ac:dyDescent="0.25">
      <c r="A13" s="238"/>
      <c r="B13" s="239"/>
      <c r="C13" s="239"/>
      <c r="D13" s="239"/>
      <c r="E13" s="239"/>
      <c r="F13" s="239"/>
      <c r="G13" s="239"/>
      <c r="H13" s="1"/>
      <c r="I13" s="103"/>
    </row>
    <row r="14" spans="1:9" x14ac:dyDescent="0.25">
      <c r="A14" s="238"/>
      <c r="B14" s="239"/>
      <c r="C14" s="239"/>
      <c r="D14" s="239"/>
      <c r="E14" s="239"/>
      <c r="F14" s="239"/>
      <c r="G14" s="239"/>
      <c r="H14" s="1"/>
      <c r="I14" s="103"/>
    </row>
    <row r="15" spans="1:9" x14ac:dyDescent="0.25">
      <c r="A15" s="238"/>
      <c r="B15" s="239"/>
      <c r="C15" s="239"/>
      <c r="D15" s="239"/>
      <c r="E15" s="239"/>
      <c r="F15" s="239"/>
      <c r="G15" s="239"/>
      <c r="H15" s="1"/>
      <c r="I15" s="103"/>
    </row>
    <row r="16" spans="1:9" x14ac:dyDescent="0.25">
      <c r="A16" s="238"/>
      <c r="B16" s="239"/>
      <c r="C16" s="239"/>
      <c r="D16" s="239"/>
      <c r="E16" s="239"/>
      <c r="F16" s="239"/>
      <c r="G16" s="239"/>
      <c r="H16" s="1"/>
      <c r="I16" s="103"/>
    </row>
    <row r="17" spans="1:9" x14ac:dyDescent="0.25">
      <c r="A17" s="238"/>
      <c r="B17" s="239"/>
      <c r="C17" s="239"/>
      <c r="D17" s="239"/>
      <c r="E17" s="239"/>
      <c r="F17" s="239"/>
      <c r="G17" s="239"/>
      <c r="H17" s="1"/>
      <c r="I17" s="103"/>
    </row>
    <row r="18" spans="1:9" x14ac:dyDescent="0.25">
      <c r="A18" s="238"/>
      <c r="B18" s="239"/>
      <c r="C18" s="239"/>
      <c r="D18" s="239"/>
      <c r="E18" s="239"/>
      <c r="F18" s="239"/>
      <c r="G18" s="239"/>
      <c r="H18" s="1"/>
      <c r="I18" s="103"/>
    </row>
    <row r="19" spans="1:9" x14ac:dyDescent="0.25">
      <c r="A19" s="238"/>
      <c r="B19" s="239"/>
      <c r="C19" s="239"/>
      <c r="D19" s="239"/>
      <c r="E19" s="239"/>
      <c r="F19" s="239"/>
      <c r="G19" s="239"/>
      <c r="H19" s="1"/>
      <c r="I19" s="103"/>
    </row>
    <row r="20" spans="1:9" x14ac:dyDescent="0.25">
      <c r="A20" s="238"/>
      <c r="B20" s="239"/>
      <c r="C20" s="239"/>
      <c r="D20" s="239"/>
      <c r="E20" s="239"/>
      <c r="F20" s="239"/>
      <c r="G20" s="239"/>
      <c r="H20" s="1"/>
      <c r="I20" s="103"/>
    </row>
    <row r="21" spans="1:9" x14ac:dyDescent="0.25">
      <c r="A21" s="238"/>
      <c r="B21" s="239"/>
      <c r="C21" s="239"/>
      <c r="D21" s="239"/>
      <c r="E21" s="239"/>
      <c r="F21" s="239"/>
      <c r="G21" s="239"/>
      <c r="H21" s="1"/>
      <c r="I21" s="103"/>
    </row>
    <row r="22" spans="1:9" x14ac:dyDescent="0.25">
      <c r="A22" s="238"/>
      <c r="B22" s="239"/>
      <c r="C22" s="239"/>
      <c r="D22" s="239"/>
      <c r="E22" s="239"/>
      <c r="F22" s="239"/>
      <c r="G22" s="239"/>
      <c r="H22" s="1"/>
      <c r="I22" s="103"/>
    </row>
    <row r="23" spans="1:9" x14ac:dyDescent="0.25">
      <c r="A23" s="238"/>
      <c r="B23" s="239"/>
      <c r="C23" s="239"/>
      <c r="D23" s="239"/>
      <c r="E23" s="239"/>
      <c r="F23" s="239"/>
      <c r="G23" s="239"/>
      <c r="H23" s="1"/>
      <c r="I23" s="103"/>
    </row>
    <row r="24" spans="1:9" x14ac:dyDescent="0.25">
      <c r="A24" s="238"/>
      <c r="B24" s="239"/>
      <c r="C24" s="239"/>
      <c r="D24" s="239"/>
      <c r="E24" s="239"/>
      <c r="F24" s="239"/>
      <c r="G24" s="239"/>
      <c r="H24" s="1"/>
      <c r="I24" s="103"/>
    </row>
    <row r="25" spans="1:9" x14ac:dyDescent="0.25">
      <c r="A25" s="238"/>
      <c r="B25" s="239"/>
      <c r="C25" s="239"/>
      <c r="D25" s="239"/>
      <c r="E25" s="239"/>
      <c r="F25" s="239"/>
      <c r="G25" s="239"/>
      <c r="H25" s="1"/>
      <c r="I25" s="103"/>
    </row>
    <row r="26" spans="1:9" ht="75" customHeight="1" thickBot="1" x14ac:dyDescent="0.3">
      <c r="A26" s="241"/>
      <c r="B26" s="242"/>
      <c r="C26" s="242"/>
      <c r="D26" s="242"/>
      <c r="E26" s="242"/>
      <c r="F26" s="242"/>
      <c r="G26" s="242"/>
      <c r="H26" s="104"/>
      <c r="I26" s="105"/>
    </row>
    <row r="27" spans="1:9" ht="105" customHeight="1" thickBot="1" x14ac:dyDescent="0.3">
      <c r="A27" s="130" t="s">
        <v>7</v>
      </c>
      <c r="B27" s="131" t="s">
        <v>215</v>
      </c>
      <c r="C27" s="132" t="s">
        <v>216</v>
      </c>
      <c r="D27" s="133" t="s">
        <v>217</v>
      </c>
      <c r="E27" s="134" t="s">
        <v>218</v>
      </c>
      <c r="F27" s="131" t="s">
        <v>219</v>
      </c>
      <c r="G27" s="135" t="s">
        <v>220</v>
      </c>
    </row>
    <row r="28" spans="1:9" ht="57" customHeight="1" x14ac:dyDescent="0.25">
      <c r="A28" s="123">
        <v>1</v>
      </c>
      <c r="B28" s="124" t="e">
        <f>matriz_riesgos_macroprocesos!#REF!</f>
        <v>#REF!</v>
      </c>
      <c r="C28" s="125" t="e">
        <f>matriz_riesgos_macroprocesos!#REF!</f>
        <v>#REF!</v>
      </c>
      <c r="D28" s="126" t="e">
        <f>matriz_riesgos_macroprocesos!#REF!</f>
        <v>#REF!</v>
      </c>
      <c r="E28" s="127" t="e">
        <f>C28*D28</f>
        <v>#REF!</v>
      </c>
      <c r="F28" s="128" t="e">
        <f>matriz_riesgos_macroprocesos!#REF!</f>
        <v>#REF!</v>
      </c>
      <c r="G28" s="129"/>
    </row>
    <row r="29" spans="1:9" ht="57" customHeight="1" x14ac:dyDescent="0.25">
      <c r="A29" s="114">
        <v>2</v>
      </c>
      <c r="B29" s="115">
        <f>matriz_riesgos_macroprocesos!D39</f>
        <v>43585</v>
      </c>
      <c r="C29" s="120">
        <f>matriz_riesgos_macroprocesos!AS39</f>
        <v>-1</v>
      </c>
      <c r="D29" s="116">
        <f>matriz_riesgos_macroprocesos!AW39</f>
        <v>4</v>
      </c>
      <c r="E29" s="117">
        <f t="shared" ref="E29:E32" si="0">C29*D29</f>
        <v>-4</v>
      </c>
      <c r="F29" s="118" t="e">
        <f>matriz_riesgos_macroprocesos!BC39</f>
        <v>#N/A</v>
      </c>
      <c r="G29" s="119"/>
    </row>
    <row r="30" spans="1:9" ht="48" customHeight="1" x14ac:dyDescent="0.25">
      <c r="A30" s="114">
        <v>3</v>
      </c>
      <c r="B30" s="115">
        <f>matriz_riesgos_macroprocesos!D43</f>
        <v>43584</v>
      </c>
      <c r="C30" s="120">
        <f>matriz_riesgos_macroprocesos!AS43</f>
        <v>0</v>
      </c>
      <c r="D30" s="116">
        <f>matriz_riesgos_macroprocesos!AW43</f>
        <v>4</v>
      </c>
      <c r="E30" s="117">
        <f t="shared" si="0"/>
        <v>0</v>
      </c>
      <c r="F30" s="118" t="e">
        <f>matriz_riesgos_macroprocesos!BC43</f>
        <v>#N/A</v>
      </c>
      <c r="G30" s="119"/>
    </row>
    <row r="31" spans="1:9" ht="53.25" customHeight="1" x14ac:dyDescent="0.25">
      <c r="A31" s="114">
        <v>4</v>
      </c>
      <c r="B31" s="115" t="e">
        <f>matriz_riesgos_macroprocesos!#REF!</f>
        <v>#REF!</v>
      </c>
      <c r="C31" s="120" t="e">
        <f>matriz_riesgos_macroprocesos!#REF!</f>
        <v>#REF!</v>
      </c>
      <c r="D31" s="116" t="e">
        <f>matriz_riesgos_macroprocesos!#REF!</f>
        <v>#REF!</v>
      </c>
      <c r="E31" s="117" t="e">
        <f t="shared" si="0"/>
        <v>#REF!</v>
      </c>
      <c r="F31" s="118" t="e">
        <f>matriz_riesgos_macroprocesos!#REF!</f>
        <v>#REF!</v>
      </c>
      <c r="G31" s="119"/>
    </row>
    <row r="32" spans="1:9" s="3" customFormat="1" ht="75.75" customHeight="1" x14ac:dyDescent="0.25">
      <c r="A32" s="114">
        <v>5</v>
      </c>
      <c r="B32" s="115" t="e">
        <f>matriz_riesgos_macroprocesos!#REF!</f>
        <v>#REF!</v>
      </c>
      <c r="C32" s="120" t="e">
        <f>matriz_riesgos_macroprocesos!#REF!</f>
        <v>#REF!</v>
      </c>
      <c r="D32" s="116" t="e">
        <f>matriz_riesgos_macroprocesos!#REF!</f>
        <v>#REF!</v>
      </c>
      <c r="E32" s="117" t="e">
        <f t="shared" si="0"/>
        <v>#REF!</v>
      </c>
      <c r="F32" s="118" t="e">
        <f>matriz_riesgos_macroprocesos!#REF!</f>
        <v>#REF!</v>
      </c>
      <c r="G32" s="119"/>
    </row>
    <row r="33" spans="1:7" s="3" customFormat="1" ht="73.5" customHeight="1" x14ac:dyDescent="0.25">
      <c r="A33" s="114">
        <v>6</v>
      </c>
      <c r="B33" s="115" t="e">
        <f>matriz_riesgos_macroprocesos!#REF!</f>
        <v>#REF!</v>
      </c>
      <c r="C33" s="120" t="e">
        <f>matriz_riesgos_macroprocesos!#REF!</f>
        <v>#REF!</v>
      </c>
      <c r="D33" s="116" t="e">
        <f>matriz_riesgos_macroprocesos!#REF!</f>
        <v>#REF!</v>
      </c>
      <c r="E33" s="117" t="e">
        <f>C33*D33</f>
        <v>#REF!</v>
      </c>
      <c r="F33" s="118" t="e">
        <f>matriz_riesgos_macroprocesos!#REF!</f>
        <v>#REF!</v>
      </c>
      <c r="G33" s="119"/>
    </row>
    <row r="34" spans="1:7" ht="55.5" customHeight="1" x14ac:dyDescent="0.25">
      <c r="A34" s="121">
        <v>7</v>
      </c>
      <c r="B34" s="115">
        <f>matriz_riesgos_macroprocesos!D47</f>
        <v>43584</v>
      </c>
      <c r="C34" s="120">
        <f>matriz_riesgos_macroprocesos!AS47</f>
        <v>0</v>
      </c>
      <c r="D34" s="116">
        <f>matriz_riesgos_macroprocesos!AW47</f>
        <v>4</v>
      </c>
      <c r="E34" s="117">
        <f>C34*D34</f>
        <v>0</v>
      </c>
      <c r="F34" s="118" t="e">
        <f>matriz_riesgos_macroprocesos!BC47</f>
        <v>#N/A</v>
      </c>
      <c r="G34" s="122"/>
    </row>
    <row r="37" spans="1:7" x14ac:dyDescent="0.25">
      <c r="A37" s="298" t="s">
        <v>86</v>
      </c>
      <c r="B37" s="298"/>
      <c r="C37" s="298"/>
      <c r="D37" s="298"/>
      <c r="E37" s="298"/>
    </row>
    <row r="38" spans="1:7" x14ac:dyDescent="0.25">
      <c r="A38" s="299" t="s">
        <v>87</v>
      </c>
      <c r="B38" s="299"/>
      <c r="C38" s="299"/>
      <c r="D38" s="299"/>
      <c r="E38" s="299"/>
    </row>
    <row r="39" spans="1:7" x14ac:dyDescent="0.25">
      <c r="A39" s="305" t="s">
        <v>88</v>
      </c>
      <c r="B39" s="305"/>
      <c r="C39" s="305"/>
      <c r="D39" s="305"/>
      <c r="E39" s="305"/>
    </row>
    <row r="40" spans="1:7" x14ac:dyDescent="0.25">
      <c r="A40" s="297" t="s">
        <v>89</v>
      </c>
      <c r="B40" s="297"/>
      <c r="C40" s="297"/>
      <c r="D40" s="297"/>
      <c r="E40" s="297"/>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cp:lastPrinted>2015-01-30T14:26:49Z</cp:lastPrinted>
  <dcterms:created xsi:type="dcterms:W3CDTF">2012-10-08T19:48:14Z</dcterms:created>
  <dcterms:modified xsi:type="dcterms:W3CDTF">2019-08-28T15:22:07Z</dcterms:modified>
</cp:coreProperties>
</file>